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inansu_planosanas_nodala\Arstniecibas _riska_fonds\2026\Aprēķini_2026\Rīkojuma_pielikumi\"/>
    </mc:Choice>
  </mc:AlternateContent>
  <xr:revisionPtr revIDLastSave="0" documentId="13_ncr:1_{C5AB24F9-2424-4234-9E11-6A5A007C7FCD}" xr6:coauthVersionLast="47" xr6:coauthVersionMax="47" xr10:uidLastSave="{00000000-0000-0000-0000-000000000000}"/>
  <bookViews>
    <workbookView xWindow="-120" yWindow="-120" windowWidth="29040" windowHeight="15720" tabRatio="754" activeTab="7" xr2:uid="{00000000-000D-0000-FFFF-FFFF00000000}"/>
  </bookViews>
  <sheets>
    <sheet name="VM_iest" sheetId="1" r:id="rId1"/>
    <sheet name="NVD_liguma_iestādes" sheetId="2" r:id="rId2"/>
    <sheet name="Neliguma_iestādes " sheetId="9" r:id="rId3"/>
    <sheet name="01" sheetId="10" r:id="rId4"/>
    <sheet name="02" sheetId="11" r:id="rId5"/>
    <sheet name="03" sheetId="12" r:id="rId6"/>
    <sheet name="04" sheetId="13" r:id="rId7"/>
    <sheet name="05" sheetId="14" r:id="rId8"/>
  </sheets>
  <definedNames>
    <definedName name="_xlnm._FilterDatabase" localSheetId="2" hidden="1">'Neliguma_iestādes '!$A$6:$H$5911</definedName>
    <definedName name="_xlnm._FilterDatabase" localSheetId="1" hidden="1">NVD_liguma_iestādes!$A$6:$H$5490</definedName>
    <definedName name="_xlnm.Print_Titles" localSheetId="2">'Neliguma_iestādes '!$1:$6</definedName>
    <definedName name="_xlnm.Print_Titles" localSheetId="1">NVD_liguma_iestādes!$1:$6</definedName>
    <definedName name="_xlnm.Print_Titles" localSheetId="0">VM_iest!$1:$5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5" i="14" l="1"/>
  <c r="G46" i="14" s="1"/>
  <c r="G44" i="14"/>
  <c r="H43" i="14"/>
  <c r="H44" i="14" s="1"/>
  <c r="G43" i="14"/>
  <c r="G41" i="14"/>
  <c r="G42" i="14" s="1"/>
  <c r="G40" i="14"/>
  <c r="H39" i="14"/>
  <c r="H40" i="14" s="1"/>
  <c r="G39" i="14"/>
  <c r="G37" i="14"/>
  <c r="G38" i="14" s="1"/>
  <c r="G36" i="14"/>
  <c r="H35" i="14"/>
  <c r="G35" i="14"/>
  <c r="G34" i="14"/>
  <c r="H34" i="14" s="1"/>
  <c r="H36" i="14" s="1"/>
  <c r="G32" i="14"/>
  <c r="H32" i="14" s="1"/>
  <c r="H33" i="14" s="1"/>
  <c r="G30" i="14"/>
  <c r="G31" i="14" s="1"/>
  <c r="G28" i="14"/>
  <c r="G29" i="14" s="1"/>
  <c r="H27" i="14"/>
  <c r="G27" i="14"/>
  <c r="G26" i="14"/>
  <c r="H26" i="14" s="1"/>
  <c r="G24" i="14"/>
  <c r="G25" i="14" s="1"/>
  <c r="G22" i="14"/>
  <c r="H22" i="14" s="1"/>
  <c r="G21" i="14"/>
  <c r="G23" i="14" s="1"/>
  <c r="G20" i="14"/>
  <c r="H19" i="14"/>
  <c r="G19" i="14"/>
  <c r="G18" i="14"/>
  <c r="H18" i="14" s="1"/>
  <c r="G17" i="14"/>
  <c r="H17" i="14" s="1"/>
  <c r="H20" i="14" s="1"/>
  <c r="H15" i="14"/>
  <c r="G15" i="14"/>
  <c r="G14" i="14"/>
  <c r="H14" i="14" s="1"/>
  <c r="G13" i="14"/>
  <c r="H13" i="14" s="1"/>
  <c r="G12" i="14"/>
  <c r="G16" i="14" s="1"/>
  <c r="G10" i="14"/>
  <c r="G11" i="14" s="1"/>
  <c r="G8" i="14"/>
  <c r="G9" i="14" s="1"/>
  <c r="H7" i="14"/>
  <c r="G7" i="14"/>
  <c r="G54" i="13"/>
  <c r="G55" i="13" s="1"/>
  <c r="G52" i="13"/>
  <c r="G53" i="13" s="1"/>
  <c r="G50" i="13"/>
  <c r="G51" i="13" s="1"/>
  <c r="G48" i="13"/>
  <c r="H48" i="13" s="1"/>
  <c r="G47" i="13"/>
  <c r="H47" i="13" s="1"/>
  <c r="H49" i="13" s="1"/>
  <c r="G46" i="13"/>
  <c r="G45" i="13"/>
  <c r="H45" i="13" s="1"/>
  <c r="H46" i="13" s="1"/>
  <c r="G43" i="13"/>
  <c r="H43" i="13" s="1"/>
  <c r="H44" i="13" s="1"/>
  <c r="G41" i="13"/>
  <c r="H41" i="13" s="1"/>
  <c r="H42" i="13" s="1"/>
  <c r="G39" i="13"/>
  <c r="H39" i="13" s="1"/>
  <c r="G38" i="13"/>
  <c r="H38" i="13" s="1"/>
  <c r="H40" i="13" s="1"/>
  <c r="G36" i="13"/>
  <c r="G37" i="13" s="1"/>
  <c r="G34" i="13"/>
  <c r="G35" i="13" s="1"/>
  <c r="G32" i="13"/>
  <c r="G33" i="13" s="1"/>
  <c r="G30" i="13"/>
  <c r="G31" i="13" s="1"/>
  <c r="G28" i="13"/>
  <c r="G29" i="13" s="1"/>
  <c r="G26" i="13"/>
  <c r="G27" i="13" s="1"/>
  <c r="G24" i="13"/>
  <c r="H24" i="13" s="1"/>
  <c r="G23" i="13"/>
  <c r="H23" i="13" s="1"/>
  <c r="H25" i="13" s="1"/>
  <c r="G22" i="13"/>
  <c r="G21" i="13"/>
  <c r="H21" i="13" s="1"/>
  <c r="G20" i="13"/>
  <c r="H20" i="13" s="1"/>
  <c r="H22" i="13" s="1"/>
  <c r="G18" i="13"/>
  <c r="G19" i="13" s="1"/>
  <c r="G16" i="13"/>
  <c r="G17" i="13" s="1"/>
  <c r="G14" i="13"/>
  <c r="G15" i="13" s="1"/>
  <c r="G12" i="13"/>
  <c r="G13" i="13" s="1"/>
  <c r="G10" i="13"/>
  <c r="G11" i="13" s="1"/>
  <c r="G8" i="13"/>
  <c r="H8" i="13" s="1"/>
  <c r="G7" i="13"/>
  <c r="H7" i="13" s="1"/>
  <c r="H9" i="13" s="1"/>
  <c r="G33" i="12"/>
  <c r="H33" i="12" s="1"/>
  <c r="H34" i="12" s="1"/>
  <c r="G31" i="12"/>
  <c r="G32" i="12" s="1"/>
  <c r="G29" i="12"/>
  <c r="G30" i="12" s="1"/>
  <c r="G27" i="12"/>
  <c r="G28" i="12" s="1"/>
  <c r="G25" i="12"/>
  <c r="H25" i="12" s="1"/>
  <c r="H26" i="12" s="1"/>
  <c r="G23" i="12"/>
  <c r="G24" i="12" s="1"/>
  <c r="G22" i="12"/>
  <c r="H22" i="12" s="1"/>
  <c r="G20" i="12"/>
  <c r="G21" i="12" s="1"/>
  <c r="G19" i="12"/>
  <c r="G18" i="12"/>
  <c r="H18" i="12" s="1"/>
  <c r="H19" i="12" s="1"/>
  <c r="G16" i="12"/>
  <c r="G17" i="12" s="1"/>
  <c r="G15" i="12"/>
  <c r="G14" i="12"/>
  <c r="H14" i="12" s="1"/>
  <c r="H15" i="12" s="1"/>
  <c r="G12" i="12"/>
  <c r="H12" i="12" s="1"/>
  <c r="G11" i="12"/>
  <c r="G13" i="12" s="1"/>
  <c r="G9" i="12"/>
  <c r="G10" i="12" s="1"/>
  <c r="G7" i="12"/>
  <c r="G8" i="12" s="1"/>
  <c r="G33" i="11"/>
  <c r="G34" i="11" s="1"/>
  <c r="H31" i="11"/>
  <c r="H32" i="11" s="1"/>
  <c r="G31" i="11"/>
  <c r="G32" i="11" s="1"/>
  <c r="G29" i="11"/>
  <c r="H29" i="11" s="1"/>
  <c r="H30" i="11" s="1"/>
  <c r="H28" i="11"/>
  <c r="G28" i="11"/>
  <c r="G30" i="11" s="1"/>
  <c r="G27" i="11"/>
  <c r="H26" i="11"/>
  <c r="H27" i="11" s="1"/>
  <c r="G26" i="11"/>
  <c r="H24" i="11"/>
  <c r="H25" i="11" s="1"/>
  <c r="G24" i="11"/>
  <c r="G25" i="11" s="1"/>
  <c r="H22" i="11"/>
  <c r="H23" i="11" s="1"/>
  <c r="G22" i="11"/>
  <c r="G23" i="11" s="1"/>
  <c r="H20" i="11"/>
  <c r="G20" i="11"/>
  <c r="H19" i="11"/>
  <c r="H21" i="11" s="1"/>
  <c r="G19" i="11"/>
  <c r="G21" i="11" s="1"/>
  <c r="G17" i="11"/>
  <c r="G18" i="11" s="1"/>
  <c r="H15" i="11"/>
  <c r="H16" i="11" s="1"/>
  <c r="G15" i="11"/>
  <c r="G16" i="11" s="1"/>
  <c r="G13" i="11"/>
  <c r="G14" i="11" s="1"/>
  <c r="H11" i="11"/>
  <c r="H12" i="11" s="1"/>
  <c r="G11" i="11"/>
  <c r="G12" i="11" s="1"/>
  <c r="G9" i="11"/>
  <c r="G10" i="11" s="1"/>
  <c r="G7" i="11"/>
  <c r="H7" i="11" s="1"/>
  <c r="H8" i="11" s="1"/>
  <c r="H8" i="14" l="1"/>
  <c r="H9" i="14" s="1"/>
  <c r="H12" i="14"/>
  <c r="H16" i="14" s="1"/>
  <c r="H24" i="14"/>
  <c r="H25" i="14" s="1"/>
  <c r="H28" i="14"/>
  <c r="H29" i="14" s="1"/>
  <c r="G33" i="14"/>
  <c r="H21" i="14"/>
  <c r="H23" i="14" s="1"/>
  <c r="H37" i="14"/>
  <c r="H38" i="14" s="1"/>
  <c r="H41" i="14"/>
  <c r="H42" i="14" s="1"/>
  <c r="H45" i="14"/>
  <c r="H46" i="14" s="1"/>
  <c r="H10" i="14"/>
  <c r="H11" i="14" s="1"/>
  <c r="H30" i="14"/>
  <c r="H31" i="14" s="1"/>
  <c r="G40" i="13"/>
  <c r="G44" i="13"/>
  <c r="H12" i="13"/>
  <c r="H13" i="13" s="1"/>
  <c r="H16" i="13"/>
  <c r="H17" i="13" s="1"/>
  <c r="H28" i="13"/>
  <c r="H29" i="13" s="1"/>
  <c r="H32" i="13"/>
  <c r="H33" i="13" s="1"/>
  <c r="H36" i="13"/>
  <c r="H37" i="13" s="1"/>
  <c r="H52" i="13"/>
  <c r="H53" i="13" s="1"/>
  <c r="G42" i="13"/>
  <c r="G9" i="13"/>
  <c r="G25" i="13"/>
  <c r="G49" i="13"/>
  <c r="H10" i="13"/>
  <c r="H11" i="13" s="1"/>
  <c r="H14" i="13"/>
  <c r="H15" i="13" s="1"/>
  <c r="H18" i="13"/>
  <c r="H19" i="13" s="1"/>
  <c r="H26" i="13"/>
  <c r="H27" i="13" s="1"/>
  <c r="H30" i="13"/>
  <c r="H31" i="13" s="1"/>
  <c r="H34" i="13"/>
  <c r="H35" i="13" s="1"/>
  <c r="H50" i="13"/>
  <c r="H51" i="13" s="1"/>
  <c r="H54" i="13"/>
  <c r="H55" i="13" s="1"/>
  <c r="H7" i="12"/>
  <c r="H8" i="12" s="1"/>
  <c r="H11" i="12"/>
  <c r="H13" i="12" s="1"/>
  <c r="H23" i="12"/>
  <c r="H24" i="12" s="1"/>
  <c r="H27" i="12"/>
  <c r="H28" i="12" s="1"/>
  <c r="H31" i="12"/>
  <c r="H32" i="12" s="1"/>
  <c r="H16" i="12"/>
  <c r="H17" i="12" s="1"/>
  <c r="H20" i="12"/>
  <c r="H21" i="12" s="1"/>
  <c r="H9" i="12"/>
  <c r="H10" i="12" s="1"/>
  <c r="H29" i="12"/>
  <c r="H30" i="12" s="1"/>
  <c r="G26" i="12"/>
  <c r="G34" i="12"/>
  <c r="G8" i="11"/>
  <c r="H9" i="11"/>
  <c r="H10" i="11" s="1"/>
  <c r="H13" i="11"/>
  <c r="H14" i="11" s="1"/>
  <c r="H17" i="11"/>
  <c r="H18" i="11" s="1"/>
  <c r="H33" i="11"/>
  <c r="H34" i="11" s="1"/>
  <c r="G31" i="10"/>
  <c r="G32" i="10" s="1"/>
  <c r="G29" i="10"/>
  <c r="H29" i="10" s="1"/>
  <c r="G28" i="10"/>
  <c r="H28" i="10" s="1"/>
  <c r="G27" i="10"/>
  <c r="H27" i="10" s="1"/>
  <c r="G25" i="10"/>
  <c r="G26" i="10" s="1"/>
  <c r="G23" i="10"/>
  <c r="G24" i="10" s="1"/>
  <c r="G21" i="10"/>
  <c r="G22" i="10" s="1"/>
  <c r="G19" i="10"/>
  <c r="G20" i="10" s="1"/>
  <c r="G17" i="10"/>
  <c r="G18" i="10" s="1"/>
  <c r="G15" i="10"/>
  <c r="G16" i="10" s="1"/>
  <c r="G13" i="10"/>
  <c r="G14" i="10" s="1"/>
  <c r="G11" i="10"/>
  <c r="G12" i="10" s="1"/>
  <c r="G9" i="10"/>
  <c r="G10" i="10" s="1"/>
  <c r="G7" i="10"/>
  <c r="G8" i="10" s="1"/>
  <c r="H30" i="10" l="1"/>
  <c r="H9" i="10"/>
  <c r="H10" i="10" s="1"/>
  <c r="H13" i="10"/>
  <c r="H14" i="10" s="1"/>
  <c r="H17" i="10"/>
  <c r="H18" i="10" s="1"/>
  <c r="H21" i="10"/>
  <c r="H22" i="10" s="1"/>
  <c r="H25" i="10"/>
  <c r="H26" i="10" s="1"/>
  <c r="G30" i="10"/>
  <c r="H7" i="10"/>
  <c r="H8" i="10" s="1"/>
  <c r="H11" i="10"/>
  <c r="H12" i="10" s="1"/>
  <c r="H15" i="10"/>
  <c r="H16" i="10" s="1"/>
  <c r="H19" i="10"/>
  <c r="H20" i="10" s="1"/>
  <c r="H23" i="10"/>
  <c r="H24" i="10" s="1"/>
  <c r="H31" i="10"/>
  <c r="H32" i="10" s="1"/>
</calcChain>
</file>

<file path=xl/sharedStrings.xml><?xml version="1.0" encoding="utf-8"?>
<sst xmlns="http://schemas.openxmlformats.org/spreadsheetml/2006/main" count="29094" uniqueCount="21228">
  <si>
    <t>Riska grupa</t>
  </si>
  <si>
    <t>Riska koeficients (K)</t>
  </si>
  <si>
    <t>Neatliekamās medicīniskās palīdzības dienests</t>
  </si>
  <si>
    <t>I</t>
  </si>
  <si>
    <t>II</t>
  </si>
  <si>
    <t>III</t>
  </si>
  <si>
    <t>V</t>
  </si>
  <si>
    <t>VI</t>
  </si>
  <si>
    <t>IV</t>
  </si>
  <si>
    <t>Ārstniecības iestādes nosaukums</t>
  </si>
  <si>
    <t>A. Klīnika, Sabiedrība ar ierobežotu atbildību</t>
  </si>
  <si>
    <t>A. Kraules ģimenes ārsta prakse, SIA</t>
  </si>
  <si>
    <t>A. Līberes ārsta prakse, Sabiedrība ar ierobežotu atbildību</t>
  </si>
  <si>
    <t>Adamova-Krastiņa Maija - ģimenes ārsta prakse</t>
  </si>
  <si>
    <t>Adītāja Jolanta -ģimenes ārsta prakse</t>
  </si>
  <si>
    <t>Adoria, Sabiedrība ar ierobežotu atbildību</t>
  </si>
  <si>
    <t>Aganova Regīna - ģimenes ārsta prakse</t>
  </si>
  <si>
    <t>Agarelovs Vadims -  ģimenes ārsta prakse</t>
  </si>
  <si>
    <t>Agbobli Ruta - ģimenes ārsta prakse</t>
  </si>
  <si>
    <t>Agritas Mickevičas ārsta prakse ginekoloģijā un dzemdniecībā, Sabiedrība ar ierobežotu atbildību</t>
  </si>
  <si>
    <t>Aizikoviča Jeļena - ģimenes ārsta prakse</t>
  </si>
  <si>
    <t>Akadēmiskā histoloģijas laboratorija, SIA</t>
  </si>
  <si>
    <t>Akere Iveta - ārsta prakse otolaringoloģijā</t>
  </si>
  <si>
    <t>AKRONA 12, sabiedrība ar ierobežotu atbildību</t>
  </si>
  <si>
    <t>ALERĢISKO SLIMĪBU IZMEKLĒŠANAS UN ĀRSTĒŠANAS CENTRS, Medicīniskā sabiedrība SIA</t>
  </si>
  <si>
    <t>Alpino Pērle, Sabiedrība ar ierobežotu atbildību</t>
  </si>
  <si>
    <t>Andersone Inese - ģimenes ārsta prakse</t>
  </si>
  <si>
    <t>Angel Plus, Sabiedrība ar ierobežotu atbildību</t>
  </si>
  <si>
    <t>ANJE, SIA</t>
  </si>
  <si>
    <t>Apinīte Ilze - ģimenes ārsta prakse</t>
  </si>
  <si>
    <t>Arho Medicīnas Serviss, Sabiedrība ar ierobežotu atbildību</t>
  </si>
  <si>
    <t>ARST-L, SIA</t>
  </si>
  <si>
    <t>AUXILIA PRIMA, Sabiedrība ar ierobežotu atbildību</t>
  </si>
  <si>
    <t>AVA CLINIC SIA</t>
  </si>
  <si>
    <t>Averina Svetlana - ģimenes ārsta un internista prakse</t>
  </si>
  <si>
    <t>Ažipa Tatjana - ģimenes ārsta prakse</t>
  </si>
  <si>
    <t>Ā.Ancānes ģimenes ārsta prakse, SIA</t>
  </si>
  <si>
    <t>Ādažu privātslimnīca, SIA</t>
  </si>
  <si>
    <t>Ādažu slimnīca, Pašvaldības sabiedrība ar ierobežotu atbildību</t>
  </si>
  <si>
    <t>Āgenskalna zobārstniecības centrs,  Sabiedrība ar ierobežotu atbildību</t>
  </si>
  <si>
    <t>Ārsta Nams, Sabiedrība ar ierobežotu atbildību</t>
  </si>
  <si>
    <t>Ārstes Margaritas Puķītes prakse, Sabiedrība ar ierobežotu atbildību</t>
  </si>
  <si>
    <t>Ārstes Mudītes Zvaigznes prakse, SIA</t>
  </si>
  <si>
    <t>Ārstes Santas Lauskas klīnika, SIA</t>
  </si>
  <si>
    <t>ĀRSTNIECĪBAS REHABILITĀCIJAS CENTRS VALEO, Sabiedrība ar ierobežotu atbildību</t>
  </si>
  <si>
    <t>Ārstu prakse "Mazcena 21", Sabiedrība ar ierobežotu atbildību</t>
  </si>
  <si>
    <t>Ārstu prakse "SAULESPUĶE", Sabiedrība ar ierobežotu atbildību</t>
  </si>
  <si>
    <t>Ārstu privātprakse "SVĪRE PLUS", Sabiedrība ar ierobežotu atbildību</t>
  </si>
  <si>
    <t>Babicka Vija - ģimenes ārsta prakse</t>
  </si>
  <si>
    <t>Baldiņa Maija - ģimenes ārsta prakse</t>
  </si>
  <si>
    <t>Balmane Margarita - ģimenes ārsta prakse</t>
  </si>
  <si>
    <t>Balt Aliance, Sabiedrība ar ierobežotu atbildību</t>
  </si>
  <si>
    <t>Bažbauere Ināra - ģimenes ārsta prakse</t>
  </si>
  <si>
    <t>Bāliņa Iveta - ārsta prakse ginekoloģijā, dzemdniecība</t>
  </si>
  <si>
    <t>Beijere Līga - ģimenes ārsta prakse</t>
  </si>
  <si>
    <t>Beķe Gundega - ģimenes ārsta prakse</t>
  </si>
  <si>
    <t>Berkoviča Irina - ģimenes ārsta prakse</t>
  </si>
  <si>
    <t>Berķe-Berga Laimdota - ģimenes ārsta prakse</t>
  </si>
  <si>
    <t>Berliņa Vita - ģimenes ārsta prakse</t>
  </si>
  <si>
    <t>Bērsone Līga - ģimenes ārsta prakse</t>
  </si>
  <si>
    <t>Bērziņa Inta - ārsta prakse dzemdniecībā, ginekoloģijā</t>
  </si>
  <si>
    <t>Bērziņa Valda - ģimenes ārsta prakse</t>
  </si>
  <si>
    <t>Bicāne Ilma -ārsta prakse zobārstniecībā</t>
  </si>
  <si>
    <t>Blaua Silva - ģimenes ārsta prakse</t>
  </si>
  <si>
    <t>Blāze Dana - ģimenes ārsta prakse</t>
  </si>
  <si>
    <t>Bogdanova Gaļina - ģimenes ārsta prakse</t>
  </si>
  <si>
    <t>BOLDERĀJAS STOMATOLOĢIJA, Sabiedrība ar ierobežotu atbildību</t>
  </si>
  <si>
    <t>Bondare Krista - ģimenes ārsta prakse</t>
  </si>
  <si>
    <t>Bordovskis Jurijs - ģimenes ārsta prakse</t>
  </si>
  <si>
    <t>Boroviks Dmitrijs - ģimenes ārsta prakse</t>
  </si>
  <si>
    <t>Breča Ilze - ģimenes ārsta un pediatra prakse</t>
  </si>
  <si>
    <t>Briede Inese - ģimenes ārsta prakse</t>
  </si>
  <si>
    <t>Broka Zane - ģimenes ārsta prakse</t>
  </si>
  <si>
    <t>Bubins Igors - ģimenes ārsta prakse</t>
  </si>
  <si>
    <t>Buldakova Nataļja - ģimenes ārsta prakse</t>
  </si>
  <si>
    <t>Ceriņa Iveta - ģimenes ārsta prakse</t>
  </si>
  <si>
    <t>Cibule Dace - ģimenes ārsta un internista prakse</t>
  </si>
  <si>
    <t>CILVĒKS, Sabiedrība ar ierobežotu atbildību</t>
  </si>
  <si>
    <t>Cingele Aija - ģimenes ārsta prakse</t>
  </si>
  <si>
    <t>Čodere Edīte - ģimenes ārsta prakse</t>
  </si>
  <si>
    <t>Čubukova Irina - ģimenes ārsta prakse</t>
  </si>
  <si>
    <t>Čukurs Āris - ģimenes ārsta prakse</t>
  </si>
  <si>
    <t>D.N.S., Sabiedrība ar ierobežotu atbildību</t>
  </si>
  <si>
    <t>D.Pakalniņas Ģimenes ārsta prakse, Sabiedrība ar ierobežotu atbildību</t>
  </si>
  <si>
    <t>D.Pastares prakse, Sabiedrība ar ierobežotu atbildību</t>
  </si>
  <si>
    <t>Dakteres Skerškānes prakse, Sabiedrība ar ierobežotu atbildību</t>
  </si>
  <si>
    <t>Dakteres Spēlītes ārsta prakse, Sabiedrība ar ierobežotu atbildību</t>
  </si>
  <si>
    <t>Demidova Larisa - ģimenes ārsta prakse</t>
  </si>
  <si>
    <t>Dental.LV, Sabiedrība ar ierobežotu atbildību</t>
  </si>
  <si>
    <t>Diabēta centrs, SIA</t>
  </si>
  <si>
    <t>Dīriņa Vija - ģimenes ārsta prakse</t>
  </si>
  <si>
    <t>DOKTORĀTS "BERĢI", SIA</t>
  </si>
  <si>
    <t>DOKTORĀTS ANIMA, Sabiedrība ar ierobežotu atbildību</t>
  </si>
  <si>
    <t>Dombrovska Ineta - ģimenes ārsta un pediatra prakse</t>
  </si>
  <si>
    <t>Dr. D.Kalvānes ārsta prakse, SIA</t>
  </si>
  <si>
    <t>DZELZCEĻA VESELĪBAS CENTRS, Sabiedrība ar ierobežotu atbildību</t>
  </si>
  <si>
    <t>Dzene Sanita - ģimenes ārsta prakse</t>
  </si>
  <si>
    <t>Dziedniecība, Sabiedrība ar ierobežotu atbildību</t>
  </si>
  <si>
    <t>E.GULBJA LABORATORIJA, Sabiedrība ar ierobežotu atbildību</t>
  </si>
  <si>
    <t>Eglīte Vilhelmīne - ģimenes ārsta prakse</t>
  </si>
  <si>
    <t>Eihmane Inta - ģimenes ārsta prakse</t>
  </si>
  <si>
    <t>Elksne Livija - ģimenes ārsta prakse</t>
  </si>
  <si>
    <t>Farafonova Marina - ģimenes ārsta prakse</t>
  </si>
  <si>
    <t>Freimane Liene - ģimenes ārsta prakse</t>
  </si>
  <si>
    <t>Frīdvalde Anita - ģimenes ārsta prakse</t>
  </si>
  <si>
    <t>Frolova Tatjana  - ģimenes ārsta un pediatra prakse</t>
  </si>
  <si>
    <t>Gacka Anda - ģimenes ārsta prakse</t>
  </si>
  <si>
    <t>Gailīte Agita - ģimenes ārsta prakse</t>
  </si>
  <si>
    <t>Ganus Imants - ģimenes ārsta prakse</t>
  </si>
  <si>
    <t>Geletko Tatjana - ģimenes ārsta prakse</t>
  </si>
  <si>
    <t>Gerke Linda - ārsta prakse dermatoloģijā, veneroloģijā</t>
  </si>
  <si>
    <t>Ginekologa Ilzes Lieljures privātprakse ASKLĒPIJS, Sabiedrība ar ierobežotu atbildību</t>
  </si>
  <si>
    <t>Gizatullina Nataļja - ģimenes ārsta prakse</t>
  </si>
  <si>
    <t>Gorlovich Margarita - ārsta prakse zobārstniecībā</t>
  </si>
  <si>
    <t>Gosteva Inga - ģimenes ārsta prakse</t>
  </si>
  <si>
    <t>Greditors Harijs - ģimenes ārsta un internista prakse</t>
  </si>
  <si>
    <t>Gredzena Aija - ģimenes ārsta prakse</t>
  </si>
  <si>
    <t>Griņa Nataļja - ģimenes ārsta un pediatra prakse</t>
  </si>
  <si>
    <t>Grīga Gita - ģimenes ārsta prakse</t>
  </si>
  <si>
    <t>Gulbis Raitis - ģimenes ārsta prakse</t>
  </si>
  <si>
    <t>Guste Maija - ģimenes ārsta prakse</t>
  </si>
  <si>
    <t>ĢAP Iveta Skurule, Sabiedrība ar ierobežotu atbildību</t>
  </si>
  <si>
    <t>Ģēģere Vineta -ģimenes ārsta prakse</t>
  </si>
  <si>
    <t>Ģimenes ārsta Andra Baumaņa prakse, SIA</t>
  </si>
  <si>
    <t>ĢIMENES ĀRSTA ANDRA LASMAŅA KLĪNIKA "ALMA", Sabiedrība ar ierobežotu atbildību</t>
  </si>
  <si>
    <t>ĢIMENES ĀRSTA PRAKSE, Sabiedrība ar ierobežotu atbildību</t>
  </si>
  <si>
    <t>Ģimenes ārstu prakse-DK, Sabiedrība ar ierobežotu atbildību</t>
  </si>
  <si>
    <t>Harmonija Plus, SIA</t>
  </si>
  <si>
    <t>Hermess, SIA</t>
  </si>
  <si>
    <t>I. Timčenko ģimenes ārsta prakse, SIA</t>
  </si>
  <si>
    <t>I.B., Sabiedrība ar ierobežotu atbildību</t>
  </si>
  <si>
    <t>I.Dūces ārsta privātprakse, Sabiedrība ar ierobežotu atbildību</t>
  </si>
  <si>
    <t>I.Kuģes ģimenes ārsta prakse, Sabiedrība ar ierobežotu atbildību</t>
  </si>
  <si>
    <t>I.VASARAUDZES PRIVĀTKLĪNIKA, Sabiedrība ar ierobežotu atbildību</t>
  </si>
  <si>
    <t>IB-AP, IK</t>
  </si>
  <si>
    <t>Iekšlietu ministrijas poliklīnika, Valsts sabiedrība ar ierobežotu atbildību</t>
  </si>
  <si>
    <t>Ilgas Freidenfeldes  ārsta prakse, Sabiedrība ar ierobežotu atbildību</t>
  </si>
  <si>
    <t>ILZES KATLAPAS MEDICĪNISKĀ PRIVĀTPRAKSE, Sabiedrība ar ierobežotu atbildību</t>
  </si>
  <si>
    <t>Ilzes Skujas Ģimenes ārsta prakse, Sabiedrība ar ierobežotu atbildību</t>
  </si>
  <si>
    <t>Indrāne Inga - ģimenes ārsta prakse</t>
  </si>
  <si>
    <t>Indrāne Maira - ģimenes ārsta prakse</t>
  </si>
  <si>
    <t>Ineses Rabkevičas ārsta prakse, SIA</t>
  </si>
  <si>
    <t>Ingara Burlaka ģimenes ārsta prakse, Sabiedrība ar ierobežotu atbildību</t>
  </si>
  <si>
    <t>INGAS ŽĪGURES ĀRSTA PRAKSE, IK</t>
  </si>
  <si>
    <t>Isakoviča Žaneta - ģimenes ārsta prakse</t>
  </si>
  <si>
    <t>Ivetas Feldmanes ģimenes ārsta prakse, IK</t>
  </si>
  <si>
    <t>Ivetas Vīksnes ģimenes ārsta prakse, Sabiedrība ar ierobežotu atbildību</t>
  </si>
  <si>
    <t>J.Gulbes ģimenes ārsta prakse, Sabiedrība ar ierobežotu atbildību</t>
  </si>
  <si>
    <t>Jakupova Jeļena - ģimenes ārsta prakse</t>
  </si>
  <si>
    <t>Jansone Rūta - ārsta prakse neiroloģijā</t>
  </si>
  <si>
    <t>Jaunķiķe Vineta - ģimenes ārsta prakse</t>
  </si>
  <si>
    <t>Jaunušāns Edvīns - ārsta prakse narkoloģijā</t>
  </si>
  <si>
    <t>Jevčuka Natālija - ģimenes ārsta prakse</t>
  </si>
  <si>
    <t>Jūlijas Jurgaitītes ārsta prakse ginekoloģijā un dzemdniecībā, Sabiedrība ar ierobežotu atbildību</t>
  </si>
  <si>
    <t>Jūlijas Sočenovas ārsta prakse ginekoloģijā un dzemdniecībā, Sabiedrība ar ierobežotu atbildību</t>
  </si>
  <si>
    <t>K.Zivtiņas ārsta prakse, Sabiedrība ar ierobežotu atbildību</t>
  </si>
  <si>
    <t>Kackeviča Ludmila - ģimenes ārsta prakse</t>
  </si>
  <si>
    <t>Kalniņš Aldis - ģimenes ārsta prakse</t>
  </si>
  <si>
    <t>Kalviņu privātprakse, Sabiedrība ar ierobežotu atbildību</t>
  </si>
  <si>
    <t>Kaļinkina Iļmira - ģimenes ārsta prakse</t>
  </si>
  <si>
    <t>Kaļiņina Gaļina - ģimenes ārsta prakse</t>
  </si>
  <si>
    <t>Kaļita Nadežda - ģimenes ārsta prakse</t>
  </si>
  <si>
    <t>Kamforina Jeļena - ārsta prakse zobārstniecībā</t>
  </si>
  <si>
    <t>Kaņepe Karīna - ģimenes ārsta prakse</t>
  </si>
  <si>
    <t>Karstā Malda - ārsta prakse otolaringoloģijā</t>
  </si>
  <si>
    <t>Kasačova Gaļina - ģimenes ārsta prakse</t>
  </si>
  <si>
    <t>Kauguru veselības centrs, Pašvaldības sabiedrība ar ierobežotu atbildību</t>
  </si>
  <si>
    <t>Kavejeva Aļfija - ģimenes ārsta prakse</t>
  </si>
  <si>
    <t>Kazarjana Anželika - ģimenes ārsta prakse</t>
  </si>
  <si>
    <t>Keisa Spodrīte - ārsta prakse endokrinoloģijā</t>
  </si>
  <si>
    <t>Klauberga Aija - ģimenes ārsta prakse</t>
  </si>
  <si>
    <t>Klīnika MEDEORA, Sabiedrība ar ierobežotu atbildību</t>
  </si>
  <si>
    <t>Kondratova Aija -  ģimenes ārsta prakse</t>
  </si>
  <si>
    <t>Kozaka Nataļja - ģimenes ārsta prakse</t>
  </si>
  <si>
    <t>Kozinda Ilze - ģimenes ārsta prakse</t>
  </si>
  <si>
    <t>Kozlovska Līga - ārsta prakse ginekoloģijā, dzemdniecībā</t>
  </si>
  <si>
    <t>Krastiņa Inese - ģimenes ārsta prakse</t>
  </si>
  <si>
    <t>Krēsliņa Inta - ģimenes ārsta prakse</t>
  </si>
  <si>
    <t>Krimuldas doktorāts, Sabiedrība ar ierobežotu atbildību</t>
  </si>
  <si>
    <t>Krustiņa Daiga - ģimenes ārsta prakse</t>
  </si>
  <si>
    <t>Kudrjavceva Jeļena - ģimenes ārsta un osteopāta prakse</t>
  </si>
  <si>
    <t>Kudule Laila - ģimenes ārsta prakse</t>
  </si>
  <si>
    <t>Kulišovs Ignatijs - ģimenes ārsta prakse</t>
  </si>
  <si>
    <t>Kunstberga Elga - ģimenes ārsta prakse</t>
  </si>
  <si>
    <t>Kurbanova Daina - ģimenes ārsta un pediatra prakse</t>
  </si>
  <si>
    <t>Kuzmane Astrīda - ģimenes ārsta prakse</t>
  </si>
  <si>
    <t>Kuzņecova Inna - ārsta prakse oftalmoloģijā</t>
  </si>
  <si>
    <t>Kuzņecova Nataļja - ģimenes ārsta prakse</t>
  </si>
  <si>
    <t>Ķēniņa Indra - ģimenes ārsta prakse</t>
  </si>
  <si>
    <t>Lagzdiņa Dina - ģimenes ārsta prakse</t>
  </si>
  <si>
    <t>Langina Evita - ģimenes ārsta prakse</t>
  </si>
  <si>
    <t>Lankrete Sandra -ģimenes ārsta prakse</t>
  </si>
  <si>
    <t>Lapa Daina - ģimenes ārsta un arodveselības un arodslimību ārsta prakse</t>
  </si>
  <si>
    <t>Lapiņa Santa - ģimenes ārsta prakse</t>
  </si>
  <si>
    <t>LaTi un Kompānija, Sabiedrība ar ierobežotu atbildību</t>
  </si>
  <si>
    <t>Latiševa Tamāra -ģimenes ārsta prakse</t>
  </si>
  <si>
    <t>Latkovska Ingrīda - ģimenes ārsta prakse</t>
  </si>
  <si>
    <t>LATVIJAS AMERIKAS ACU CENTRS, Sabiedrība ar ierobežotu atbildību</t>
  </si>
  <si>
    <t>Latvijas Jūras medicīnas centrs, Akciju sabiedrība</t>
  </si>
  <si>
    <t>Latvijas plastiskās, rekonstruktīvās un mikroķirurģijas centrs, Sabiedrība ar ierobežotu atbildību</t>
  </si>
  <si>
    <t>Latvijas Samariešu apvienība, Biedrība</t>
  </si>
  <si>
    <t>LĀZERPLASTIKAS KLĪNIKA, SIA</t>
  </si>
  <si>
    <t>Lejniece Sarmīte - ārsta prakse ginekoloģijā, dzemdniecībā</t>
  </si>
  <si>
    <t>Lielause Gerda - ģimenes ārsta un pediatra prakse</t>
  </si>
  <si>
    <t>Liepiņa Linda - ģimenes ārsta prakse</t>
  </si>
  <si>
    <t>Ligitas Vulfas ārsta prakse, SIA</t>
  </si>
  <si>
    <t>Ludmilas Zeiļukas ārsta prakse, SIA</t>
  </si>
  <si>
    <t>Lukjaņenko Jekaterina - ārsta prakse pediatrijā</t>
  </si>
  <si>
    <t>M &amp; M centrs, Sabiedrība ar ierobežotu atbildību</t>
  </si>
  <si>
    <t>Magerova Neonila - ģimenes ārsta un internista prakse</t>
  </si>
  <si>
    <t>MAKONT MED, SIA</t>
  </si>
  <si>
    <t>Maļinovska Oksana - ģimenes ārsta prakse</t>
  </si>
  <si>
    <t>Martinsone-Bičevska Jolanta - ģimenes ārsta prakse</t>
  </si>
  <si>
    <t>Matuševica Andra - ģimenes ārsta prakse</t>
  </si>
  <si>
    <t>Māliņa Judīte - ģimenes ārsta prakse</t>
  </si>
  <si>
    <t>Māras Jumejas ārsta prakse psihiatrijā, SIA</t>
  </si>
  <si>
    <t>Mārtinsons Jānis - ģimenes ārsta prakse</t>
  </si>
  <si>
    <t>Mārupes ambulance 1, Sabiedrība ar ierobežotu atbildību</t>
  </si>
  <si>
    <t>medicīnas firma "Elpa", Sabiedrība ar ierobežotu atbildību</t>
  </si>
  <si>
    <t>Medicīnas sabiedrība "ARS", Sabiedrība ar ierobežotu atbildību</t>
  </si>
  <si>
    <t>MEDICĪNAS SABIEDRĪBA GAIĻEZERS, Sabiedrība ar ierobežotu atbildību</t>
  </si>
  <si>
    <t>Meirēna Olga - ģimenes ārsta prakse</t>
  </si>
  <si>
    <t>Meitas un Dēli, Sabiedrība ar ierobežotu atbildību</t>
  </si>
  <si>
    <t>MENTA, Sabiedrība ar ierobežotu atbildību</t>
  </si>
  <si>
    <t>MENTAMED, Sabiedrība ar ierobežotu atbildību</t>
  </si>
  <si>
    <t>Mežale Dace - ģimenes ārsta prakse</t>
  </si>
  <si>
    <t>Mēs esam līdzās, Rehabilitācijas centrs</t>
  </si>
  <si>
    <t>Mikule Laila - ģimenes ārsta prakse</t>
  </si>
  <si>
    <t>Miķelsone Astra - ģimenes ārsta un arodveselības un arodslimību ārsta prakse</t>
  </si>
  <si>
    <t>Modus Invest, SIA</t>
  </si>
  <si>
    <t>MOŽUMS-1, Sabiedrība ar ierobežotu atbildību</t>
  </si>
  <si>
    <t>Muravjova Olga - ģimenes ārsta prakse</t>
  </si>
  <si>
    <t>N. KALAŠŅIKOVAS PRIVĀTPRAKSE, Sabiedrība ar ierobežotu atbildību</t>
  </si>
  <si>
    <t>Nataļjas Zaharovas ģimenes ārsta prakse, SIA</t>
  </si>
  <si>
    <t>Nimece, Sabiedrība ar ierobežotu atbildību</t>
  </si>
  <si>
    <t>Nodelmane Jolanta - ģimenes ārsta prakse</t>
  </si>
  <si>
    <t>Novikovs Boriss - ģimenes ārsta prakse</t>
  </si>
  <si>
    <t>NPP, Sabiedrība ar ierobežotu atbildību</t>
  </si>
  <si>
    <t>Oniščuka Svetlana - ģimenes ārsta un pediatra prakse</t>
  </si>
  <si>
    <t>Ozola Aina - ģimenes ārsta prakse</t>
  </si>
  <si>
    <t>Ozola Guna - ārsta prakse oftalmoloģijā</t>
  </si>
  <si>
    <t>Ozola Ilga - ģimenes ārsta prakse</t>
  </si>
  <si>
    <t>Ozola Inese - ģimenes ārsta prakse</t>
  </si>
  <si>
    <t>OZOLIŅAS DOKTORĀTS, Individuālais komersants</t>
  </si>
  <si>
    <t>Ozolniece Ieva - ģimenes ārsta prakse</t>
  </si>
  <si>
    <t>PALĪDZĪBAS DIENESTS, Sabiedrība ar ierobežotu atbildību</t>
  </si>
  <si>
    <t>Palmbaha Liene - ārsta prakse otolaringoloģijā</t>
  </si>
  <si>
    <t>Paradovska Inga - ģimenes ārsta un arodveselības un arodslimību ārsta prakse</t>
  </si>
  <si>
    <t>Parfjonova Olga - ģimenes ārsta prakse</t>
  </si>
  <si>
    <t>Pārtikas drošības, dzīvnieku veselības un vides zinātniskais institūts "BIOR"</t>
  </si>
  <si>
    <t>Perna Inna - ģimenes ārsta un pediatra prakse</t>
  </si>
  <si>
    <t>Petraškēviča Ingrīda - ģimenes ārsta prakse</t>
  </si>
  <si>
    <t>Pērkone Astrīda - ārsta prakse zobārstniecībā</t>
  </si>
  <si>
    <t>Pogodina Jeļena  - ģimenes ārsta un internista prakse</t>
  </si>
  <si>
    <t>Ponne Inguna - ģimenes ārsta prakse</t>
  </si>
  <si>
    <t>Portnaja Nataļja - ģimenes ārsta prakse</t>
  </si>
  <si>
    <t>Proskurņa Tatjana - ģimenes ārsta un internista prakse</t>
  </si>
  <si>
    <t>Protezēšanas un ortopēdijas centrs, Akciju sabiedrība</t>
  </si>
  <si>
    <t>Pučkovs Dmitrijs - ģimenes ārsta prakse</t>
  </si>
  <si>
    <t>Puķīte Lolita - ārsta prakse oftalmoloģijā</t>
  </si>
  <si>
    <t>Puļķe Sintija - ģimenes ārsta un ārsta homeopāta prakse</t>
  </si>
  <si>
    <t>Pundane  Ludmila - ģimenes ārsta prakse</t>
  </si>
  <si>
    <t>Purenkova Maija - ģimenes ārsta prakse</t>
  </si>
  <si>
    <t>QUARTUS, Sabiedrība ar ierobežotu atbildību</t>
  </si>
  <si>
    <t>R.D. doktorāts, SIA</t>
  </si>
  <si>
    <t>Rasmane Ligita -ģimenes ārsta prakse</t>
  </si>
  <si>
    <t>REHABILITĀCIJAS CENTRS "KRIMULDA", Sabiedrība ar ierobežotu atbildību</t>
  </si>
  <si>
    <t>Reine Maiga - ģimenes ārsta un pediatra prakse</t>
  </si>
  <si>
    <t>Reinholde Ieva - ārsta prakse pediatrijā</t>
  </si>
  <si>
    <t>Reproduktīvās medicīnas Centrs "EMBRIONS", Sabiedrība ar ierobežotu atbildību</t>
  </si>
  <si>
    <t>Rezovska Irēna -ģimenes ārsta prakse</t>
  </si>
  <si>
    <t>Rimša Gaļina - ģimenes ārsta prakse</t>
  </si>
  <si>
    <t>RĪGAS PILSĒTAS ĢIMENES ĀRSTES SARMĪTES BREICES INDIVIDUĀLAIS UZŅĒMUMS, Individuālais uzņēmums</t>
  </si>
  <si>
    <t>Rīgas Stradiņa universitātes Stomatoloģijas institūts, Sabiedrība ar ierobežotu atbildību</t>
  </si>
  <si>
    <t>Robalde Dace - ārsta prakse pediatrijā</t>
  </si>
  <si>
    <t>Roze Krista - ģimenes ārsta prakse</t>
  </si>
  <si>
    <t>Rozeniece Aina - ģimenes ārsta prakse</t>
  </si>
  <si>
    <t>RSU Ambulance, SIA</t>
  </si>
  <si>
    <t>Rudometova Irina - ārsta prakse pediatrijā</t>
  </si>
  <si>
    <t>Rukavišņikova Ērika - ģimenes ārsta prakse</t>
  </si>
  <si>
    <t>S.Birznieces-Bekmanes ģimenes ārsta un pediatra prakse, Sabiedrība ar ierobežotu atbildību</t>
  </si>
  <si>
    <t>Saļahova Farida - ģimenes ārsta prakse</t>
  </si>
  <si>
    <t>SANADENTS ZA, Sabiedrība ar ierobežotu atbildību</t>
  </si>
  <si>
    <t>Santadent, SIA</t>
  </si>
  <si>
    <t>SAULKRASTU ZOBĀRSTNIECĪBA, Sabiedrība ar ierobežotu atbildību</t>
  </si>
  <si>
    <t>Savicka Dina - ģimenes ārsta prakse</t>
  </si>
  <si>
    <t>Sazonova Svetlana - ģimenes ārsta prakse</t>
  </si>
  <si>
    <t>Sedliņa Biruta - ģimenes ārsta prakse</t>
  </si>
  <si>
    <t>SEMPERA DG, Sabiedrība ar ierobežotu atbildību</t>
  </si>
  <si>
    <t>SENSO, Sabiedrība ar ierobežotu atbildību</t>
  </si>
  <si>
    <t>Sergejeva Iveta - ģimenes ārsta prakse</t>
  </si>
  <si>
    <t>Sergejeva Valentina - ģimenes ārsta prakse</t>
  </si>
  <si>
    <t>Sevastjanova Viktorija - ģimenes ārsta prakse</t>
  </si>
  <si>
    <t>SIGULDAS EFEKTS, Sabiedrība ar ierobežotu atbildību Ģimenes ārstu doktorāts</t>
  </si>
  <si>
    <t>Simsone Inta - ģimenes ārsta prakse</t>
  </si>
  <si>
    <t>Skribnovska Anna - ģimenes ārsta prakse</t>
  </si>
  <si>
    <t>Skumbiņa Diāna - ģimenes ārsta prakse</t>
  </si>
  <si>
    <t>SN ĀRSTE, SIA</t>
  </si>
  <si>
    <t>Sniķere Gita - ārsta prakse ginekoloģijā, dzemdniecībā</t>
  </si>
  <si>
    <t>Sokaļska Alla - ģimenes ārsta prakse</t>
  </si>
  <si>
    <t>Spicina Gaļina - ģimenes ārsta prakse</t>
  </si>
  <si>
    <t>Sproģis Juris - ārsta prakse ķirurģijā</t>
  </si>
  <si>
    <t>Sprūde Jevgeņija - ģimenes ārsta prakse</t>
  </si>
  <si>
    <t>Stauga Ausma - ģimenes ārsta un pediatra prakse</t>
  </si>
  <si>
    <t>STOMATOLOGS, Sabiedrība ar ierobežotu atbildību</t>
  </si>
  <si>
    <t>Stramkale Anita - ģimenes ārsta prakse</t>
  </si>
  <si>
    <t>Straume Dace - ģimenes ārsta prakse</t>
  </si>
  <si>
    <t>Straupe Zita - ģimenes ārsta prakse</t>
  </si>
  <si>
    <t>Strazdiņa Inguna - ģimenes ārsta prakse</t>
  </si>
  <si>
    <t>Streļča Ludmila - ģimenes ārsta prakse</t>
  </si>
  <si>
    <t>Stūrmane Aija - ģimenes ārsta prakse</t>
  </si>
  <si>
    <t>Svilāne Inese - ģimenes ārsta prakse</t>
  </si>
  <si>
    <t>Šabanovs Nikolajs - ģimenes ārsta prakse</t>
  </si>
  <si>
    <t>Ševele Aija - ārsta prakse otolaringoloģijā</t>
  </si>
  <si>
    <t>Šnaidere Jūlija - ģimenes ārsta prakse</t>
  </si>
  <si>
    <t>Šņitkova Alla -ārsta prakse neiroloģijā</t>
  </si>
  <si>
    <t>Tatjanas Boilovičas ģimenes ārsta prakse, Sabiedrība ar ierobežotu atbildību</t>
  </si>
  <si>
    <t>Teikas Klīnika, Sabiedrība ar ierobežotu atbildību</t>
  </si>
  <si>
    <t>Thymus, SIA</t>
  </si>
  <si>
    <t>Timšāne Gunta - ģimenes ārsta un pediatra prakse</t>
  </si>
  <si>
    <t>Tirāns Edgars -ģimenes ārsta prakse</t>
  </si>
  <si>
    <t>TriA SAD, Sabiedrība ar ierobežotu atbildību</t>
  </si>
  <si>
    <t>TROPI, Sabiedrība ar ierobežotu atbildību</t>
  </si>
  <si>
    <t>ULTRA EXPRESS, SIA</t>
  </si>
  <si>
    <t>Upīte Ināra - ģimenes ārsta prakse</t>
  </si>
  <si>
    <t>Urbanoviča Larisa - ģimenes ārsta prakse</t>
  </si>
  <si>
    <t>URO, Sabiedrība ar ierobežotu atbildību</t>
  </si>
  <si>
    <t>Ūnijas doktorāts, Sabiedrība ar ierobežotu atbildību</t>
  </si>
  <si>
    <t>Vaivade Agita - ģimenes ārsta un pediatra prakse</t>
  </si>
  <si>
    <t>Vaivode Laila - ārsta prakse pediatrijā</t>
  </si>
  <si>
    <t>Valucka Tatjana - ģimenes ārsta prakse</t>
  </si>
  <si>
    <t>Vanaga Anita - ārsta prakse ginekoloģijā, dzemdniecībā</t>
  </si>
  <si>
    <t>Vasiļjeva Mārīte - ārsta prakse oftalmoloģijā</t>
  </si>
  <si>
    <t>VASU, SIA</t>
  </si>
  <si>
    <t>Veides ārstu prakse, IK</t>
  </si>
  <si>
    <t>Veinberga Zigrīda -ārsta prakse zobārstniecībā</t>
  </si>
  <si>
    <t>Vende Eduards - ārsta prakse zobārstniecībā</t>
  </si>
  <si>
    <t>Vesele Brigita - ģimenes ārsta un pediatra prakse</t>
  </si>
  <si>
    <t>Veselības centri un doktorāti, SIA</t>
  </si>
  <si>
    <t>VESELĪBAS CENTRS 4, Sabiedrība ar ierobežotu atbildību</t>
  </si>
  <si>
    <t>VESELĪBAS CENTRS BIĶERNIEKI, Sabiedrība ar ierobežotu atbildību</t>
  </si>
  <si>
    <t>Veselības centru apvienība, AS</t>
  </si>
  <si>
    <t>Veselības korporācija, Sabiedrība ar ierobežotu atbildību</t>
  </si>
  <si>
    <t>VIDEMED, SIA</t>
  </si>
  <si>
    <t>Vija Med, Sabiedrība ar ierobežotu atbildību</t>
  </si>
  <si>
    <t>Vijas Dangas ārsta prakse dermatoveneroloģijā, SIA</t>
  </si>
  <si>
    <t>Vikmane Dace - ģimenes ārsta un pediatra prakse</t>
  </si>
  <si>
    <t>Vilitas Melbārdes ārsta prakse, Sabiedrība ar ierobežotu atbildību</t>
  </si>
  <si>
    <t>Vissarionovs Vadims - ģimenes ārsta prakse</t>
  </si>
  <si>
    <t>Vītola Liene - ģimenes ārsta prakse</t>
  </si>
  <si>
    <t>Volujeviča Aija - ģimenes ārsta prakse</t>
  </si>
  <si>
    <t>Voroņko Ņina - ģimenes ārsta prakse</t>
  </si>
  <si>
    <t>Vuļa Veneranda - ģimenes ārsta prakse</t>
  </si>
  <si>
    <t>Zaķe Sarmīte - ģimenes ārsta un arodveselības un arodslimību ārsta prakse</t>
  </si>
  <si>
    <t>Zanes Torbejevas ģimenes ārstes prakse, SIA</t>
  </si>
  <si>
    <t>Zaremba Līga - ģimenes ārsta prakse</t>
  </si>
  <si>
    <t>Zarubina Rita -ģimenes ārsta prakse</t>
  </si>
  <si>
    <t>Zābere Lauma - ārsta prakse kardioloģijā</t>
  </si>
  <si>
    <t>Zeltiņa Anda - ģimenes ārsta prakse</t>
  </si>
  <si>
    <t>Zēģele Linda - ģimenes ārsta prakse</t>
  </si>
  <si>
    <t>Ziediņa Diāna - ģimenes ārsta prakse</t>
  </si>
  <si>
    <t>Zitmane Zane - ģimenes ārsta prakse</t>
  </si>
  <si>
    <t>Zīvere-Pile Līga - ģimenes ārsta prakse</t>
  </si>
  <si>
    <t>Zvagūze Inta - ģimenes ārsta prakse</t>
  </si>
  <si>
    <t>Zvirbule Lidija - ģimenes ārsta prakse</t>
  </si>
  <si>
    <t>ŽANETAS ABRAMSONES ĀRSTA PRAKSE GINEKOLOĢIJĀ UN DZEMDNIECĪBĀ, Sabiedrība ar ierobežotu atbildību</t>
  </si>
  <si>
    <t>Žubule Janīna - ģimenes ārsta prakse</t>
  </si>
  <si>
    <t>Ārstniecības iestādes  nosaukums</t>
  </si>
  <si>
    <t>010000001</t>
  </si>
  <si>
    <t>010000019</t>
  </si>
  <si>
    <t>010000021</t>
  </si>
  <si>
    <t>010000023</t>
  </si>
  <si>
    <t>010000030</t>
  </si>
  <si>
    <t>010000032</t>
  </si>
  <si>
    <t>010000045</t>
  </si>
  <si>
    <t>010000058</t>
  </si>
  <si>
    <t>010000061</t>
  </si>
  <si>
    <t>010000071</t>
  </si>
  <si>
    <t>010000072</t>
  </si>
  <si>
    <t>010000114</t>
  </si>
  <si>
    <t>010000120</t>
  </si>
  <si>
    <t>010000126</t>
  </si>
  <si>
    <t>010000130</t>
  </si>
  <si>
    <t>010000141</t>
  </si>
  <si>
    <t>010000142</t>
  </si>
  <si>
    <t>010000165</t>
  </si>
  <si>
    <t>010000166</t>
  </si>
  <si>
    <t>010000170</t>
  </si>
  <si>
    <t>010000190</t>
  </si>
  <si>
    <t>010000193</t>
  </si>
  <si>
    <t>010000205</t>
  </si>
  <si>
    <t>010000214</t>
  </si>
  <si>
    <t>010000220</t>
  </si>
  <si>
    <t>010000230</t>
  </si>
  <si>
    <t>010000232</t>
  </si>
  <si>
    <t>010000236</t>
  </si>
  <si>
    <t>010000243</t>
  </si>
  <si>
    <t>010000244</t>
  </si>
  <si>
    <t>010000253</t>
  </si>
  <si>
    <t>010000266</t>
  </si>
  <si>
    <t>010000280</t>
  </si>
  <si>
    <t>010000281</t>
  </si>
  <si>
    <t>010000287</t>
  </si>
  <si>
    <t>010000288</t>
  </si>
  <si>
    <t>010000289</t>
  </si>
  <si>
    <t>010000297</t>
  </si>
  <si>
    <t>010000310</t>
  </si>
  <si>
    <t>010000319</t>
  </si>
  <si>
    <t>010000322</t>
  </si>
  <si>
    <t>010000323</t>
  </si>
  <si>
    <t>010000326</t>
  </si>
  <si>
    <t>010000327</t>
  </si>
  <si>
    <t>010000339</t>
  </si>
  <si>
    <t>010000343</t>
  </si>
  <si>
    <t>010000346</t>
  </si>
  <si>
    <t>010000347</t>
  </si>
  <si>
    <t>010000348</t>
  </si>
  <si>
    <t>010000357</t>
  </si>
  <si>
    <t>010000360</t>
  </si>
  <si>
    <t>010000361</t>
  </si>
  <si>
    <t>010000364</t>
  </si>
  <si>
    <t>010000372</t>
  </si>
  <si>
    <t>010000378</t>
  </si>
  <si>
    <t>010000381</t>
  </si>
  <si>
    <t>010000389</t>
  </si>
  <si>
    <t>010000390</t>
  </si>
  <si>
    <t>010000393</t>
  </si>
  <si>
    <t>010000395</t>
  </si>
  <si>
    <t>010000414</t>
  </si>
  <si>
    <t>010000418</t>
  </si>
  <si>
    <t>010000427</t>
  </si>
  <si>
    <t>010000429</t>
  </si>
  <si>
    <t>010000432</t>
  </si>
  <si>
    <t>010000435</t>
  </si>
  <si>
    <t>010000442</t>
  </si>
  <si>
    <t>010000453</t>
  </si>
  <si>
    <t>010000455</t>
  </si>
  <si>
    <t>010000459</t>
  </si>
  <si>
    <t>010000465</t>
  </si>
  <si>
    <t>010000476</t>
  </si>
  <si>
    <t>010000480</t>
  </si>
  <si>
    <t>010000482</t>
  </si>
  <si>
    <t>010000491</t>
  </si>
  <si>
    <t>010000493</t>
  </si>
  <si>
    <t>010000495</t>
  </si>
  <si>
    <t>010000514</t>
  </si>
  <si>
    <t>010000525</t>
  </si>
  <si>
    <t>010000535</t>
  </si>
  <si>
    <t>010000539</t>
  </si>
  <si>
    <t>010000549</t>
  </si>
  <si>
    <t>010000550</t>
  </si>
  <si>
    <t>010000835</t>
  </si>
  <si>
    <t>010000868</t>
  </si>
  <si>
    <t>010000873</t>
  </si>
  <si>
    <t>010000875</t>
  </si>
  <si>
    <t>010000876</t>
  </si>
  <si>
    <t>010000945</t>
  </si>
  <si>
    <t>010000962</t>
  </si>
  <si>
    <t>010000964</t>
  </si>
  <si>
    <t>010000965</t>
  </si>
  <si>
    <t>010000969</t>
  </si>
  <si>
    <t>010000974</t>
  </si>
  <si>
    <t>010000995</t>
  </si>
  <si>
    <t>010000996</t>
  </si>
  <si>
    <t>010001023</t>
  </si>
  <si>
    <t>010001028</t>
  </si>
  <si>
    <t>010001041</t>
  </si>
  <si>
    <t>010001043</t>
  </si>
  <si>
    <t>010001066</t>
  </si>
  <si>
    <t>010001070</t>
  </si>
  <si>
    <t>010001090</t>
  </si>
  <si>
    <t>010001091</t>
  </si>
  <si>
    <t>010001096</t>
  </si>
  <si>
    <t>010001112</t>
  </si>
  <si>
    <t>010001120</t>
  </si>
  <si>
    <t>010001134</t>
  </si>
  <si>
    <t>010001135</t>
  </si>
  <si>
    <t>010001158</t>
  </si>
  <si>
    <t>010001170</t>
  </si>
  <si>
    <t>010001187</t>
  </si>
  <si>
    <t>010001190</t>
  </si>
  <si>
    <t>010001197</t>
  </si>
  <si>
    <t>010001204</t>
  </si>
  <si>
    <t>010001210</t>
  </si>
  <si>
    <t>010001224</t>
  </si>
  <si>
    <t>010001227</t>
  </si>
  <si>
    <t>010001228</t>
  </si>
  <si>
    <t>010001248</t>
  </si>
  <si>
    <t>010001273</t>
  </si>
  <si>
    <t>010001289</t>
  </si>
  <si>
    <t>010001304</t>
  </si>
  <si>
    <t>010001305</t>
  </si>
  <si>
    <t>010001317</t>
  </si>
  <si>
    <t>010001348</t>
  </si>
  <si>
    <t>010001351</t>
  </si>
  <si>
    <t>010001355</t>
  </si>
  <si>
    <t>010001363</t>
  </si>
  <si>
    <t>010001376</t>
  </si>
  <si>
    <t>010001378</t>
  </si>
  <si>
    <t>010001379</t>
  </si>
  <si>
    <t>010001400</t>
  </si>
  <si>
    <t>010001410</t>
  </si>
  <si>
    <t>010001411</t>
  </si>
  <si>
    <t>010001418</t>
  </si>
  <si>
    <t>010001420</t>
  </si>
  <si>
    <t>010001427</t>
  </si>
  <si>
    <t>010001433</t>
  </si>
  <si>
    <t>010001434</t>
  </si>
  <si>
    <t>010001435</t>
  </si>
  <si>
    <t>010001462</t>
  </si>
  <si>
    <t>010001463</t>
  </si>
  <si>
    <t>010001476</t>
  </si>
  <si>
    <t>010001485</t>
  </si>
  <si>
    <t>010001486</t>
  </si>
  <si>
    <t>010001488</t>
  </si>
  <si>
    <t>010001496</t>
  </si>
  <si>
    <t>010001499</t>
  </si>
  <si>
    <t>010019111</t>
  </si>
  <si>
    <t>010020301</t>
  </si>
  <si>
    <t>010040307</t>
  </si>
  <si>
    <t>010044004</t>
  </si>
  <si>
    <t>010046201</t>
  </si>
  <si>
    <t>010054109</t>
  </si>
  <si>
    <t>010054114</t>
  </si>
  <si>
    <t>010054211</t>
  </si>
  <si>
    <t>010060302</t>
  </si>
  <si>
    <t>010064013</t>
  </si>
  <si>
    <t>010064015</t>
  </si>
  <si>
    <t>010064024</t>
  </si>
  <si>
    <t>010064025</t>
  </si>
  <si>
    <t>010064034</t>
  </si>
  <si>
    <t>010064103</t>
  </si>
  <si>
    <t>010064111</t>
  </si>
  <si>
    <t>010064114</t>
  </si>
  <si>
    <t>010064120</t>
  </si>
  <si>
    <t>010064301</t>
  </si>
  <si>
    <t>010064502</t>
  </si>
  <si>
    <t>010064514</t>
  </si>
  <si>
    <t>010064521</t>
  </si>
  <si>
    <t>010064545</t>
  </si>
  <si>
    <t>010064801</t>
  </si>
  <si>
    <t>010065207</t>
  </si>
  <si>
    <t>010065212</t>
  </si>
  <si>
    <t>010065214</t>
  </si>
  <si>
    <t>010065402</t>
  </si>
  <si>
    <t>010065405</t>
  </si>
  <si>
    <t>010065407</t>
  </si>
  <si>
    <t>010065409</t>
  </si>
  <si>
    <t>010065801</t>
  </si>
  <si>
    <t>010067401</t>
  </si>
  <si>
    <t>010067402</t>
  </si>
  <si>
    <t>010067404</t>
  </si>
  <si>
    <t>010068302</t>
  </si>
  <si>
    <t>010068303</t>
  </si>
  <si>
    <t>010069102</t>
  </si>
  <si>
    <t>010075405</t>
  </si>
  <si>
    <t>010075410</t>
  </si>
  <si>
    <t>010075413</t>
  </si>
  <si>
    <t>010075415</t>
  </si>
  <si>
    <t>010075421</t>
  </si>
  <si>
    <t>010075425</t>
  </si>
  <si>
    <t>010075426</t>
  </si>
  <si>
    <t>010075427</t>
  </si>
  <si>
    <t>010075428</t>
  </si>
  <si>
    <t>010077210</t>
  </si>
  <si>
    <t>010077222</t>
  </si>
  <si>
    <t>010077417</t>
  </si>
  <si>
    <t>010077445</t>
  </si>
  <si>
    <t>010077467</t>
  </si>
  <si>
    <t>010077476</t>
  </si>
  <si>
    <t>010077480</t>
  </si>
  <si>
    <t>010077483</t>
  </si>
  <si>
    <t>010077485</t>
  </si>
  <si>
    <t>010077486</t>
  </si>
  <si>
    <t>010077487</t>
  </si>
  <si>
    <t>010095201</t>
  </si>
  <si>
    <t>019164058</t>
  </si>
  <si>
    <t>019164063</t>
  </si>
  <si>
    <t>019164502</t>
  </si>
  <si>
    <t>019164506</t>
  </si>
  <si>
    <t>019175402</t>
  </si>
  <si>
    <t>019175403</t>
  </si>
  <si>
    <t>019175404</t>
  </si>
  <si>
    <t>019175407</t>
  </si>
  <si>
    <t>019175408</t>
  </si>
  <si>
    <t>019175409</t>
  </si>
  <si>
    <t>019175410</t>
  </si>
  <si>
    <t>019175414</t>
  </si>
  <si>
    <t>019175419</t>
  </si>
  <si>
    <t>019175422</t>
  </si>
  <si>
    <t>019175426</t>
  </si>
  <si>
    <t>019175427</t>
  </si>
  <si>
    <t>019177403</t>
  </si>
  <si>
    <t>019177406</t>
  </si>
  <si>
    <t>019177418</t>
  </si>
  <si>
    <t>019177419</t>
  </si>
  <si>
    <t>019177424</t>
  </si>
  <si>
    <t>019177426</t>
  </si>
  <si>
    <t>019177429</t>
  </si>
  <si>
    <t>019177433</t>
  </si>
  <si>
    <t>019177434</t>
  </si>
  <si>
    <t>019177439</t>
  </si>
  <si>
    <t>019177445</t>
  </si>
  <si>
    <t>019177449</t>
  </si>
  <si>
    <t>019177450</t>
  </si>
  <si>
    <t>019177452</t>
  </si>
  <si>
    <t>019177456</t>
  </si>
  <si>
    <t>019177462</t>
  </si>
  <si>
    <t>019177463</t>
  </si>
  <si>
    <t>019177464</t>
  </si>
  <si>
    <t>019177466</t>
  </si>
  <si>
    <t>019268301</t>
  </si>
  <si>
    <t>019275403</t>
  </si>
  <si>
    <t>019275404</t>
  </si>
  <si>
    <t>019275405</t>
  </si>
  <si>
    <t>019275408</t>
  </si>
  <si>
    <t>019275410</t>
  </si>
  <si>
    <t>019275411</t>
  </si>
  <si>
    <t>019275412</t>
  </si>
  <si>
    <t>019275414</t>
  </si>
  <si>
    <t>019275415</t>
  </si>
  <si>
    <t>019275417</t>
  </si>
  <si>
    <t>019275418</t>
  </si>
  <si>
    <t>019275419</t>
  </si>
  <si>
    <t>019275423</t>
  </si>
  <si>
    <t>019275428</t>
  </si>
  <si>
    <t>019275430</t>
  </si>
  <si>
    <t>019275431</t>
  </si>
  <si>
    <t>019275434</t>
  </si>
  <si>
    <t>019275436</t>
  </si>
  <si>
    <t>019275437</t>
  </si>
  <si>
    <t>019275438</t>
  </si>
  <si>
    <t>019275440</t>
  </si>
  <si>
    <t>019275441</t>
  </si>
  <si>
    <t>019277401</t>
  </si>
  <si>
    <t>019277402</t>
  </si>
  <si>
    <t>019277406</t>
  </si>
  <si>
    <t>019277408</t>
  </si>
  <si>
    <t>019277413</t>
  </si>
  <si>
    <t>019277427</t>
  </si>
  <si>
    <t>019277430</t>
  </si>
  <si>
    <t>019362601</t>
  </si>
  <si>
    <t>019364004</t>
  </si>
  <si>
    <t>019364008</t>
  </si>
  <si>
    <t>019364501</t>
  </si>
  <si>
    <t>019367401</t>
  </si>
  <si>
    <t>019375403</t>
  </si>
  <si>
    <t>019375404</t>
  </si>
  <si>
    <t>019375405</t>
  </si>
  <si>
    <t>019375407</t>
  </si>
  <si>
    <t>019375409</t>
  </si>
  <si>
    <t>019375410</t>
  </si>
  <si>
    <t>019375412</t>
  </si>
  <si>
    <t>019375413</t>
  </si>
  <si>
    <t>019375414</t>
  </si>
  <si>
    <t>019375415</t>
  </si>
  <si>
    <t>019375416</t>
  </si>
  <si>
    <t>019375417</t>
  </si>
  <si>
    <t>019375418</t>
  </si>
  <si>
    <t>019375419</t>
  </si>
  <si>
    <t>019375420</t>
  </si>
  <si>
    <t>019375422</t>
  </si>
  <si>
    <t>019375423</t>
  </si>
  <si>
    <t>019375424</t>
  </si>
  <si>
    <t>019375425</t>
  </si>
  <si>
    <t>019375426</t>
  </si>
  <si>
    <t>019375428</t>
  </si>
  <si>
    <t>019375430</t>
  </si>
  <si>
    <t>019375431</t>
  </si>
  <si>
    <t>019375432</t>
  </si>
  <si>
    <t>019375433</t>
  </si>
  <si>
    <t>019375434</t>
  </si>
  <si>
    <t>019375435</t>
  </si>
  <si>
    <t>019375436</t>
  </si>
  <si>
    <t>019375438</t>
  </si>
  <si>
    <t>019375440</t>
  </si>
  <si>
    <t>019375441</t>
  </si>
  <si>
    <t>019375442</t>
  </si>
  <si>
    <t>019375444</t>
  </si>
  <si>
    <t>019375445</t>
  </si>
  <si>
    <t>019375446</t>
  </si>
  <si>
    <t>019375447</t>
  </si>
  <si>
    <t>019375448</t>
  </si>
  <si>
    <t>019377409</t>
  </si>
  <si>
    <t>019377412</t>
  </si>
  <si>
    <t>019377415</t>
  </si>
  <si>
    <t>019377420</t>
  </si>
  <si>
    <t>019377425</t>
  </si>
  <si>
    <t>019377430</t>
  </si>
  <si>
    <t>019377435</t>
  </si>
  <si>
    <t>019377439</t>
  </si>
  <si>
    <t>019377447</t>
  </si>
  <si>
    <t>019377452</t>
  </si>
  <si>
    <t>019464002</t>
  </si>
  <si>
    <t>019464501</t>
  </si>
  <si>
    <t>019464507</t>
  </si>
  <si>
    <t>019466201</t>
  </si>
  <si>
    <t>019466202</t>
  </si>
  <si>
    <t>019466203</t>
  </si>
  <si>
    <t>019466204</t>
  </si>
  <si>
    <t>019475401</t>
  </si>
  <si>
    <t>019475402</t>
  </si>
  <si>
    <t>019475404</t>
  </si>
  <si>
    <t>019475405</t>
  </si>
  <si>
    <t>019475406</t>
  </si>
  <si>
    <t>019475407</t>
  </si>
  <si>
    <t>019475409</t>
  </si>
  <si>
    <t>019475411</t>
  </si>
  <si>
    <t>019475413</t>
  </si>
  <si>
    <t>019475414</t>
  </si>
  <si>
    <t>019475417</t>
  </si>
  <si>
    <t>019475418</t>
  </si>
  <si>
    <t>019475419</t>
  </si>
  <si>
    <t>019475420</t>
  </si>
  <si>
    <t>019475424</t>
  </si>
  <si>
    <t>019475425</t>
  </si>
  <si>
    <t>019475426</t>
  </si>
  <si>
    <t>019475428</t>
  </si>
  <si>
    <t>019475429</t>
  </si>
  <si>
    <t>019475430</t>
  </si>
  <si>
    <t>019475433</t>
  </si>
  <si>
    <t>019475434</t>
  </si>
  <si>
    <t>019475438</t>
  </si>
  <si>
    <t>019475440</t>
  </si>
  <si>
    <t>019475441</t>
  </si>
  <si>
    <t>019475442</t>
  </si>
  <si>
    <t>019477407</t>
  </si>
  <si>
    <t>019477408</t>
  </si>
  <si>
    <t>019477410</t>
  </si>
  <si>
    <t>019477411</t>
  </si>
  <si>
    <t>019477413</t>
  </si>
  <si>
    <t>019477414</t>
  </si>
  <si>
    <t>019477416</t>
  </si>
  <si>
    <t>019477418</t>
  </si>
  <si>
    <t>019477423</t>
  </si>
  <si>
    <t>019477427</t>
  </si>
  <si>
    <t>019477428</t>
  </si>
  <si>
    <t>019477430</t>
  </si>
  <si>
    <t>019477435</t>
  </si>
  <si>
    <t>019477438</t>
  </si>
  <si>
    <t>019477442</t>
  </si>
  <si>
    <t>019477443</t>
  </si>
  <si>
    <t>019477454</t>
  </si>
  <si>
    <t>019477455</t>
  </si>
  <si>
    <t>019477456</t>
  </si>
  <si>
    <t>019477466</t>
  </si>
  <si>
    <t>019564503</t>
  </si>
  <si>
    <t>019575402</t>
  </si>
  <si>
    <t>019575405</t>
  </si>
  <si>
    <t>019575406</t>
  </si>
  <si>
    <t>019575408</t>
  </si>
  <si>
    <t>019575409</t>
  </si>
  <si>
    <t>019575410</t>
  </si>
  <si>
    <t>019575412</t>
  </si>
  <si>
    <t>019575413</t>
  </si>
  <si>
    <t>019575414</t>
  </si>
  <si>
    <t>019575415</t>
  </si>
  <si>
    <t>019575416</t>
  </si>
  <si>
    <t>019575418</t>
  </si>
  <si>
    <t>019575419</t>
  </si>
  <si>
    <t>019575420</t>
  </si>
  <si>
    <t>019575426</t>
  </si>
  <si>
    <t>019575427</t>
  </si>
  <si>
    <t>019575429</t>
  </si>
  <si>
    <t>019575431</t>
  </si>
  <si>
    <t>019575432</t>
  </si>
  <si>
    <t>019577405</t>
  </si>
  <si>
    <t>019577413</t>
  </si>
  <si>
    <t>019577414</t>
  </si>
  <si>
    <t>019675401</t>
  </si>
  <si>
    <t>019675402</t>
  </si>
  <si>
    <t>019675403</t>
  </si>
  <si>
    <t>019675405</t>
  </si>
  <si>
    <t>019675406</t>
  </si>
  <si>
    <t>019675407</t>
  </si>
  <si>
    <t>019675408</t>
  </si>
  <si>
    <t>019675409</t>
  </si>
  <si>
    <t>019675410</t>
  </si>
  <si>
    <t>019675411</t>
  </si>
  <si>
    <t>019675412</t>
  </si>
  <si>
    <t>019677407</t>
  </si>
  <si>
    <t>019677408</t>
  </si>
  <si>
    <t>130000032</t>
  </si>
  <si>
    <t>130000042</t>
  </si>
  <si>
    <t>130000045</t>
  </si>
  <si>
    <t>130000055</t>
  </si>
  <si>
    <t>130000056</t>
  </si>
  <si>
    <t>130000057</t>
  </si>
  <si>
    <t>130024102</t>
  </si>
  <si>
    <t>130063401</t>
  </si>
  <si>
    <t>130064003</t>
  </si>
  <si>
    <t>130066201</t>
  </si>
  <si>
    <t>130075402</t>
  </si>
  <si>
    <t>130075403</t>
  </si>
  <si>
    <t>130075405</t>
  </si>
  <si>
    <t>130075409</t>
  </si>
  <si>
    <t>130075411</t>
  </si>
  <si>
    <t>130075412</t>
  </si>
  <si>
    <t>130075413</t>
  </si>
  <si>
    <t>130075415</t>
  </si>
  <si>
    <t>130077208</t>
  </si>
  <si>
    <t>130077414</t>
  </si>
  <si>
    <t>130077418</t>
  </si>
  <si>
    <t>130077419</t>
  </si>
  <si>
    <t>130077420</t>
  </si>
  <si>
    <t>130077421</t>
  </si>
  <si>
    <t>800600003</t>
  </si>
  <si>
    <t>800600005</t>
  </si>
  <si>
    <t>800600007</t>
  </si>
  <si>
    <t>800600008</t>
  </si>
  <si>
    <t>800800003</t>
  </si>
  <si>
    <t>800800006</t>
  </si>
  <si>
    <t>800800007</t>
  </si>
  <si>
    <t>800800009</t>
  </si>
  <si>
    <t>800800011</t>
  </si>
  <si>
    <t>800800012</t>
  </si>
  <si>
    <t>800800015</t>
  </si>
  <si>
    <t>800800022</t>
  </si>
  <si>
    <t>800800027</t>
  </si>
  <si>
    <t>800800030</t>
  </si>
  <si>
    <t>801000001</t>
  </si>
  <si>
    <t>801000003</t>
  </si>
  <si>
    <t>801000007</t>
  </si>
  <si>
    <t>801000009</t>
  </si>
  <si>
    <t>801000014</t>
  </si>
  <si>
    <t>801000018</t>
  </si>
  <si>
    <t>801000019</t>
  </si>
  <si>
    <t>801000021</t>
  </si>
  <si>
    <t>801200001</t>
  </si>
  <si>
    <t>801200004</t>
  </si>
  <si>
    <t>801200006</t>
  </si>
  <si>
    <t>801200011</t>
  </si>
  <si>
    <t>801200012</t>
  </si>
  <si>
    <t>801200021</t>
  </si>
  <si>
    <t>801200024</t>
  </si>
  <si>
    <t>801400002</t>
  </si>
  <si>
    <t>801400003</t>
  </si>
  <si>
    <t>801400004</t>
  </si>
  <si>
    <t>801400007</t>
  </si>
  <si>
    <t>801600004</t>
  </si>
  <si>
    <t>801600008</t>
  </si>
  <si>
    <t>801600009</t>
  </si>
  <si>
    <t>801600012</t>
  </si>
  <si>
    <t>801600020</t>
  </si>
  <si>
    <t>801600025</t>
  </si>
  <si>
    <t>801600026</t>
  </si>
  <si>
    <t>801600029</t>
  </si>
  <si>
    <t>801600054</t>
  </si>
  <si>
    <t>801600057</t>
  </si>
  <si>
    <t>801800003</t>
  </si>
  <si>
    <t>801800005</t>
  </si>
  <si>
    <t>804400003</t>
  </si>
  <si>
    <t>804435102</t>
  </si>
  <si>
    <t>804462601</t>
  </si>
  <si>
    <t>804465401</t>
  </si>
  <si>
    <t>804465402</t>
  </si>
  <si>
    <t>804475401</t>
  </si>
  <si>
    <t>804477406</t>
  </si>
  <si>
    <t>804900004</t>
  </si>
  <si>
    <t>804900005</t>
  </si>
  <si>
    <t>804900010</t>
  </si>
  <si>
    <t>805200002</t>
  </si>
  <si>
    <t>805277402</t>
  </si>
  <si>
    <t>806000001</t>
  </si>
  <si>
    <t>806000006</t>
  </si>
  <si>
    <t>806012001</t>
  </si>
  <si>
    <t>806900004</t>
  </si>
  <si>
    <t>807400002</t>
  </si>
  <si>
    <t>807477201</t>
  </si>
  <si>
    <t>807477401</t>
  </si>
  <si>
    <t>807600007</t>
  </si>
  <si>
    <t>807635202</t>
  </si>
  <si>
    <t>807665201</t>
  </si>
  <si>
    <t>808400004</t>
  </si>
  <si>
    <t>808475401</t>
  </si>
  <si>
    <t>808477201</t>
  </si>
  <si>
    <t>809277401</t>
  </si>
  <si>
    <t>809600006</t>
  </si>
  <si>
    <t>809635210</t>
  </si>
  <si>
    <t>Ārstniecības iestādes kods</t>
  </si>
  <si>
    <t>010000033</t>
  </si>
  <si>
    <t>DETOX, Sabiedrība ar ierobežotu atbildību</t>
  </si>
  <si>
    <t>010000104</t>
  </si>
  <si>
    <t>DENTRA, Sabiedrība ar ierobežotu atbildību</t>
  </si>
  <si>
    <t>010000316</t>
  </si>
  <si>
    <t>010000502</t>
  </si>
  <si>
    <t>Acu veselības centrs, Sabiedrība ar ierobežotu atbildību</t>
  </si>
  <si>
    <t>010000832</t>
  </si>
  <si>
    <t>SMAIDS, SIA</t>
  </si>
  <si>
    <t>010001054</t>
  </si>
  <si>
    <t>LORADENT, Sabiedrība ar ierobežotu atbildību</t>
  </si>
  <si>
    <t>010001157</t>
  </si>
  <si>
    <t>MEDAKO, Sabiedrība ar ierobežotu atbildību</t>
  </si>
  <si>
    <t>010064522</t>
  </si>
  <si>
    <t>Doktors Millers Medent, Sabiedrība ar ierobežotu atbildību</t>
  </si>
  <si>
    <t>019277203</t>
  </si>
  <si>
    <t>019577417</t>
  </si>
  <si>
    <t>050000127</t>
  </si>
  <si>
    <t>DIADENT, Sabiedrība ar ierobežotu atbildību</t>
  </si>
  <si>
    <t>130000076</t>
  </si>
  <si>
    <t>380200037</t>
  </si>
  <si>
    <t>Puka Svetlana - ārsta prakse zobārstniecībā</t>
  </si>
  <si>
    <t>400200052</t>
  </si>
  <si>
    <t>600200018</t>
  </si>
  <si>
    <t>SALVE D, Krāslavas pilsētas S. Gorenko individuālais komerciālais uzņēmums</t>
  </si>
  <si>
    <t>641000022</t>
  </si>
  <si>
    <t>681800008</t>
  </si>
  <si>
    <t>740200012</t>
  </si>
  <si>
    <t>Pajumte B.V, SIA</t>
  </si>
  <si>
    <t>780200029</t>
  </si>
  <si>
    <t>806900003</t>
  </si>
  <si>
    <t>Džīva, Sabiedrība ar ierobežotu atbildību</t>
  </si>
  <si>
    <t>807600014</t>
  </si>
  <si>
    <t>"PP", Medicīnas centrs, Sabiedrība ar ierobežotu atbildību</t>
  </si>
  <si>
    <t>170000005</t>
  </si>
  <si>
    <t>LENS-L, SIA</t>
  </si>
  <si>
    <t>170000007</t>
  </si>
  <si>
    <t>Smirnova Jevgeņija - ārsta prakse oftalmoloģijā</t>
  </si>
  <si>
    <t>170000010</t>
  </si>
  <si>
    <t>Vēvere Inga - ārsta prakse ginekoloģijā, dzemdniecībā</t>
  </si>
  <si>
    <t>170000017</t>
  </si>
  <si>
    <t>170000027</t>
  </si>
  <si>
    <t>Plužņikova Inga - ārsta prakse ginekoloģijā, dzemdniecībā</t>
  </si>
  <si>
    <t>170000043</t>
  </si>
  <si>
    <t>Krieviņa Sigita - ārsta prakse ginekoloģijā, dzemdniecībā</t>
  </si>
  <si>
    <t>170000046</t>
  </si>
  <si>
    <t>Bušmanis, IK</t>
  </si>
  <si>
    <t>170000089</t>
  </si>
  <si>
    <t>Lapšāne Evita - ārsta prakse ginekoloģijā, dzemdniecībā</t>
  </si>
  <si>
    <t>170000116</t>
  </si>
  <si>
    <t>Rutkovska Diana - ģimenes ārsta prakse</t>
  </si>
  <si>
    <t>170000124</t>
  </si>
  <si>
    <t>170024101</t>
  </si>
  <si>
    <t>170024104</t>
  </si>
  <si>
    <t>170064003</t>
  </si>
  <si>
    <t>HILTESTS, SIA</t>
  </si>
  <si>
    <t>170065204</t>
  </si>
  <si>
    <t>L. ATIĶES DOKTORĀTS, SIA</t>
  </si>
  <si>
    <t>170075405</t>
  </si>
  <si>
    <t>Celma Violeta - ģimenes ārsta prakse</t>
  </si>
  <si>
    <t>170075406</t>
  </si>
  <si>
    <t>Ševčuka Olita - ģimenes ārsta prakse</t>
  </si>
  <si>
    <t>170075408</t>
  </si>
  <si>
    <t>170075409</t>
  </si>
  <si>
    <t>āp SANUS, SIA</t>
  </si>
  <si>
    <t>170075410</t>
  </si>
  <si>
    <t>170075412</t>
  </si>
  <si>
    <t>Juzupa Ludmila - ģimenes ārsta prakse</t>
  </si>
  <si>
    <t>170075413</t>
  </si>
  <si>
    <t>Francisti Vera - ģimenes ārsta prakse</t>
  </si>
  <si>
    <t>170075414</t>
  </si>
  <si>
    <t>170075415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</si>
  <si>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</si>
  <si>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</si>
  <si>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</si>
  <si>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</si>
  <si>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</si>
  <si>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</si>
  <si>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</si>
  <si>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</si>
  <si>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</si>
  <si>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</si>
  <si>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</si>
  <si>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</si>
  <si>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</si>
  <si>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</si>
  <si>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</si>
  <si>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</si>
  <si>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170075430</t>
  </si>
  <si>
    <t>170075432</t>
  </si>
  <si>
    <t>Pūce Daira - ģimenes ārsta prakse</t>
  </si>
  <si>
    <t>170075435</t>
  </si>
  <si>
    <t>170075437</t>
  </si>
  <si>
    <t>170075438</t>
  </si>
  <si>
    <t>Komarovs Aleksandrs - ģimenes ārsta prakse</t>
  </si>
  <si>
    <t>170075439</t>
  </si>
  <si>
    <t>Komarova Alevtina - ģimenes ārsta prakse</t>
  </si>
  <si>
    <t>170075441</t>
  </si>
  <si>
    <t>Basenko Ludmila - ģimenes ārsta prakse</t>
  </si>
  <si>
    <t>170075443</t>
  </si>
  <si>
    <t>Jēkule Linda - ģimenes ārsta prakse</t>
  </si>
  <si>
    <t>170075444</t>
  </si>
  <si>
    <t>āp DOCTUS, SIA</t>
  </si>
  <si>
    <t>170075446</t>
  </si>
  <si>
    <t>170077201</t>
  </si>
  <si>
    <t>Veselības salons Z, Sabiedrība ar ierobežotu atbildību</t>
  </si>
  <si>
    <t>170077419</t>
  </si>
  <si>
    <t>Imanta Zemes ārsta psihiatra prakse, SIA</t>
  </si>
  <si>
    <t>170077420</t>
  </si>
  <si>
    <t>I.Žarikova ārsta prakse, SIA</t>
  </si>
  <si>
    <t>170077421</t>
  </si>
  <si>
    <t>170077426</t>
  </si>
  <si>
    <t>170077429</t>
  </si>
  <si>
    <t>VENĒRA S.I., Liepājas pilsētas Semenovičas daudznozaru individuālais uzņēmums</t>
  </si>
  <si>
    <t>170077434</t>
  </si>
  <si>
    <t>Treimanis Armands - ārsta prakse ginekoloģijā, dzemdniecībā</t>
  </si>
  <si>
    <t>170077439</t>
  </si>
  <si>
    <t>170077441</t>
  </si>
  <si>
    <t>170077444</t>
  </si>
  <si>
    <t>170077445</t>
  </si>
  <si>
    <t>Saulīte-Kandevica Daina - ārsta prakse kardioloģijā un reimatoloģijā</t>
  </si>
  <si>
    <t>170077455</t>
  </si>
  <si>
    <t>170077457</t>
  </si>
  <si>
    <t>Petrovs Pēteris - ģimenes ārsta prakse</t>
  </si>
  <si>
    <t>170077458</t>
  </si>
  <si>
    <t>Mockus Aļģirds - ģimenes ārsta prakse</t>
  </si>
  <si>
    <t>270000002</t>
  </si>
  <si>
    <t>270000003</t>
  </si>
  <si>
    <t>I.Ašmes zobārstniecības prakse, SIA</t>
  </si>
  <si>
    <t>270000004</t>
  </si>
  <si>
    <t>Kudiņa Inta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</si>
  <si>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</si>
  <si>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</si>
  <si>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</si>
  <si>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</si>
  <si>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270000012</t>
  </si>
  <si>
    <t>270000014</t>
  </si>
  <si>
    <t>LOLITAS LAUBERTES ZOBĀRSTNIECĪBA, Sabiedrība ar ierobežotu atbildību</t>
  </si>
  <si>
    <t>270000015</t>
  </si>
  <si>
    <t>Ivanova Alla - ģimenes ārsta prakse</t>
  </si>
  <si>
    <t>270000016</t>
  </si>
  <si>
    <t>Sendže Gaļina - ģimenes ārsta prakse</t>
  </si>
  <si>
    <t>270000024</t>
  </si>
  <si>
    <t>Daces un Signes zobārstniecības privātprakse, Sabiedrība ar ierobežotu atbildību</t>
  </si>
  <si>
    <t>270000031</t>
  </si>
  <si>
    <t>Kuklis Gundars - ģimenes ārsta un pediatra prakse</t>
  </si>
  <si>
    <t>270000032</t>
  </si>
  <si>
    <t>270000040</t>
  </si>
  <si>
    <t>Kukle Solvita - ģimenes ārsta prakse</t>
  </si>
  <si>
    <t>270000041</t>
  </si>
  <si>
    <t>Salmgrieze Aija - ģimenes ārsta un pediatra prakse</t>
  </si>
  <si>
    <t>270000064</t>
  </si>
  <si>
    <t>MEDENT, SIA</t>
  </si>
  <si>
    <t>270000069</t>
  </si>
  <si>
    <t>Dr.Čēma endoskopiju privātprakse, Sabiedrība ar ierobežotu atbildību</t>
  </si>
  <si>
    <t>270000079</t>
  </si>
  <si>
    <t>Goba Eva - ārsta prakse pediatrijā un fizikālā un rehabilitācijas medicīnā</t>
  </si>
  <si>
    <t>270024101</t>
  </si>
  <si>
    <t>Ventspils poliklīnika, Pašvaldības SIA</t>
  </si>
  <si>
    <t>270064003</t>
  </si>
  <si>
    <t>DZIEDINĀTAVA, SIA</t>
  </si>
  <si>
    <t>270064004</t>
  </si>
  <si>
    <t>SMAIDS A, SIA</t>
  </si>
  <si>
    <t>270064101</t>
  </si>
  <si>
    <t>Kronoss, Sabiedrība ar ierobežotu atbildību</t>
  </si>
  <si>
    <t>270064503</t>
  </si>
  <si>
    <t>Klīnika ZINTA, SIA</t>
  </si>
  <si>
    <t>270064507</t>
  </si>
  <si>
    <t>DAKTERES KIRIČKEVIČAS PRIVĀTPRAKSE, Individuālais uzņēmums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</si>
  <si>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</si>
  <si>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</si>
  <si>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</si>
  <si>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</si>
  <si>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</si>
  <si>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</si>
  <si>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270075405</t>
  </si>
  <si>
    <t>270075406</t>
  </si>
  <si>
    <t>Princis Pauls - ģimenes ārsta prakse</t>
  </si>
  <si>
    <t>270077407</t>
  </si>
  <si>
    <t>270077408</t>
  </si>
  <si>
    <t>Dreimane Maruta - ģimenes ārsta un pediatra prakse</t>
  </si>
  <si>
    <t>270077409</t>
  </si>
  <si>
    <t>270077412</t>
  </si>
  <si>
    <t>Purēns Alvils - ārsta prakse ginekoloģijā, dzemdniecībā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</si>
  <si>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</si>
  <si>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</si>
  <si>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</si>
  <si>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</si>
  <si>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</si>
  <si>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</si>
  <si>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</si>
  <si>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</si>
  <si>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620200008</t>
  </si>
  <si>
    <t>Kantāne Ilze - ārsta prakse zobārstniecībā</t>
  </si>
  <si>
    <t>620200012</t>
  </si>
  <si>
    <t>Kuldīgas primārās veselības aprūpes centrs, SIA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</si>
  <si>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</si>
  <si>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</si>
  <si>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</si>
  <si>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</si>
  <si>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</si>
  <si>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</si>
  <si>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620200018</t>
  </si>
  <si>
    <t>G.Līces ārsta prakse zobārstniecībā, SIA</t>
  </si>
  <si>
    <t>620200019</t>
  </si>
  <si>
    <t>Rutas Lūciņas ārsta prakse, Sabiedrība ar ierobežotu atbildību</t>
  </si>
  <si>
    <t>620200025</t>
  </si>
  <si>
    <t>Cakule Gita - ģimenes ārsta prakse</t>
  </si>
  <si>
    <t>620200030</t>
  </si>
  <si>
    <t>Ābele Ilze - ārsta prakse otolaringoloģijā un homeopātijā</t>
  </si>
  <si>
    <t>620200033</t>
  </si>
  <si>
    <t>Līgas Vaļģes ārsta prakse, SIA</t>
  </si>
  <si>
    <t>620200037</t>
  </si>
  <si>
    <t>Kuldīgas ginekologu prakse, SIA</t>
  </si>
  <si>
    <t>620200046</t>
  </si>
  <si>
    <t>620200048</t>
  </si>
  <si>
    <t>620200049</t>
  </si>
  <si>
    <t>621200004</t>
  </si>
  <si>
    <t>Strazdiņa Ināra - ārsta prakse zobārstniecībā</t>
  </si>
  <si>
    <t>621200005</t>
  </si>
  <si>
    <t>Āboliņš Mārtiņš - ģimenes ārsta un internista prakse</t>
  </si>
  <si>
    <t>624275402</t>
  </si>
  <si>
    <t>Būmeistere Lija - ģimenes ārsta prakse</t>
  </si>
  <si>
    <t>640600003</t>
  </si>
  <si>
    <t>Avots Elmārs - ģimenes ārsta prakse</t>
  </si>
  <si>
    <t>640600004</t>
  </si>
  <si>
    <t>640600006</t>
  </si>
  <si>
    <t>DAKTERIS IMANTS, SIA</t>
  </si>
  <si>
    <t>640600013</t>
  </si>
  <si>
    <t>Krūzes Vilmas ģimenes ārsta prakse, IK</t>
  </si>
  <si>
    <t>640600015</t>
  </si>
  <si>
    <t>Liepiņa Indra - ārsta prakse zobārstniecībā</t>
  </si>
  <si>
    <t>Pavlovska Ina - ārsta prakse otolaringoloģijā</t>
  </si>
  <si>
    <t>640600017</t>
  </si>
  <si>
    <t>Sorokina Jeļena - ārsta prakse neiroloģijā, narkoloģijā un psihiatrijā</t>
  </si>
  <si>
    <t>641000001</t>
  </si>
  <si>
    <t>Vidaja Ilga - ārsta prakse zobārstniecībā</t>
  </si>
  <si>
    <t>641000002</t>
  </si>
  <si>
    <t>Vidaja Ilga - ģimenes ārsta prakse</t>
  </si>
  <si>
    <t>641000005</t>
  </si>
  <si>
    <t>Rutas Žubules individuālais zobārstniecības uzņēmums Grobiņā</t>
  </si>
  <si>
    <t>641000009</t>
  </si>
  <si>
    <t>Lobača Jeļena - ārsta prakse ginekoloģijā, dzemdniecībā</t>
  </si>
  <si>
    <t>641000014</t>
  </si>
  <si>
    <t>INATE, SIA</t>
  </si>
  <si>
    <t>641000015</t>
  </si>
  <si>
    <t>Poprocka Lelda - ģimenes ārsta prakse</t>
  </si>
  <si>
    <t>641000016</t>
  </si>
  <si>
    <t>Kalna Astrīda - ģimenes ārsta prakse</t>
  </si>
  <si>
    <t>641000017</t>
  </si>
  <si>
    <t>Uldriķe Edīte - ģimenes ārsta prakse</t>
  </si>
  <si>
    <t>641400001</t>
  </si>
  <si>
    <t>Kraģis Juris - ģimenes ārsta prakse</t>
  </si>
  <si>
    <t>641600005</t>
  </si>
  <si>
    <t>647900003</t>
  </si>
  <si>
    <t>647900005</t>
  </si>
  <si>
    <t>Peremeža Iveta - ģimenes ārsta un pediatra prakse</t>
  </si>
  <si>
    <t>648500001</t>
  </si>
  <si>
    <t>Medeor, SIA</t>
  </si>
  <si>
    <t>648500002</t>
  </si>
  <si>
    <t>649300005</t>
  </si>
  <si>
    <t>STRAZDS &amp; STRAZDA, SIA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</si>
  <si>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</si>
  <si>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</si>
  <si>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</si>
  <si>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</si>
  <si>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</si>
  <si>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</si>
  <si>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</si>
  <si>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</si>
  <si>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</si>
  <si>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</si>
  <si>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</si>
  <si>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</si>
  <si>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840200019</t>
  </si>
  <si>
    <t>Rožuleja Aina - ģimenes ārsta un pediatra prakse</t>
  </si>
  <si>
    <t>840200021</t>
  </si>
  <si>
    <t>840200025</t>
  </si>
  <si>
    <t>SALDUS ZOBĀRSTNIECĪBA, SIA</t>
  </si>
  <si>
    <t>840200026</t>
  </si>
  <si>
    <t>Sigma Z, SIA</t>
  </si>
  <si>
    <t>840200028</t>
  </si>
  <si>
    <t>Ieriķe Inta - ārsta prakse zobārstniecībā</t>
  </si>
  <si>
    <t>840200031</t>
  </si>
  <si>
    <t>EZERES DOKTORĀTS, SIA</t>
  </si>
  <si>
    <t>840200034</t>
  </si>
  <si>
    <t>Grigale Ilga - ģimenes ārsta prakse</t>
  </si>
  <si>
    <t>840200048</t>
  </si>
  <si>
    <t>META, Sabiedrība ar ierobežotu atbildību Saldus</t>
  </si>
  <si>
    <t>840200057</t>
  </si>
  <si>
    <t>840200059</t>
  </si>
  <si>
    <t>DRUVAS DOKTORĀTS, SIA</t>
  </si>
  <si>
    <t>840600002</t>
  </si>
  <si>
    <t>840600003</t>
  </si>
  <si>
    <t>Jāņa Sergejenko ģimenes ārsta prakse, SIA</t>
  </si>
  <si>
    <t>840600006</t>
  </si>
  <si>
    <t>840600009</t>
  </si>
  <si>
    <t>Pikša Rasma - ārsta internista prakse</t>
  </si>
  <si>
    <t>Medinteks, SIA</t>
  </si>
  <si>
    <t>880200006</t>
  </si>
  <si>
    <t>Blese Ingrīda - ģimenes ārsta prakse</t>
  </si>
  <si>
    <t>880200008</t>
  </si>
  <si>
    <t>880200010</t>
  </si>
  <si>
    <t>Blese Pēteris - ģimenes ārsta prakse</t>
  </si>
  <si>
    <t>880200012</t>
  </si>
  <si>
    <t>880200015</t>
  </si>
  <si>
    <t>880200016</t>
  </si>
  <si>
    <t>880200017</t>
  </si>
  <si>
    <t>880200018</t>
  </si>
  <si>
    <t>Smelte Kristīne - ģimenes ārsta prakse</t>
  </si>
  <si>
    <t>880200021</t>
  </si>
  <si>
    <t>880200022</t>
  </si>
  <si>
    <t>Vija Sniedziņa, IK</t>
  </si>
  <si>
    <t>880200024</t>
  </si>
  <si>
    <t>Valdas Strēlnieces ārsta prakse, SIA</t>
  </si>
  <si>
    <t>880200025</t>
  </si>
  <si>
    <t>VITAS NORENBERGAS ĢIMENES ĀRSTA PRAKSE, IK</t>
  </si>
  <si>
    <t>880200029</t>
  </si>
  <si>
    <t>TALSU SANUS, SIA</t>
  </si>
  <si>
    <t>880200033</t>
  </si>
  <si>
    <t>N. Strautmaņa ārsta prakse, SIA</t>
  </si>
  <si>
    <t>880200037</t>
  </si>
  <si>
    <t>Dreiberga Arta - ārsta prakse ginekoloģijā, dzemdniecībā</t>
  </si>
  <si>
    <t>880200041</t>
  </si>
  <si>
    <t>Šimkus Aelita - ārsta prakse zobārstniecībā</t>
  </si>
  <si>
    <t>880200048</t>
  </si>
  <si>
    <t>VSV CENTRS, SIA</t>
  </si>
  <si>
    <t>880200052</t>
  </si>
  <si>
    <t>880200053</t>
  </si>
  <si>
    <t>880200055</t>
  </si>
  <si>
    <t>Vegmane Ieva - ārsta prakse zobārstniecībā</t>
  </si>
  <si>
    <t>880200056</t>
  </si>
  <si>
    <t>Stāmers Vilnis - ārsta prakse zobārstniecībā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</si>
  <si>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</si>
  <si>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</si>
  <si>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</si>
  <si>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</si>
  <si>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</si>
  <si>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</si>
  <si>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</si>
  <si>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885100002</t>
  </si>
  <si>
    <t>Dundagas veselības centrs, SIA</t>
  </si>
  <si>
    <t>885100003</t>
  </si>
  <si>
    <t>AFP, Sabiedrība ar ierobežotu atbildību</t>
  </si>
  <si>
    <t>885100006</t>
  </si>
  <si>
    <t>Liepa Ingrīda - ģimenes ārsta prakse</t>
  </si>
  <si>
    <t>885100007</t>
  </si>
  <si>
    <t>Pinkena Inga -ārsta prakse zobārstniecībā</t>
  </si>
  <si>
    <t>887600002</t>
  </si>
  <si>
    <t>Klēvere Vija - ārsta prakse zobārstniecībā</t>
  </si>
  <si>
    <t>887600003</t>
  </si>
  <si>
    <t>Lormane Annemarija -ģimenes ārsta prakse</t>
  </si>
  <si>
    <t>887600004</t>
  </si>
  <si>
    <t>888300002</t>
  </si>
  <si>
    <t>Miķelsone Ingrīda - ģimenes ārsta un pediatra prakse</t>
  </si>
  <si>
    <t>888300003</t>
  </si>
  <si>
    <t>Berga Ruta -ģimenes ārsta prakse</t>
  </si>
  <si>
    <t>L.Nāckalnes ginekologa prakse, IK</t>
  </si>
  <si>
    <t>888300008</t>
  </si>
  <si>
    <t>Rojas zobārstniecība, Sabiedrība ar ierobežotu atbildību</t>
  </si>
  <si>
    <t>900200004</t>
  </si>
  <si>
    <t>R.E.L.M., IK</t>
  </si>
  <si>
    <t>900200010</t>
  </si>
  <si>
    <t>900200025</t>
  </si>
  <si>
    <t>Cinkus Vēsma -ģimenes ārsta prakse</t>
  </si>
  <si>
    <t>900200026</t>
  </si>
  <si>
    <t>Jakušenoka doktorāts, SIA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</si>
  <si>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</si>
  <si>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</si>
  <si>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</si>
  <si>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</si>
  <si>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</si>
  <si>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</si>
  <si>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900200047</t>
  </si>
  <si>
    <t>Ginekologu prakse, Sabiedrība ar ierobežotu atbildību</t>
  </si>
  <si>
    <t>900200049</t>
  </si>
  <si>
    <t>900200050</t>
  </si>
  <si>
    <t>900200051</t>
  </si>
  <si>
    <t>900200052</t>
  </si>
  <si>
    <t>DACES RUNDĀNES ĢĀP, Individuālais komersants</t>
  </si>
  <si>
    <t>900200054</t>
  </si>
  <si>
    <t>900200055</t>
  </si>
  <si>
    <t>900200056</t>
  </si>
  <si>
    <t>Ancāne Lūcija - ārsta prakse zobārstniecībā</t>
  </si>
  <si>
    <t>900200066</t>
  </si>
  <si>
    <t>900200068</t>
  </si>
  <si>
    <t>Ārstes psihiatres I.Grīnfeldes prakse, SIA</t>
  </si>
  <si>
    <t>900200075</t>
  </si>
  <si>
    <t>Irlavas Sarkanā Krusta slimnīca, Sabiedrība ar ierobežotu atbildību</t>
  </si>
  <si>
    <t>900200076</t>
  </si>
  <si>
    <t>JAUNSĀTU PAGASTA FELDŠERU VECMĀŠU PUNKTS, Pūres un Jaunsātu pagastu pārvalde</t>
  </si>
  <si>
    <t>900200077</t>
  </si>
  <si>
    <t>LESTENES FELDŠERU-VECMĀŠU PUNKTS, Irlavas un Lestenes pagastu pārvalde</t>
  </si>
  <si>
    <t>900200078</t>
  </si>
  <si>
    <t>Neiberga Baiba - ģimenes ārsta prakse</t>
  </si>
  <si>
    <t>900200082</t>
  </si>
  <si>
    <t>Veismane Gita - ārsta prakse zobārstniecībā</t>
  </si>
  <si>
    <t>900200083</t>
  </si>
  <si>
    <t>Zaļmeža Santa - ģimenes ārsta prakse</t>
  </si>
  <si>
    <t>900200086</t>
  </si>
  <si>
    <t>901200001</t>
  </si>
  <si>
    <t>Lapiņa Diāna - ārsta palīga prakse</t>
  </si>
  <si>
    <t>901200004</t>
  </si>
  <si>
    <t>Jurēvica Skaidrīte - ģimenes ārsta prakse</t>
  </si>
  <si>
    <t>901200007</t>
  </si>
  <si>
    <t>Studena Ivonna - ārsta prakse zobārstniecībā</t>
  </si>
  <si>
    <t>901200012</t>
  </si>
  <si>
    <t>901200013</t>
  </si>
  <si>
    <t>901200014</t>
  </si>
  <si>
    <t>Krūzmane Anda - ārsta prakse zobārstniecībā</t>
  </si>
  <si>
    <t>901200020</t>
  </si>
  <si>
    <t>905100006</t>
  </si>
  <si>
    <t>Ulmane Olita - ģimenes ārsta prakse</t>
  </si>
  <si>
    <t>905100008</t>
  </si>
  <si>
    <t>905700001</t>
  </si>
  <si>
    <t>JAUNPILS ZOBĀRSTS, Sabiedrība ar ierobežotu atbildību</t>
  </si>
  <si>
    <t>980200001</t>
  </si>
  <si>
    <t>Griķe Baiba - ģimenes ārsta prakse</t>
  </si>
  <si>
    <t>980200009</t>
  </si>
  <si>
    <t>ANROJA, SIA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</si>
  <si>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</si>
  <si>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</si>
  <si>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</si>
  <si>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</si>
  <si>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</si>
  <si>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</si>
  <si>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050000018</t>
  </si>
  <si>
    <t>050000020</t>
  </si>
  <si>
    <t>050000022</t>
  </si>
  <si>
    <t>Voicehovičs Pēteris - ģimenes ārsta prakse</t>
  </si>
  <si>
    <t>050000023</t>
  </si>
  <si>
    <t>050000025</t>
  </si>
  <si>
    <t>Sergeja Hobotova traumatoloģijas un ortopēdijas klīnika, SIA</t>
  </si>
  <si>
    <t>050000029</t>
  </si>
  <si>
    <t>050000031</t>
  </si>
  <si>
    <t>Babuškina Svetlana  - ārsta prakse ginekoloģijā, dzemdniecībā</t>
  </si>
  <si>
    <t>050000034</t>
  </si>
  <si>
    <t>050000037</t>
  </si>
  <si>
    <t>050000040</t>
  </si>
  <si>
    <t>Stupāne Žanna - ārsta prakse ginekoloģijā, dzemdniecībā</t>
  </si>
  <si>
    <t>050000041</t>
  </si>
  <si>
    <t>Kurator, SIA</t>
  </si>
  <si>
    <t>050000042</t>
  </si>
  <si>
    <t>Fizioterapijas kabinets VALE, IK</t>
  </si>
  <si>
    <t>050000121</t>
  </si>
  <si>
    <t>Jemeļjanova Ludmila - ģimenes ārsta prakse</t>
  </si>
  <si>
    <t>050000134</t>
  </si>
  <si>
    <t>Grunda Darja - ģimenes ārsta prakse</t>
  </si>
  <si>
    <t>050022601</t>
  </si>
  <si>
    <t>Daugavpils bērnu veselības centrs, Sabiedrība ar ierobežotu atbildību</t>
  </si>
  <si>
    <t>050024301</t>
  </si>
  <si>
    <t>Daugavpils zobārstniecības poliklīnika, Sabiedrība ar ierobežotu atbildību</t>
  </si>
  <si>
    <t>050043801</t>
  </si>
  <si>
    <t>DERMATOVENEROLOGS, Sabiedrība ar ierobežotu atbildību</t>
  </si>
  <si>
    <t>050064005</t>
  </si>
  <si>
    <t>MEDA D, Sabiedrība ar ierobežotu atbildību</t>
  </si>
  <si>
    <t>050064009</t>
  </si>
  <si>
    <t>PRIVĀTKLĪNIKA "ĢIMENES VESELĪBA", SIA</t>
  </si>
  <si>
    <t>050065401</t>
  </si>
  <si>
    <t>Valeo K, SIA</t>
  </si>
  <si>
    <t>050066201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</si>
  <si>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</si>
  <si>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</si>
  <si>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</si>
  <si>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</si>
  <si>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</si>
  <si>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</si>
  <si>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</si>
  <si>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</si>
  <si>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</si>
  <si>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</si>
  <si>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</si>
  <si>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</si>
  <si>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050075410</t>
  </si>
  <si>
    <t>050075413</t>
  </si>
  <si>
    <t>Elksniņa Bronislava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</si>
  <si>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</si>
  <si>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</si>
  <si>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</si>
  <si>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</si>
  <si>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</si>
  <si>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</si>
  <si>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</si>
  <si>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</si>
  <si>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</si>
  <si>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</si>
  <si>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</si>
  <si>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</si>
  <si>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</si>
  <si>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</si>
  <si>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</si>
  <si>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</si>
  <si>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</si>
  <si>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</si>
  <si>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</si>
  <si>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</si>
  <si>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</si>
  <si>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</si>
  <si>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050075431</t>
  </si>
  <si>
    <t>050075432</t>
  </si>
  <si>
    <t>Tolmačova Svetlana - ģimenes ārsta prakse</t>
  </si>
  <si>
    <t>050075437</t>
  </si>
  <si>
    <t>050075438</t>
  </si>
  <si>
    <t>Savicka Gaļina - ģimenes ārsta prakse</t>
  </si>
  <si>
    <t>050075441</t>
  </si>
  <si>
    <t>050077442</t>
  </si>
  <si>
    <t>Hublarova Jūlija - ārsta prakse ginekoloģijā, dzemdniecībā</t>
  </si>
  <si>
    <t>050077446</t>
  </si>
  <si>
    <t>050077448</t>
  </si>
  <si>
    <t>050077451</t>
  </si>
  <si>
    <t>Babule Alīna - ģimenes ārsta prakse</t>
  </si>
  <si>
    <t>050077453</t>
  </si>
  <si>
    <t>Kameņeckis Miroslavs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</si>
  <si>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</si>
  <si>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</si>
  <si>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</si>
  <si>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</si>
  <si>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</si>
  <si>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</si>
  <si>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</si>
  <si>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</si>
  <si>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050077476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</si>
  <si>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</si>
  <si>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</si>
  <si>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</si>
  <si>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</si>
  <si>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</si>
  <si>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</si>
  <si>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</si>
  <si>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</si>
  <si>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</si>
  <si>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</si>
  <si>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</si>
  <si>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210000008</t>
  </si>
  <si>
    <t>Maksimovs Aleksejs - ārsta prakse traumatoloģijā, ortopēdijā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</si>
  <si>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</si>
  <si>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</si>
  <si>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</si>
  <si>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</si>
  <si>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</si>
  <si>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</si>
  <si>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210000042</t>
  </si>
  <si>
    <t>Veselības centrs 2, Sabiedrība ar ierobežotu atbildību</t>
  </si>
  <si>
    <t>210000043</t>
  </si>
  <si>
    <t>Medical plus, Sabiedrība ar ierobežotu atbildību</t>
  </si>
  <si>
    <t>210000053</t>
  </si>
  <si>
    <t>210075401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</si>
  <si>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</si>
  <si>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</si>
  <si>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</si>
  <si>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</si>
  <si>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</si>
  <si>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</si>
  <si>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210075408</t>
  </si>
  <si>
    <t>210075410</t>
  </si>
  <si>
    <t>Putra Marija - ģimenes ārsta prakse</t>
  </si>
  <si>
    <t>210075411</t>
  </si>
  <si>
    <t>Fjodorova Inga - ģimenes ārsta prakse</t>
  </si>
  <si>
    <t>210075413</t>
  </si>
  <si>
    <t>210075414</t>
  </si>
  <si>
    <t>Ivanova Iraida - ģimenes ārsta prakse</t>
  </si>
  <si>
    <t>210075417</t>
  </si>
  <si>
    <t>210075419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</si>
  <si>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</si>
  <si>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</si>
  <si>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</si>
  <si>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</si>
  <si>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</si>
  <si>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</si>
  <si>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</si>
  <si>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210075425</t>
  </si>
  <si>
    <t>Zīmele Emīlija - ģimenes ārsta prakse</t>
  </si>
  <si>
    <t>210077412</t>
  </si>
  <si>
    <t>210077421</t>
  </si>
  <si>
    <t>Ļubimova Valentīna - ārsta prakse neiroloģijā</t>
  </si>
  <si>
    <t>210077422</t>
  </si>
  <si>
    <t>Kučinska Irina - ārsta prakse ginekoloģijā, dzemdniecībā</t>
  </si>
  <si>
    <t>210077423</t>
  </si>
  <si>
    <t>Rancāne Sandra - ārsta prakse ginekoloģijā, dzemdniecībā</t>
  </si>
  <si>
    <t>210077424</t>
  </si>
  <si>
    <t>Zjablikovs Romans - ārsta prakse ginekoloģijā, dzemdniecībā</t>
  </si>
  <si>
    <t>210077428</t>
  </si>
  <si>
    <t>210077429</t>
  </si>
  <si>
    <t>Grigorjeva Inguna - 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</si>
  <si>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</si>
  <si>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</si>
  <si>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</si>
  <si>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</si>
  <si>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440200002</t>
  </si>
  <si>
    <t>Grunšteine Gaļina - ārsta prakse zobārstniecībā</t>
  </si>
  <si>
    <t>440200005</t>
  </si>
  <si>
    <t>Bicāns Juris -ģimenes ārsta prakse</t>
  </si>
  <si>
    <t>440200006</t>
  </si>
  <si>
    <t>Grotkere Iveta - ģimenes ārsta prakse</t>
  </si>
  <si>
    <t>440200007</t>
  </si>
  <si>
    <t>440200008</t>
  </si>
  <si>
    <t>Čivkule Iveta - ģimenes ārsta prakse</t>
  </si>
  <si>
    <t>440200009</t>
  </si>
  <si>
    <t>440200010</t>
  </si>
  <si>
    <t>440200012</t>
  </si>
  <si>
    <t>Latarceva Irēna - ārsta prakse zobārstniecībā</t>
  </si>
  <si>
    <t>440800001</t>
  </si>
  <si>
    <t>Veselības centrs Ilūkste, Sabiedrība ar ierobežotu atbildību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</si>
  <si>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</si>
  <si>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</si>
  <si>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</si>
  <si>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</si>
  <si>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</si>
  <si>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</si>
  <si>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</si>
  <si>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440800015</t>
  </si>
  <si>
    <t>AIJAS JASEVIČAS FIZIOTERAPIJAS PRAKSE, Individuālais komersants</t>
  </si>
  <si>
    <t>440800017</t>
  </si>
  <si>
    <t>Martinova Ligita- ģimenes ārsta prakse</t>
  </si>
  <si>
    <t>600200002</t>
  </si>
  <si>
    <t>600200003</t>
  </si>
  <si>
    <t>600200012</t>
  </si>
  <si>
    <t>600200014</t>
  </si>
  <si>
    <t>Sidorovs Viktors - ģimenes ārsta prakse</t>
  </si>
  <si>
    <t>600200015</t>
  </si>
  <si>
    <t>Malnače Iveta - ģimenes ārsta prakse</t>
  </si>
  <si>
    <t>600200024</t>
  </si>
  <si>
    <t>KALNIEŠU FELDŠERU-VECMĀŠU PUNKTS, Krāslavas novada Kalniešu pagasta pārvalde</t>
  </si>
  <si>
    <t>600200031</t>
  </si>
  <si>
    <t>600200035</t>
  </si>
  <si>
    <t>601000001</t>
  </si>
  <si>
    <t>601000004</t>
  </si>
  <si>
    <t>Maceviča Ilona - ārsta prakse zobārstniecībā</t>
  </si>
  <si>
    <t>601000006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</si>
  <si>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</si>
  <si>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</si>
  <si>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</si>
  <si>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</si>
  <si>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</si>
  <si>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</si>
  <si>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</si>
  <si>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</si>
  <si>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</si>
  <si>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</si>
  <si>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601000018</t>
  </si>
  <si>
    <t>ŠĶAUNES FELDŠERU-AKUŠIERU PUNKTS, Dagdas novada pašvaldības Šķaunes pagasta pārvalde</t>
  </si>
  <si>
    <t>601000021</t>
  </si>
  <si>
    <t>OLGAS GOLUBES ĢIMENES ĀRSTA PRAKSE, Sabiedrība ar ierobežotu atbildību</t>
  </si>
  <si>
    <t>604300001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</si>
  <si>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</si>
  <si>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</si>
  <si>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</si>
  <si>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</si>
  <si>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</si>
  <si>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</si>
  <si>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</si>
  <si>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</si>
  <si>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</si>
  <si>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</si>
  <si>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680200006</t>
  </si>
  <si>
    <t>Dembovska Vēsma - ārsta prakse zobārstniecībā</t>
  </si>
  <si>
    <t>680200007</t>
  </si>
  <si>
    <t>Kustrova Olga - ārsta prakse zobārstniecībā</t>
  </si>
  <si>
    <t>680200008</t>
  </si>
  <si>
    <t>MEDAR, J.Melkera individuālā ārstnieciski-profilaktiskā firma</t>
  </si>
  <si>
    <t>680200009</t>
  </si>
  <si>
    <t>INSAITS A, Sabiedrība ar ierobežotu atbildību</t>
  </si>
  <si>
    <t>680200010</t>
  </si>
  <si>
    <t>Rjutkinena Svetlana - ģimenes ārsta prakse</t>
  </si>
  <si>
    <t>680200013</t>
  </si>
  <si>
    <t>680200017</t>
  </si>
  <si>
    <t>680200018</t>
  </si>
  <si>
    <t>680200023</t>
  </si>
  <si>
    <t>Daudiša Vita - ārsta prakse zobārstniecībā</t>
  </si>
  <si>
    <t>680200033</t>
  </si>
  <si>
    <t>Menis Dāvids - ģimenes ārsta prakse</t>
  </si>
  <si>
    <t>680200034</t>
  </si>
  <si>
    <t>Rogale Nadežda - ārsta prakse oftalmoloģijā</t>
  </si>
  <si>
    <t>680200035</t>
  </si>
  <si>
    <t>680200037</t>
  </si>
  <si>
    <t>Cvetkova Anna - ģimenes ārsta prakse</t>
  </si>
  <si>
    <t>681000002</t>
  </si>
  <si>
    <t>Kārsavas slimnīca, Sabiedrība ar ierobežotu atbildību</t>
  </si>
  <si>
    <t>681000005</t>
  </si>
  <si>
    <t>681000006</t>
  </si>
  <si>
    <t>681000007</t>
  </si>
  <si>
    <t>Kovaļčuks Andrejs - ārsta prakse traumatoloģijā, ortopēdijā</t>
  </si>
  <si>
    <t>681800001</t>
  </si>
  <si>
    <t>Zilupes veselības un sociālās aprūpes centrs, Sabiedrība ar ierobežotu atbildību</t>
  </si>
  <si>
    <t>681800002</t>
  </si>
  <si>
    <t>Sviklāne Inga - ģimenes ārsta prakse</t>
  </si>
  <si>
    <t>684900003</t>
  </si>
  <si>
    <t>Griščenko Svetlana -ārsta prakse zobārstniecībā</t>
  </si>
  <si>
    <t>760200003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</si>
  <si>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</si>
  <si>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</si>
  <si>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</si>
  <si>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</si>
  <si>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</si>
  <si>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</si>
  <si>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</si>
  <si>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</si>
  <si>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</si>
  <si>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</si>
  <si>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</si>
  <si>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</si>
  <si>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</si>
  <si>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</si>
  <si>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760200019</t>
  </si>
  <si>
    <t>Kozuļ-Kaža Anna - ārsta prakse zobārstniecībā</t>
  </si>
  <si>
    <t>760200020</t>
  </si>
  <si>
    <t>Lācis Jānis - ārsta prakse ķirurģijā un traumatoloģijā, ortopēdijā</t>
  </si>
  <si>
    <t>760200022</t>
  </si>
  <si>
    <t>Ārstes Vaivodes prakse Preiļos, SIA</t>
  </si>
  <si>
    <t>760200024</t>
  </si>
  <si>
    <t>760200025</t>
  </si>
  <si>
    <t>Katkevičs Valdis - ārsta prakse psihiatrijā un neiroloģijā</t>
  </si>
  <si>
    <t>760200029</t>
  </si>
  <si>
    <t>SIMEDA, SIA</t>
  </si>
  <si>
    <t>760200031</t>
  </si>
  <si>
    <t>Asklēpijs Z, SIA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</si>
  <si>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</si>
  <si>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</si>
  <si>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</si>
  <si>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</si>
  <si>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</si>
  <si>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</si>
  <si>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</si>
  <si>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</si>
  <si>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</si>
  <si>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</si>
  <si>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</si>
  <si>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</si>
  <si>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</si>
  <si>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761200024</t>
  </si>
  <si>
    <t>SOME, Sabiedrība ar ierobežotu atbildību</t>
  </si>
  <si>
    <t>Orlovs Dmitrijs -ģimenes ārsta prakse</t>
  </si>
  <si>
    <t>780200002</t>
  </si>
  <si>
    <t>780200005</t>
  </si>
  <si>
    <t>REHABILITĀCIJAS CENTRS "RĀZNA", Sabiedrība ar ierobežotu atbildību</t>
  </si>
  <si>
    <t>780200006</t>
  </si>
  <si>
    <t>Daņilova Jeļena - ģimenes ārsta prakse</t>
  </si>
  <si>
    <t>780200010</t>
  </si>
  <si>
    <t>Paraščiņaka Silvija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</si>
  <si>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</si>
  <si>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</si>
  <si>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</si>
  <si>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</si>
  <si>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</si>
  <si>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780200022</t>
  </si>
  <si>
    <t>780200037</t>
  </si>
  <si>
    <t>780200038</t>
  </si>
  <si>
    <t>781800005</t>
  </si>
  <si>
    <t>781800006</t>
  </si>
  <si>
    <t>VIĻĀNU DOKTORĀTS I, Sabiedrība ar ierobežotu atbildību</t>
  </si>
  <si>
    <t>010000234</t>
  </si>
  <si>
    <t>010011401</t>
  </si>
  <si>
    <t>Traumatoloģijas un ortopēdijas slimnīca, Valsts sabiedrība ar ierobežotu atbildību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</si>
  <si>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</si>
  <si>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</si>
  <si>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</si>
  <si>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</si>
  <si>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</si>
  <si>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010020302</t>
  </si>
  <si>
    <t>010021301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</si>
  <si>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</si>
  <si>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</si>
  <si>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</si>
  <si>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</si>
  <si>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090012101</t>
  </si>
  <si>
    <t>Slimnīca Ģintermuiža, Valsts sabiedrība ar ierobežotu atbildību</t>
  </si>
  <si>
    <t>090020301</t>
  </si>
  <si>
    <t>JELGAVAS PILSĒTAS SLIMNĪCA, SIA</t>
  </si>
  <si>
    <t>110000048</t>
  </si>
  <si>
    <t>Jēkabpils reģionālā slimnīca, Sabiedrība ar ierobežotu atbildību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</si>
  <si>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</si>
  <si>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</si>
  <si>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</si>
  <si>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</si>
  <si>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</si>
  <si>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</si>
  <si>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</si>
  <si>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</si>
  <si>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210020301</t>
  </si>
  <si>
    <t>RĒZEKNES SLIMNĪCA, Sabiedrība ar ierobežotu atbildību</t>
  </si>
  <si>
    <t>250000092</t>
  </si>
  <si>
    <t>Vidzemes slimnīca, Sabiedrība ar ierobežotu atbildību</t>
  </si>
  <si>
    <t>270020302</t>
  </si>
  <si>
    <t>Ziemeļkurzemes reģionālā slimnīca, SIA</t>
  </si>
  <si>
    <t>320200001</t>
  </si>
  <si>
    <t>360200027</t>
  </si>
  <si>
    <t>Alūksnes slimnīca, Sabiedrība ar ierobežotu atbildību</t>
  </si>
  <si>
    <t>400200024</t>
  </si>
  <si>
    <t>Bauskas slimnīca, SIA</t>
  </si>
  <si>
    <t>420200052</t>
  </si>
  <si>
    <t>CĒSU KLĪNIKA, Sabiedrība ar ierobežotu atbildību</t>
  </si>
  <si>
    <t>460200036</t>
  </si>
  <si>
    <t>Dobeles un apkārtnes slimnīca, SIA</t>
  </si>
  <si>
    <t>500200052</t>
  </si>
  <si>
    <t>Balvu un Gulbenes slimnīcu apvienība, Sabiedrība ar ierobežotu atbildību</t>
  </si>
  <si>
    <t>600200001</t>
  </si>
  <si>
    <t>Krāslavas slimnīca, Sabiedrība ar ierobežotu atbildību</t>
  </si>
  <si>
    <t>620200038</t>
  </si>
  <si>
    <t>641600001</t>
  </si>
  <si>
    <t>PRIEKULES SLIMNĪCA, SIA</t>
  </si>
  <si>
    <t>660200027</t>
  </si>
  <si>
    <t>Limbažu slimnīca, Sabiedrība ar ierobežotu atbildību</t>
  </si>
  <si>
    <t>661400011</t>
  </si>
  <si>
    <t>BĒRNU PSIHONEIROLOĢISKĀ SLIMNĪCA "AINAŽI", Valsts sabiedrība ar ierobežotu atbildību</t>
  </si>
  <si>
    <t>680200030</t>
  </si>
  <si>
    <t>700200041</t>
  </si>
  <si>
    <t>Madonas slimnīca, Madonas novada pašvaldības SIA</t>
  </si>
  <si>
    <t>740200008</t>
  </si>
  <si>
    <t>Ogres rajona slimnīca, Sabiedrība ar ierobežotu atbildību</t>
  </si>
  <si>
    <t>760200002</t>
  </si>
  <si>
    <t>Preiļu slimnīca, Sabiedrība ar ierobežotu atbildību</t>
  </si>
  <si>
    <t>761200001</t>
  </si>
  <si>
    <t>801600003</t>
  </si>
  <si>
    <t>840200047</t>
  </si>
  <si>
    <t>Saldus medicīnas centrs, Sabiedrība ar ierobežotu atbildību</t>
  </si>
  <si>
    <t>900200046</t>
  </si>
  <si>
    <t>Tukuma slimnīca, Sabiedrība ar ierobežotu atbildību</t>
  </si>
  <si>
    <t>941600020</t>
  </si>
  <si>
    <t>Sarkanā Krusta Smiltenes slimnīca, SIA</t>
  </si>
  <si>
    <t>941800004</t>
  </si>
  <si>
    <t>Strenču psihoneiroloģiskā slimnīca, Valsts sabiedrība ar ierobežotu atbildību</t>
  </si>
  <si>
    <t>250000017</t>
  </si>
  <si>
    <t>Berga Rudīte - ģimenes ārsta prakse</t>
  </si>
  <si>
    <t>250000020</t>
  </si>
  <si>
    <t>250000021</t>
  </si>
  <si>
    <t>250000023</t>
  </si>
  <si>
    <t>250000024</t>
  </si>
  <si>
    <t>250000026</t>
  </si>
  <si>
    <t>Pauniņš Aivars - ģimenes ārsta prakse</t>
  </si>
  <si>
    <t>250000030</t>
  </si>
  <si>
    <t>Jenča Maija - ārsta prakse zobārstniecībā</t>
  </si>
  <si>
    <t>250000031</t>
  </si>
  <si>
    <t>ĢIMENES ĀRSTA INTAS AUZIŅAS PRIVĀTPRAKSE, SIA</t>
  </si>
  <si>
    <t>250000039</t>
  </si>
  <si>
    <t>Šķiltere Grieta - ārsta prakse ginekoloģijā, dzemdniecībā</t>
  </si>
  <si>
    <t>250000040</t>
  </si>
  <si>
    <t>Rame Antra - ārsta prakse zobārstniecībā</t>
  </si>
  <si>
    <t>250000042</t>
  </si>
  <si>
    <t>Vilčinska Viola - ārsta prakse zobārstniecībā</t>
  </si>
  <si>
    <t>250000045</t>
  </si>
  <si>
    <t>V.SNIEGAS ZOBĀRSTA KABINETS, Individuālais komersants</t>
  </si>
  <si>
    <t>250000046</t>
  </si>
  <si>
    <t>250000071</t>
  </si>
  <si>
    <t>Pudze Dace - ārsta prakse ginekoloģijā, dzemdniecībā</t>
  </si>
  <si>
    <t>250000072</t>
  </si>
  <si>
    <t>250000073</t>
  </si>
  <si>
    <t>Muceniece Ināra - ārsta prakse ginekoloģijā, dzemdniecībā</t>
  </si>
  <si>
    <t>250000081</t>
  </si>
  <si>
    <t>250000085</t>
  </si>
  <si>
    <t>Saleniece Sarmīte - ārsta prakse reimatoloģijā</t>
  </si>
  <si>
    <t>250000087</t>
  </si>
  <si>
    <t>VALMIERAS VESELĪBAS CENTRS, SIA</t>
  </si>
  <si>
    <t>VIZUĀLĀ DIAGNOSTIKA, SIA</t>
  </si>
  <si>
    <t>250000104</t>
  </si>
  <si>
    <t>Kravale Jolanta - ģimenes ārsta prakse</t>
  </si>
  <si>
    <t>250000106</t>
  </si>
  <si>
    <t>250000108</t>
  </si>
  <si>
    <t>Bērziņa Inga - ģimenes ārsta prakse</t>
  </si>
  <si>
    <t>250000127</t>
  </si>
  <si>
    <t>Freimane Aija - ārsta prakse neiroloģijā un algoloģijā</t>
  </si>
  <si>
    <t>360200003</t>
  </si>
  <si>
    <t>360200009</t>
  </si>
  <si>
    <t>Liepiņa Māra - acu ārsta prakse</t>
  </si>
  <si>
    <t>360200010</t>
  </si>
  <si>
    <t>360200012</t>
  </si>
  <si>
    <t>360200018</t>
  </si>
  <si>
    <t>360200020</t>
  </si>
  <si>
    <t>360200021</t>
  </si>
  <si>
    <t>360200026</t>
  </si>
  <si>
    <t>Stabingis Jānis - ģimenes ārsta prakse</t>
  </si>
  <si>
    <t>360200055</t>
  </si>
  <si>
    <t>KALNCEMPJU FELDŠERU-VECMĀŠU PUNKTS, ALŪKSNES NOVADA PAŠVALDĪBA</t>
  </si>
  <si>
    <t>360800001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</si>
  <si>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</si>
  <si>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</si>
  <si>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</si>
  <si>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</si>
  <si>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380200003</t>
  </si>
  <si>
    <t>Zuša Ilga - ģimenes ārsta prakse</t>
  </si>
  <si>
    <t>380200004</t>
  </si>
  <si>
    <t>380200005</t>
  </si>
  <si>
    <t>Semjonova Svetlana - ģimenes ārsta prakse</t>
  </si>
  <si>
    <t>380200009</t>
  </si>
  <si>
    <t>Vīķele Rasma - ģimenes ārsta prakse</t>
  </si>
  <si>
    <t>380200010</t>
  </si>
  <si>
    <t>Vancāns Jānis - ģimenes ārsta prakse</t>
  </si>
  <si>
    <t>380200011</t>
  </si>
  <si>
    <t>Bičko Sergejs -  ārsta prakse zobārstniecībā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</si>
  <si>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</si>
  <si>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</si>
  <si>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</si>
  <si>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</si>
  <si>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</si>
  <si>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</si>
  <si>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</si>
  <si>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380200022</t>
  </si>
  <si>
    <t>Avramenko Tatiana - ārsta prakse zobārstniecībā</t>
  </si>
  <si>
    <t>380200033</t>
  </si>
  <si>
    <t>381600004</t>
  </si>
  <si>
    <t>Buzijana Valda - ārsta prakse zobārstniecībā</t>
  </si>
  <si>
    <t>381600005</t>
  </si>
  <si>
    <t>Buzijans Veniamins - ārsta prakse zobārstniecībā</t>
  </si>
  <si>
    <t>381600007</t>
  </si>
  <si>
    <t>Spridzāns Andris - ģimenes ārsta prakse</t>
  </si>
  <si>
    <t>381600008</t>
  </si>
  <si>
    <t>Šļakota Aija - ģimenes ārsta prakse</t>
  </si>
  <si>
    <t>381600009</t>
  </si>
  <si>
    <t>Milakne Vija - ārsta prakse zobārstniecībā</t>
  </si>
  <si>
    <t>381600010</t>
  </si>
  <si>
    <t>Viļakas Veselības aprūpes centrs, Sabiedrība ar ierobežotu atbildību</t>
  </si>
  <si>
    <t>381600012</t>
  </si>
  <si>
    <t>387500001</t>
  </si>
  <si>
    <t>Paidere-Trubņika Dace - ģimenes ārsta prakse</t>
  </si>
  <si>
    <t>387500003</t>
  </si>
  <si>
    <t>387500004</t>
  </si>
  <si>
    <t>420200004</t>
  </si>
  <si>
    <t>GUNTAS KAUGARES ĢIMENES ĀRSTA PRAKSE, Sabiedrība ar ierobežotu atbildību</t>
  </si>
  <si>
    <t>420200010</t>
  </si>
  <si>
    <t>420200011</t>
  </si>
  <si>
    <t>420200017</t>
  </si>
  <si>
    <t>420200021</t>
  </si>
  <si>
    <t>Amoliņa Ildze - ārsta prakse endokrinoloģijā</t>
  </si>
  <si>
    <t>420200030</t>
  </si>
  <si>
    <t>LIVITA, SIA</t>
  </si>
  <si>
    <t>420200032</t>
  </si>
  <si>
    <t>Cēsu bērnu un pusaudžu reproduktīvās veselības centrs, SIA</t>
  </si>
  <si>
    <t>420200039</t>
  </si>
  <si>
    <t>I.ZUPAS ĀRSTU PRAKSE, SIA</t>
  </si>
  <si>
    <t>420200053</t>
  </si>
  <si>
    <t>420200056</t>
  </si>
  <si>
    <t>Dens, SIA</t>
  </si>
  <si>
    <t>420200059</t>
  </si>
  <si>
    <t>INGADENT, SIA</t>
  </si>
  <si>
    <t>420200064</t>
  </si>
  <si>
    <t>Gārša Inese - ārsta prakse pediatrijā</t>
  </si>
  <si>
    <t>420200066</t>
  </si>
  <si>
    <t>421200001</t>
  </si>
  <si>
    <t>Rehabilitācijas centrs "Līgatne", SIA</t>
  </si>
  <si>
    <t>421200002</t>
  </si>
  <si>
    <t>Dinas Puhartes doktorāts, SIA</t>
  </si>
  <si>
    <t>SANDRAS KUKAINES DOKTORĀTS, SIA</t>
  </si>
  <si>
    <t>421200007</t>
  </si>
  <si>
    <t>424700004</t>
  </si>
  <si>
    <t>424700008</t>
  </si>
  <si>
    <t>Elmere Olita - ģimenes ārsta prakse</t>
  </si>
  <si>
    <t>427300003</t>
  </si>
  <si>
    <t>427300004</t>
  </si>
  <si>
    <t>Prindulis Jānis - ģimenes ārsta prakse</t>
  </si>
  <si>
    <t>427300005</t>
  </si>
  <si>
    <t>Smeķe Aija - ģimenes ārsta prakse</t>
  </si>
  <si>
    <t>427300006</t>
  </si>
  <si>
    <t>427300007</t>
  </si>
  <si>
    <t>Meinerte Gundega - ģimenes ārsta prakse</t>
  </si>
  <si>
    <t>427300014</t>
  </si>
  <si>
    <t>427500004</t>
  </si>
  <si>
    <t>VIVENDA, Sabiedrība ar ierobežotu atbildību</t>
  </si>
  <si>
    <t>427700001</t>
  </si>
  <si>
    <t>Zariņa Zaiga - ģimenes ārsta un arodveselības un arodslimību ārsta prakse</t>
  </si>
  <si>
    <t>427700003</t>
  </si>
  <si>
    <t>Jansone Sanita - ģimenes ārsta prakse</t>
  </si>
  <si>
    <t>Liepiņa Andra - ārsta prakse zobārstniecībā</t>
  </si>
  <si>
    <t>427700007</t>
  </si>
  <si>
    <t>429300002</t>
  </si>
  <si>
    <t>ATIS, Dz.Ozoliņas individuālais uzņēmums</t>
  </si>
  <si>
    <t>429300006</t>
  </si>
  <si>
    <t>500200003</t>
  </si>
  <si>
    <t>DAUKSTU FELDŠERU - VECMĀŠU PUNKTS, Gulbenes novada Daukstu pagasta pārvalde</t>
  </si>
  <si>
    <t>500200006</t>
  </si>
  <si>
    <t>Veigule Mārīte - ārsta prakse zobārstniecībā</t>
  </si>
  <si>
    <t>500200009</t>
  </si>
  <si>
    <t>Jansone Dace - ģimenes ārsta prakse</t>
  </si>
  <si>
    <t>500200010</t>
  </si>
  <si>
    <t>Ziemele Ingūna - ārsta prakse zobārstniecībā</t>
  </si>
  <si>
    <t>500200012</t>
  </si>
  <si>
    <t>Botva Ingrīda - ārsta prakse zobārstniecībā</t>
  </si>
  <si>
    <t>500200013</t>
  </si>
  <si>
    <t>Liepiņa Dzintra - ārsta prakse neiroloģijā</t>
  </si>
  <si>
    <t>500200019</t>
  </si>
  <si>
    <t>500200020</t>
  </si>
  <si>
    <t>Dūrīte Dace - ārsta prakse zobārstniecībā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</si>
  <si>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</si>
  <si>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</si>
  <si>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</si>
  <si>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</si>
  <si>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</si>
  <si>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</si>
  <si>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500200032</t>
  </si>
  <si>
    <t>Medniece Viola - ārsta prakse zobārstniecībā</t>
  </si>
  <si>
    <t>500200034</t>
  </si>
  <si>
    <t>Elksnis Imants - ārsta prakse oftalmoloģijā</t>
  </si>
  <si>
    <t>500200035</t>
  </si>
  <si>
    <t>Stubure Inese - ārsta prakse oftalmoloģijā</t>
  </si>
  <si>
    <t>500200036</t>
  </si>
  <si>
    <t>500200037</t>
  </si>
  <si>
    <t>Mazūre Jolanta - ārsta prakse ginekoloģijā, dzemdniecībā</t>
  </si>
  <si>
    <t>500200038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</si>
  <si>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</si>
  <si>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</si>
  <si>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</si>
  <si>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</si>
  <si>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</si>
  <si>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</si>
  <si>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500200054</t>
  </si>
  <si>
    <t>660200010</t>
  </si>
  <si>
    <t>Puriņa Regīna - ārsta prakse neiroloģijā</t>
  </si>
  <si>
    <t>660200015</t>
  </si>
  <si>
    <t>Strautiņš Andrejs - ģimenes ārsta prakse</t>
  </si>
  <si>
    <t>660200029</t>
  </si>
  <si>
    <t>MP, Jura Kociņa individuālais uzņēmums</t>
  </si>
  <si>
    <t>660200030</t>
  </si>
  <si>
    <t>Strautiņa Inese - ģimenes ārsta prakse</t>
  </si>
  <si>
    <t>660200032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</si>
  <si>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</si>
  <si>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</si>
  <si>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</si>
  <si>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</si>
  <si>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660200035</t>
  </si>
  <si>
    <t>660200036</t>
  </si>
  <si>
    <t>Krauze Egita - ģimenes ārsta un pediatra prakse</t>
  </si>
  <si>
    <t>660200038</t>
  </si>
  <si>
    <t>Lelle Aira - ģimenes ārsta prakse</t>
  </si>
  <si>
    <t>660200039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</si>
  <si>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</si>
  <si>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</si>
  <si>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</si>
  <si>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</si>
  <si>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</si>
  <si>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</si>
  <si>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</si>
  <si>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</si>
  <si>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</si>
  <si>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</si>
  <si>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661400001</t>
  </si>
  <si>
    <t>661400004</t>
  </si>
  <si>
    <t>661400005</t>
  </si>
  <si>
    <t>661400006</t>
  </si>
  <si>
    <t>NADEŽDAS OŠČENKOVAS ĢIMENES ĀRSTES PRAKSE, Limbažu rajona Oščenkovas individuālais uzņēmums</t>
  </si>
  <si>
    <t>661400007</t>
  </si>
  <si>
    <t>Šmite Inguna - ārsta prakse zobārstniecībā</t>
  </si>
  <si>
    <t>661400009</t>
  </si>
  <si>
    <t>Liepupes doktorāta Anitas Līdumas ģimenes ārsta prakse, Individuālais uzņēmums</t>
  </si>
  <si>
    <t>661400010</t>
  </si>
  <si>
    <t>Līduma Anita - ģimenes ārsta prakse</t>
  </si>
  <si>
    <t>700200006</t>
  </si>
  <si>
    <t>Rudzāta ārsta prakse, SIA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</si>
  <si>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</si>
  <si>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</si>
  <si>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</si>
  <si>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</si>
  <si>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</si>
  <si>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</si>
  <si>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</si>
  <si>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</si>
  <si>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</si>
  <si>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</si>
  <si>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</si>
  <si>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</si>
  <si>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700200034</t>
  </si>
  <si>
    <t>Kozlovska Marina - ārsta prakse zobārstniecībā</t>
  </si>
  <si>
    <t>700200046</t>
  </si>
  <si>
    <t>Kreicberga Dace - ģimenes ārsta prakse</t>
  </si>
  <si>
    <t>700800009</t>
  </si>
  <si>
    <t>Salvere IR, Sabiedrība ar ierobežotu atbildību</t>
  </si>
  <si>
    <t>701400002</t>
  </si>
  <si>
    <t>701400003</t>
  </si>
  <si>
    <t>701400009</t>
  </si>
  <si>
    <t>MADONAS TRAUMATOLOĢIJAS UN ORTOPĒDIJAS KLĪNIKA, Sabiedrība ar ierobežotu atbildību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</si>
  <si>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</si>
  <si>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</si>
  <si>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</si>
  <si>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</si>
  <si>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</si>
  <si>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705500002</t>
  </si>
  <si>
    <t>SAUSNĒJAS AMBULANCE, Ērgļu novada pašvaldība</t>
  </si>
  <si>
    <t>705500004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</si>
  <si>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</si>
  <si>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</si>
  <si>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</si>
  <si>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</si>
  <si>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</si>
  <si>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</si>
  <si>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705500009</t>
  </si>
  <si>
    <t>AURIS, Madonas rajona D.Kalves individuālais uzņēmums</t>
  </si>
  <si>
    <t>940200005</t>
  </si>
  <si>
    <t>Točs Oskars - ārsta prakse neiroloģijā</t>
  </si>
  <si>
    <t>940200006</t>
  </si>
  <si>
    <t>Zobārstes Leles individuālais uzņēmums</t>
  </si>
  <si>
    <t>940200007</t>
  </si>
  <si>
    <t>G.Ikšeles individuālais uzņēmums</t>
  </si>
  <si>
    <t>940200008</t>
  </si>
  <si>
    <t>ARIANDA GRĪNVALDE ĀRSTA PRAKSE PSIHIATRIJĀ, IK</t>
  </si>
  <si>
    <t>940200011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</si>
  <si>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</si>
  <si>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</si>
  <si>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</si>
  <si>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</si>
  <si>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</si>
  <si>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940200015</t>
  </si>
  <si>
    <t>940200017</t>
  </si>
  <si>
    <t>Nātra Māris - ģimenes ārsta prakse</t>
  </si>
  <si>
    <t>940200018</t>
  </si>
  <si>
    <t>Dienavas individuālais zobārstniecības uzņēmums</t>
  </si>
  <si>
    <t>941600003</t>
  </si>
  <si>
    <t>Zušmane Evita - ģimenes ārsta prakse</t>
  </si>
  <si>
    <t>941600009</t>
  </si>
  <si>
    <t>Galīte Solveiga -acu ārsta prakse</t>
  </si>
  <si>
    <t>941600012</t>
  </si>
  <si>
    <t>941600013</t>
  </si>
  <si>
    <t>Caune Sarmīte - ārsta prakse zobārstniecībā</t>
  </si>
  <si>
    <t>941600014</t>
  </si>
  <si>
    <t>941600015</t>
  </si>
  <si>
    <t>941600018</t>
  </si>
  <si>
    <t>M.BINDRES DOKTORĀTS, SIA</t>
  </si>
  <si>
    <t>941600023</t>
  </si>
  <si>
    <t>Agnese 1,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</si>
  <si>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</si>
  <si>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</si>
  <si>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</si>
  <si>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</si>
  <si>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</si>
  <si>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</si>
  <si>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</si>
  <si>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</si>
  <si>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961600005</t>
  </si>
  <si>
    <t>VINETAS ZVIEDRES ZOBĀRSTNIECĪBA, Sabiedrība ar ierobežotu atbildību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</si>
  <si>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</si>
  <si>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</si>
  <si>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</si>
  <si>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</si>
  <si>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</si>
  <si>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</si>
  <si>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</si>
  <si>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</si>
  <si>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</si>
  <si>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</si>
  <si>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</si>
  <si>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</si>
  <si>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</si>
  <si>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</si>
  <si>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</si>
  <si>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</si>
  <si>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967100007</t>
  </si>
  <si>
    <t>Šakare Anna - ģimenes ārsta prakse</t>
  </si>
  <si>
    <t>967100008</t>
  </si>
  <si>
    <t>967300001</t>
  </si>
  <si>
    <t>Skujiņa Inese - ģimenes ārsta prakse</t>
  </si>
  <si>
    <t>090000004</t>
  </si>
  <si>
    <t>Ērikas Borisovas ģimenes ārsta prakse, Sabiedrība ar ierobežotu atbildību</t>
  </si>
  <si>
    <t>090000006</t>
  </si>
  <si>
    <t>Zīle Anda - ģimenes ārsta prakse</t>
  </si>
  <si>
    <t>090000016</t>
  </si>
  <si>
    <t>Šlegelmilhas un Trepšas zobārstu prakse, SIA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</si>
  <si>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</si>
  <si>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</si>
  <si>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</si>
  <si>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</si>
  <si>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</si>
  <si>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</si>
  <si>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</si>
  <si>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</si>
  <si>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</si>
  <si>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</si>
  <si>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</si>
  <si>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</si>
  <si>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</si>
  <si>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</si>
  <si>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</si>
  <si>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</si>
  <si>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</si>
  <si>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</si>
  <si>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</si>
  <si>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</si>
  <si>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</si>
  <si>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</si>
  <si>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090000057</t>
  </si>
  <si>
    <t>090000062</t>
  </si>
  <si>
    <t>090000074</t>
  </si>
  <si>
    <t>090000079</t>
  </si>
  <si>
    <t>Bergmane Irina - ārsta prakse zobārstniecībā</t>
  </si>
  <si>
    <t>090000093</t>
  </si>
  <si>
    <t>Agneses zobārstniecība, SIA</t>
  </si>
  <si>
    <t>090024001</t>
  </si>
  <si>
    <t>Medicīnas sabiedrība "Optima 1", Sabiedrība ar ierobežotu atbildību</t>
  </si>
  <si>
    <t>090024101</t>
  </si>
  <si>
    <t>090065204</t>
  </si>
  <si>
    <t>090065205</t>
  </si>
  <si>
    <t>Ilgas Lācītes privātprakse, Sabiedrība ar ierobežotu atbildību</t>
  </si>
  <si>
    <t>090065207</t>
  </si>
  <si>
    <t>090065208</t>
  </si>
  <si>
    <t>Ārstu prakse Anna,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</si>
  <si>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</si>
  <si>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</si>
  <si>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</si>
  <si>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</si>
  <si>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</si>
  <si>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</si>
  <si>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</si>
  <si>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</si>
  <si>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</si>
  <si>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</si>
  <si>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</si>
  <si>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</si>
  <si>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090075416</t>
  </si>
  <si>
    <t>RIMED, Sabiedrība ar ierobežotu atbildību</t>
  </si>
  <si>
    <t>090077206</t>
  </si>
  <si>
    <t>090077403</t>
  </si>
  <si>
    <t>Asklepius-ārsta prakse, IK</t>
  </si>
  <si>
    <t>090077412</t>
  </si>
  <si>
    <t>Samuša Silvija - ārsta prakse otolaringoloģijā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</si>
  <si>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</si>
  <si>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</si>
  <si>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</si>
  <si>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</si>
  <si>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</si>
  <si>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</si>
  <si>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090077418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</si>
  <si>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</si>
  <si>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</si>
  <si>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</si>
  <si>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</si>
  <si>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</si>
  <si>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</si>
  <si>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</si>
  <si>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090077433</t>
  </si>
  <si>
    <t>090077434</t>
  </si>
  <si>
    <t>Kaļenčuka Svetlana - ārsta prakse neiroloģijā</t>
  </si>
  <si>
    <t>110000001</t>
  </si>
  <si>
    <t>Niedre Ilze - ģimenes ārsta prakse</t>
  </si>
  <si>
    <t>110000003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</si>
  <si>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</si>
  <si>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</si>
  <si>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</si>
  <si>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</si>
  <si>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</si>
  <si>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</si>
  <si>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</si>
  <si>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110000021</t>
  </si>
  <si>
    <t>Čaupjonoka Ilona -ģimenes ārsta prakse</t>
  </si>
  <si>
    <t>110000022</t>
  </si>
  <si>
    <t>110000023</t>
  </si>
  <si>
    <t>110000034</t>
  </si>
  <si>
    <t>110000052</t>
  </si>
  <si>
    <t>110000059</t>
  </si>
  <si>
    <t>Zdūne Rita - ģimenes ārsta prakse</t>
  </si>
  <si>
    <t>110000072</t>
  </si>
  <si>
    <t>320200002</t>
  </si>
  <si>
    <t>DOO,  SIA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</si>
  <si>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</si>
  <si>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</si>
  <si>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</si>
  <si>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</si>
  <si>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</si>
  <si>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</si>
  <si>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</si>
  <si>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</si>
  <si>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</si>
  <si>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320200009</t>
  </si>
  <si>
    <t>Spulle Dace -ārsta prakse zobārstniecībā</t>
  </si>
  <si>
    <t>320200023</t>
  </si>
  <si>
    <t>Andžāne Inga - ārsta prakse zobārstniecībā</t>
  </si>
  <si>
    <t>320200037</t>
  </si>
  <si>
    <t>K.Vizules zobārstniecības prakse, IK</t>
  </si>
  <si>
    <t>321000002</t>
  </si>
  <si>
    <t>Gulbe Zigrīda Maija - ģimenes ārsta prakse</t>
  </si>
  <si>
    <t>321000006</t>
  </si>
  <si>
    <t>Ziediņa Inta - ģimenes ārsta prakse</t>
  </si>
  <si>
    <t>Kociņa Ginta - ģimenes ārsta prakse</t>
  </si>
  <si>
    <t>321400001</t>
  </si>
  <si>
    <t>Veisa Olga - ārsta prakse zobārstniecībā</t>
  </si>
  <si>
    <t>321400004</t>
  </si>
  <si>
    <t>Lejniece Inese - ģimenes ārsta prakse</t>
  </si>
  <si>
    <t>321400005</t>
  </si>
  <si>
    <t>321400006</t>
  </si>
  <si>
    <t>Zelča Astrīda - ģimenes ārsta prakse</t>
  </si>
  <si>
    <t>326100001</t>
  </si>
  <si>
    <t>Eglīte Daina - ģimenes ārsta prakse</t>
  </si>
  <si>
    <t>326100005</t>
  </si>
  <si>
    <t>Veigure Daiga - ārsta prakse zobārstniecībā</t>
  </si>
  <si>
    <t>326100006</t>
  </si>
  <si>
    <t>Doktore Inguna - ārsta prakse zobārstniecībā</t>
  </si>
  <si>
    <t>326100011</t>
  </si>
  <si>
    <t>Grauda Dace - ģimenes ārsta prakse</t>
  </si>
  <si>
    <t>326100013</t>
  </si>
  <si>
    <t>327100002</t>
  </si>
  <si>
    <t>Rancāne Anta - ģimenes ārsta prakse</t>
  </si>
  <si>
    <t>327100003</t>
  </si>
  <si>
    <t>Skrīveru zobārstniecība, SIA</t>
  </si>
  <si>
    <t>328275402</t>
  </si>
  <si>
    <t>Skudra Aija - ģimenes ārsta prakse</t>
  </si>
  <si>
    <t>328277201</t>
  </si>
  <si>
    <t>Setkovska Iveta - ārsta prakse zobārstniecībā</t>
  </si>
  <si>
    <t>400200001</t>
  </si>
  <si>
    <t>400200003</t>
  </si>
  <si>
    <t>400200005</t>
  </si>
  <si>
    <t>Zaderņuka Inesa - ģimenes ārsta prakse</t>
  </si>
  <si>
    <t>400200006</t>
  </si>
  <si>
    <t>Bosko Marija - ģimenes ārsta prakse</t>
  </si>
  <si>
    <t>400200007</t>
  </si>
  <si>
    <t>Landorfs Juris-  ārsta prakse neiroloģijā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</si>
  <si>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</si>
  <si>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</si>
  <si>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</si>
  <si>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</si>
  <si>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</si>
  <si>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400200013</t>
  </si>
  <si>
    <t>Inas Mortukānes ārsta prakse, SIA</t>
  </si>
  <si>
    <t>400200014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</si>
  <si>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</si>
  <si>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</si>
  <si>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</si>
  <si>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</si>
  <si>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</si>
  <si>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</si>
  <si>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400200025</t>
  </si>
  <si>
    <t>Zemgales mutes veselības centrs,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</si>
  <si>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</si>
  <si>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</si>
  <si>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</si>
  <si>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</si>
  <si>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400200032</t>
  </si>
  <si>
    <t>Fārneste Anita - ārsta prakse zobārstniecībā</t>
  </si>
  <si>
    <t>406400005</t>
  </si>
  <si>
    <t>Ilzes Vaičekones ārsta prakse, Sabiedrība ar ierobežotu atbildību</t>
  </si>
  <si>
    <t>406464501</t>
  </si>
  <si>
    <t>406475401</t>
  </si>
  <si>
    <t>ANNAMED, Sabiedrība ar ierobežotu atbildību</t>
  </si>
  <si>
    <t>406477201</t>
  </si>
  <si>
    <t>Brants Egils - ārsta prakse zobārstniecībā</t>
  </si>
  <si>
    <t>406477401</t>
  </si>
  <si>
    <t>Bauverte Inita - ārsta prakse oftalmoloģijā</t>
  </si>
  <si>
    <t>407700001</t>
  </si>
  <si>
    <t>409500002</t>
  </si>
  <si>
    <t>Igaunis Pēteris - ģimenes ārsta prakse</t>
  </si>
  <si>
    <t>409500005</t>
  </si>
  <si>
    <t>409500006</t>
  </si>
  <si>
    <t>Mantons Uldis - ģimenes ārsta prakse</t>
  </si>
  <si>
    <t>409500011</t>
  </si>
  <si>
    <t>Beināre Anda - ārsta prakse zobārstniecībā</t>
  </si>
  <si>
    <t>409500012</t>
  </si>
  <si>
    <t>460200001</t>
  </si>
  <si>
    <t>Zīverte Santa - ģimenes ārsta prakse</t>
  </si>
  <si>
    <t>460200002</t>
  </si>
  <si>
    <t>460200006</t>
  </si>
  <si>
    <t>Lemhena Liena - ģimenes ārsta prakse</t>
  </si>
  <si>
    <t>460200009</t>
  </si>
  <si>
    <t>460200010</t>
  </si>
  <si>
    <t>Sproģe Ilze - ģimenes ārsta un pediatra prakse</t>
  </si>
  <si>
    <t>460200011</t>
  </si>
  <si>
    <t>Sarbantoviča Inese - ģimenes ārsta un pediatra prakse</t>
  </si>
  <si>
    <t>460200019</t>
  </si>
  <si>
    <t>Zobārste Gita Lāma, IK</t>
  </si>
  <si>
    <t>460200023</t>
  </si>
  <si>
    <t>Bandere Līga - ārsta prakse zobārstniecībā</t>
  </si>
  <si>
    <t>460200027</t>
  </si>
  <si>
    <t>460200030</t>
  </si>
  <si>
    <t>I. Dūrējas ģimenes ārsta prakse, Sabiedrība ar ierobežotu atbildību</t>
  </si>
  <si>
    <t>460200039</t>
  </si>
  <si>
    <t>Zīberte Olga - ārsta prakse zobārstniecībā</t>
  </si>
  <si>
    <t>460200040</t>
  </si>
  <si>
    <t>Štosa Dina - ārsta prakse zobārstniecībā</t>
  </si>
  <si>
    <t>460200042</t>
  </si>
  <si>
    <t>Rūde Iveta - ārsta prakse narkoloģijā un psihiatrijā</t>
  </si>
  <si>
    <t>460200043</t>
  </si>
  <si>
    <t>I. Muzikantes ārsta prakse, SIA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</si>
  <si>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</si>
  <si>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</si>
  <si>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</si>
  <si>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</si>
  <si>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</si>
  <si>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</si>
  <si>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460800005</t>
  </si>
  <si>
    <t>SINADENTS, Sabiedrība ar ierobežotu atbildību</t>
  </si>
  <si>
    <t>460800006</t>
  </si>
  <si>
    <t>Auces slimnīca, Auces pašvaldības SIA</t>
  </si>
  <si>
    <t>460800007</t>
  </si>
  <si>
    <t>460800008</t>
  </si>
  <si>
    <t>460800009</t>
  </si>
  <si>
    <t>Bēnes doktorāts, Sabiedrība ar ierobežotu atbildību</t>
  </si>
  <si>
    <t>460800011</t>
  </si>
  <si>
    <t>Dobžanska Ināra - ārsta prakse pediatrijā</t>
  </si>
  <si>
    <t>468900002</t>
  </si>
  <si>
    <t>Artemjeva Larisa - ārsta prakse zobārstniecībā</t>
  </si>
  <si>
    <t>468900005</t>
  </si>
  <si>
    <t>468900006</t>
  </si>
  <si>
    <t>Jukna Maruta - ģimenes ārsta un arodveselības un arodslimību ārsta prakse</t>
  </si>
  <si>
    <t>540200002</t>
  </si>
  <si>
    <t>Staņa Ināra - ģimenes ārsta prakse</t>
  </si>
  <si>
    <t>540200004</t>
  </si>
  <si>
    <t>Salkazanova Inga - ārsta prakse zobārstniecībā</t>
  </si>
  <si>
    <t>540200007</t>
  </si>
  <si>
    <t>LAUBI UN CO, SIA</t>
  </si>
  <si>
    <t>540200009</t>
  </si>
  <si>
    <t>Karlovska Biruta - ģimenes ārsta prakse</t>
  </si>
  <si>
    <t>540200010</t>
  </si>
  <si>
    <t>Ūdre Iveta - ārsta prakse zobārstniecībā</t>
  </si>
  <si>
    <t>540200013</t>
  </si>
  <si>
    <t>540200015</t>
  </si>
  <si>
    <t>Ķuze Anna - ģimenes ārsta prakse</t>
  </si>
  <si>
    <t>540200017</t>
  </si>
  <si>
    <t>Afanasjeva Rita - ģimenes ārsta prakse</t>
  </si>
  <si>
    <t>540200018</t>
  </si>
  <si>
    <t>Bērziņa Maruta - ģimenes ārsta prakse</t>
  </si>
  <si>
    <t>540200019</t>
  </si>
  <si>
    <t>Strazdiņa Ilze - ģimenes ārsta prakse</t>
  </si>
  <si>
    <t>540200025</t>
  </si>
  <si>
    <t>Dzalbs Ainis - ģimenes ārsta un internista prakse</t>
  </si>
  <si>
    <t>Vanaga Māra - ārsta prakse ginekoloģijā, dzemdniecībā</t>
  </si>
  <si>
    <t>Boķis Guntars - ģimenes ārsta prakse</t>
  </si>
  <si>
    <t>560200004</t>
  </si>
  <si>
    <t>Eiduks Ivars - ģimenes ārsta prakse</t>
  </si>
  <si>
    <t>560800001</t>
  </si>
  <si>
    <t>Aknīstes veselības un sociālās aprūpes centrs, Sabiedrība ar ierobežotu atbildību</t>
  </si>
  <si>
    <t>560800002</t>
  </si>
  <si>
    <t>560800004</t>
  </si>
  <si>
    <t>Joča Inguna - ģimenes ārsta prakse</t>
  </si>
  <si>
    <t>561800003</t>
  </si>
  <si>
    <t>Ose Māra - ģimenes ārsta prakse</t>
  </si>
  <si>
    <t>561800004</t>
  </si>
  <si>
    <t>Baldunčika Sandra - ārsta prakse zobārstniecībā</t>
  </si>
  <si>
    <t>561800005</t>
  </si>
  <si>
    <t>Viesītes veselības un sociālās aprūpes centrs, Sabiedrība ar ierobežotu atbildību</t>
  </si>
  <si>
    <t>561800006</t>
  </si>
  <si>
    <t>Broniča Sandra - ģimenes ārsta prakse</t>
  </si>
  <si>
    <t>566900006</t>
  </si>
  <si>
    <t>568700004</t>
  </si>
  <si>
    <t>Nadeta, SIA</t>
  </si>
  <si>
    <t>740200001</t>
  </si>
  <si>
    <t>Orions zobārstniecība, SIA</t>
  </si>
  <si>
    <t>740200015</t>
  </si>
  <si>
    <t>ANARALS, Sabiedrība ar ierobežotu atbildību</t>
  </si>
  <si>
    <t>740200016</t>
  </si>
  <si>
    <t>740200018</t>
  </si>
  <si>
    <t>Ausmas Balodes ģimenes ārsta doktorāts, Sabiedrība ar ierobežotu atbildību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</si>
  <si>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</si>
  <si>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</si>
  <si>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</si>
  <si>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</si>
  <si>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</si>
  <si>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</si>
  <si>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</si>
  <si>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740200027</t>
  </si>
  <si>
    <t>740200028</t>
  </si>
  <si>
    <t>740200029</t>
  </si>
  <si>
    <t>740200030</t>
  </si>
  <si>
    <t>Kaktiņa Signe - ģimenes ārsta  prakse</t>
  </si>
  <si>
    <t>740200031</t>
  </si>
  <si>
    <t>Daces Roskas ģimenes ārsta prakse, SIA</t>
  </si>
  <si>
    <t>740200036</t>
  </si>
  <si>
    <t>Boreiko Silvija - ģimenes ārsta un pediatra prakse</t>
  </si>
  <si>
    <t>740200038</t>
  </si>
  <si>
    <t>Baika Anita - ģimenes ārsta, internista un kardiologa  ārsta prakse</t>
  </si>
  <si>
    <t>740200041</t>
  </si>
  <si>
    <t>LIJAS MORAS ĀRSTA PRAKSE, SIA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</si>
  <si>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</si>
  <si>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</si>
  <si>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</si>
  <si>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</si>
  <si>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740200059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</si>
  <si>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</si>
  <si>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</si>
  <si>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</si>
  <si>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</si>
  <si>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</si>
  <si>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740200068</t>
  </si>
  <si>
    <t>Bērziņa Gaida - ģimenes ārsta prakse</t>
  </si>
  <si>
    <t>740200069</t>
  </si>
  <si>
    <t>740200087</t>
  </si>
  <si>
    <t>MEDcontrol, Sabiedrība ar ierobežotu atbildību</t>
  </si>
  <si>
    <t>Pāvulāns Andris - ģimenes ārsta un arodveselības un arodslimību ārsta prakse</t>
  </si>
  <si>
    <t>740600004</t>
  </si>
  <si>
    <t>740600005</t>
  </si>
  <si>
    <t>740600006</t>
  </si>
  <si>
    <t>740600007</t>
  </si>
  <si>
    <t>Radiks, SIA</t>
  </si>
  <si>
    <t>740600009</t>
  </si>
  <si>
    <t>740600012</t>
  </si>
  <si>
    <t>741000003</t>
  </si>
  <si>
    <t>Raga Ineta - ģimenes ārsta prakse</t>
  </si>
  <si>
    <t>741000006</t>
  </si>
  <si>
    <t>741400002</t>
  </si>
  <si>
    <t>741400003</t>
  </si>
  <si>
    <t>741400004</t>
  </si>
  <si>
    <t>741400009</t>
  </si>
  <si>
    <t>741400010</t>
  </si>
  <si>
    <t>Šmits Roberts - ārsta internista prakse</t>
  </si>
  <si>
    <t>741400012</t>
  </si>
  <si>
    <t>Ruzhylo Roman - ārsta prakse oftalmoloģijā</t>
  </si>
  <si>
    <t>741400013</t>
  </si>
  <si>
    <t>Melkerte Iveta - ārsta prakse otorinolaringoloģijā</t>
  </si>
  <si>
    <t>741400016</t>
  </si>
  <si>
    <t>Andersones zobārstniecība, Sabiedrība ar ierobežotu atbildību</t>
  </si>
  <si>
    <t>741400017</t>
  </si>
  <si>
    <t>Zobārstu prakse Lielvārde, SIA</t>
  </si>
  <si>
    <t>741400023</t>
  </si>
  <si>
    <t>741400024</t>
  </si>
  <si>
    <t>Pokule Ineta - ģimenes ārsta prakse</t>
  </si>
  <si>
    <t>741400025</t>
  </si>
  <si>
    <t>DACES LOČMELES ZOBĀRSTNIECĪBAS PRIVĀTPRAKSE, Sabiedrība ar ierobežotu atbildību</t>
  </si>
  <si>
    <t>Vienas riska vienības vērtība (M), EUR</t>
  </si>
  <si>
    <t xml:space="preserve"> Riska gada maksājums (Rm), EUR</t>
  </si>
  <si>
    <t>Riska gada maksājums (Rm), EUR</t>
  </si>
  <si>
    <t>Dr.E.Rubenes-Ozoliņas zobārstniecība, Individuālais komersants</t>
  </si>
  <si>
    <t>Zariņa Ļuda - ģimenes ārsta un arodveselības un arodslimību ārsta prakse</t>
  </si>
  <si>
    <t>Baltā Sarmīte - ģimenes ārsta un arodveselības un arodslimību ārsta prakse</t>
  </si>
  <si>
    <t>210000055</t>
  </si>
  <si>
    <t>Rogaļs Viktors - ģimenes ārsta un  osteorefleksoterapeita prakse</t>
  </si>
  <si>
    <t>SOINE, Sabiedrība ar ierobežotu atbildību</t>
  </si>
  <si>
    <t>440200026</t>
  </si>
  <si>
    <t>SKAISTAS FELDŠERU-VECMĀŠU PUNKTS, Krāslavas novada Skaistas pagasta pārvalde</t>
  </si>
  <si>
    <t>Šulce Ināra - ģimenes ārsta, neirologa un arodveselības un arodslimību ārsta prakse</t>
  </si>
  <si>
    <t>Grīviņa Gita - ģimenes ārsta prakse</t>
  </si>
  <si>
    <t>Solovjova Kira -  ģimenes ārsta prakse</t>
  </si>
  <si>
    <t>Indras Mukānes ģimenes ārsta prakse, Sabiedrība ar ierobežotu atbildību</t>
  </si>
  <si>
    <t>Armandas Skrickas ģimenes ārsta prakse, Sabiedrība ar ierobežotu atbildību</t>
  </si>
  <si>
    <t>Rimjane Natālija - ģimenes ārsta, psihoterapeita un arodveselības un arodslimību ārsta prakse</t>
  </si>
  <si>
    <t>Jautrītes Liepiņas ārsta prakse otorinolaringoloģijā, Sabiedrība ar ierobežotu atbildību</t>
  </si>
  <si>
    <t>Petrova Ludmila - ģimenes ārsta un arodveselības un arodslimību ārsta prakse</t>
  </si>
  <si>
    <t>Stupina Tamāra - ārsta prakse dzemdniecībā, ginekoloģijā</t>
  </si>
  <si>
    <t>Marinas Ņesterovskas ģimenes ārsta un internista prakse, Sabiedrība ar ierobežotu atbildību</t>
  </si>
  <si>
    <t>Āva Gundega - ārsta prakse neiroloģijā</t>
  </si>
  <si>
    <t>010001506</t>
  </si>
  <si>
    <t>010001510</t>
  </si>
  <si>
    <t>ESI SPIRGTS, SIA</t>
  </si>
  <si>
    <t>010001520</t>
  </si>
  <si>
    <t>Deližanova Dace - ārsta prakse ginekoloģijā, dzemdniecībā</t>
  </si>
  <si>
    <t>440200027</t>
  </si>
  <si>
    <t>NĪCGALES PAGASTA FELDŠERU PUNKTS, NĪCGALES PAGASTA PĀRVALDE</t>
  </si>
  <si>
    <t>800800033</t>
  </si>
  <si>
    <t>801000024</t>
  </si>
  <si>
    <t>MANS DOKTORĀTS, SIA</t>
  </si>
  <si>
    <t>Brundzule Ieva - ģimenes ārsta un arodveselības un arodslimību ārsta prakse</t>
  </si>
  <si>
    <t>Grospiņš Andis - ģimenes ārsta un arodveselības un arodslimību ārsta prakse</t>
  </si>
  <si>
    <t>Māra Dzelmes ārsta prakse ginekoloģijā, SIA</t>
  </si>
  <si>
    <t>Burkevica Anita - zobu higiēnista prakse</t>
  </si>
  <si>
    <t>Stepanova Vija - ģimenes ārsta un arodveselības un arodslimību ārsta prakse</t>
  </si>
  <si>
    <t>Blumberga Ilona - ģimenes ārsta un arodveselības un arodslimību ārsta prakse</t>
  </si>
  <si>
    <t>TALSU VESELĪBAS CENTRS, SIA</t>
  </si>
  <si>
    <t>880200084</t>
  </si>
  <si>
    <t>Vilkaste Kārlis - ģimenes ārsta prakse</t>
  </si>
  <si>
    <t>Bētiņa Lilita - ģimenes ārsta un arodveselības un arodslimību ārsta prakse</t>
  </si>
  <si>
    <t>Petrova Inese - ģimenes ārsta un arodveselības un arodslimību ārsta prakse</t>
  </si>
  <si>
    <t>Krūziņa Inga - ģimenes ārsta, dermatologa, venerologa un arodveselības un arodslimību ārsta prakse</t>
  </si>
  <si>
    <t>Matisone Marija - ģimenes ārsta, onkologa ķīmijterapeita un arodveselības un arodslimību ārsta prakse</t>
  </si>
  <si>
    <t>Frīdenberga Gunta  - ārsta prakse ginekoloģijā, dzemdniecībā</t>
  </si>
  <si>
    <t>Birkenšteina Anete - ārsta prakse ginekoloģijā, dzemdniecībā</t>
  </si>
  <si>
    <t>Cērpa Ilva - ģimenes ārsta un arodveselības un arodslimību ārsta prakse</t>
  </si>
  <si>
    <t>Neiroprakse, Sabiedrība ar ierobežotu atbildību</t>
  </si>
  <si>
    <t>Lavrinoviča Tatjana - ārsta prakse ginekoloģijā, dzemdniecībā</t>
  </si>
  <si>
    <t>Nesterovs Ivans - ģimenes ārsta prakse</t>
  </si>
  <si>
    <t>GRĀVERU FELDŠERU PUNKTS, Aglonas novada dome</t>
  </si>
  <si>
    <t>L.Ņemņasevas ģimenes ārsta un pediatra prakse, Sabiedrība ar ierobežotu atbildību</t>
  </si>
  <si>
    <t>Vorkale Anita - ģimenes ārsta un arodveselības un arodslimību ārsta prakse</t>
  </si>
  <si>
    <t>781800015</t>
  </si>
  <si>
    <t>Simtiņa Anita - ārsta prakse zobārstniecībā</t>
  </si>
  <si>
    <t>Žīgurs Jānis - ģimenes ārsta un arodveselības un arodslimību ārsta prakse</t>
  </si>
  <si>
    <t>Alūksnes primārās veselības aprūpes centrs, Sabiedrība ar ierobežotu atbildību</t>
  </si>
  <si>
    <t>Ivanova Dace - ģimenes ārsta un pediatra prakse</t>
  </si>
  <si>
    <t>Vectilžas feldšeru veselības punkts, Balvu novada pašvaldība</t>
  </si>
  <si>
    <t>MĀRSNĒNU VESELĪBAS APRŪPES IESTĀDE, Priekuļu novada pašvaldība</t>
  </si>
  <si>
    <t>Elksne Ērika - ārsta prakse ginekoloģijā, dzemdniecībā</t>
  </si>
  <si>
    <t>660200031</t>
  </si>
  <si>
    <t>Mauliņš Ziedonis - ģimenes ārsta un arodveselības un arodslimību ārsta prakse</t>
  </si>
  <si>
    <t>IECAVAS ZOBĀRSTNIECĪBA, Sabiedrība ar ierobežotu atbildību</t>
  </si>
  <si>
    <t>460800012</t>
  </si>
  <si>
    <t>546700009</t>
  </si>
  <si>
    <t>Beires prakse, Sabiedrība ar ierobežotu atbildību</t>
  </si>
  <si>
    <t>ŠMITU ZOBĀRSTNIECĪBA, Sabiedrība ar ierobežotu atbildību</t>
  </si>
  <si>
    <t>Belladent, Sabiedrība ar ierobežotu atbildību</t>
  </si>
  <si>
    <t>741000013</t>
  </si>
  <si>
    <t>Ludzas medicīnas centrs, Sabiedrība ar ierobežotu atbildību</t>
  </si>
  <si>
    <t>Siguldas slimnīca, SIA</t>
  </si>
  <si>
    <t>Fjodorova Natalija - ģimenes ārsta prakse</t>
  </si>
  <si>
    <t>LAIMDOTAS BERĢĪTES ĀRSTA PRAKSE, Sabiedrība ar ierobežotu atbildību</t>
  </si>
  <si>
    <t>Vitas Jirgensones ārsta prakse, SIA</t>
  </si>
  <si>
    <t>Šapele Indra - ģimenes ārsta un pediatra prakse</t>
  </si>
  <si>
    <t>iVF Riga, SIA</t>
  </si>
  <si>
    <t>Mambetajeva Rahata - ģimenes ārsta prakse</t>
  </si>
  <si>
    <t>010001518</t>
  </si>
  <si>
    <t>Capital Clinic Riga, SIA</t>
  </si>
  <si>
    <t>010001527</t>
  </si>
  <si>
    <t>Karlsone Aija - ģimenes ārsta prakse</t>
  </si>
  <si>
    <t>010001535</t>
  </si>
  <si>
    <t>Rīgas veselības centrs, SIA</t>
  </si>
  <si>
    <t>KLĪNIKA DENTA, Sabiedrība ar ierobežotu atbildību</t>
  </si>
  <si>
    <t>LAUVAS ZOBS, Sabiedrība ar ierobežotu atbildību</t>
  </si>
  <si>
    <t>HORTA, Sabiedrība ar ierobežotu atbildību</t>
  </si>
  <si>
    <t>KLĪNIKA EGV, Sabiedrība ar ierobežotu atbildību</t>
  </si>
  <si>
    <t>SILVA MED, Rīgas pilsētas S.Pujātes individuālais uzņēmums medicīniskā firma</t>
  </si>
  <si>
    <t>CENTRĀLĀ LABORATORIJA, Sabiedrība ar ierobežotu atbildību</t>
  </si>
  <si>
    <t>M.Gavronskas ārsta prakse, Sabiedrība ar ierobežotu atbildību</t>
  </si>
  <si>
    <t>Zandas Oliņas Putenes ģimenes ārsta prakse, Sabiedrība ar ierobežotu atbildību</t>
  </si>
  <si>
    <t>Daces Tuzikas ārsta prakse, Sabiedrība ar ierobežotu atbildību</t>
  </si>
  <si>
    <t>Skurihina Inna - ģimenes ārsta un arodveselības un arodslimību ārsta prakse</t>
  </si>
  <si>
    <t>Koršunova Tatjana - ģimenes ārsta un pediatra prakse</t>
  </si>
  <si>
    <t>Zaharenkova Nataļja - ģimenes ārsta un arodveselības un arodslimību ārsta prakse</t>
  </si>
  <si>
    <t>Beļēviča Ināra - ģimenes ārsta prakse</t>
  </si>
  <si>
    <t>D. Ļūļes ārsta prakse, Sabiedrība ar ierobežotu atbildību</t>
  </si>
  <si>
    <t>ORIENTS, Sabiedrība ar ierobežotu atbildību Rīgā</t>
  </si>
  <si>
    <t>Paņina Irina - ģimenes ārsta un arodveselības un arodslimību ārsta prakse</t>
  </si>
  <si>
    <t>Elksne Ināra - ģimenes ārsta prakse</t>
  </si>
  <si>
    <t>Intas Freimanes ģimenes ārsta prakse, SIA</t>
  </si>
  <si>
    <t>Daigas Āboltiņas ģimenes ārsta prakse, Sabiedrība ar ierobežotu atbildību</t>
  </si>
  <si>
    <t>801200002</t>
  </si>
  <si>
    <t>801200040</t>
  </si>
  <si>
    <t>801200041</t>
  </si>
  <si>
    <t>Simanoviča Žaneta - ģimenes ārsta prakse</t>
  </si>
  <si>
    <t>010001522</t>
  </si>
  <si>
    <t>Salvum TD aprūpe un izglītība, SIA</t>
  </si>
  <si>
    <t>700800012</t>
  </si>
  <si>
    <t>AL Denta, Sabiedrība ar ierobežotu atbildību</t>
  </si>
  <si>
    <t>800600018</t>
  </si>
  <si>
    <t>LIEPA UN GAILĪTE, Sabiedrība ar ierobežotu atbildību</t>
  </si>
  <si>
    <t>010001547</t>
  </si>
  <si>
    <t>Brūkle Līga - ģimenes ārsta prakse</t>
  </si>
  <si>
    <t>620200057</t>
  </si>
  <si>
    <t>Sarmītes Opmanes ģimenes ārsta prakse, SIA</t>
  </si>
  <si>
    <t>661400017</t>
  </si>
  <si>
    <t>Ainažu doktorāts, SIA</t>
  </si>
  <si>
    <t>905100010</t>
  </si>
  <si>
    <t xml:space="preserve">VECLIEPĀJAS PRIMĀRĀS VESELĪBAS APRŪPES CENTRS, Pašvaldības Sabiedrība ar ierobežotu atbildību </t>
  </si>
  <si>
    <t xml:space="preserve">JAUNLIEPĀJAS PRIMĀRĀS VESELĪBAS APRŪPES CENTRS, Sabiedrība ar ierobežotu atbildību </t>
  </si>
  <si>
    <t>Lindas Ķeružes psihiatrijas centrs, Sabiedrība ar ierobežotu atbildību</t>
  </si>
  <si>
    <t>Popova Alla - ģimenes ārsta, internista, imunologa un arodveselības un arodslimību ārsta prakse</t>
  </si>
  <si>
    <t>Plavoka Zinaīda - ārsta prakse dermatoloģijā, veneroloģijā</t>
  </si>
  <si>
    <t>Inas Zemtures ģimenes ārsta-pediatra prakse, SIA</t>
  </si>
  <si>
    <t>620200058</t>
  </si>
  <si>
    <t>640600022</t>
  </si>
  <si>
    <t>Capļina Violeta - ģimenes ārstu prakse</t>
  </si>
  <si>
    <t>Andas Mellenbergas ārsta prakse, Sabiedrība ar ierobežotu atbildību</t>
  </si>
  <si>
    <t>Sporāne Evija - ģimenes ārsta prakse</t>
  </si>
  <si>
    <t>900200089</t>
  </si>
  <si>
    <t>050000138</t>
  </si>
  <si>
    <t>Jefremkins Aleksejs - ģimenes ārsta prakse</t>
  </si>
  <si>
    <t>050000140</t>
  </si>
  <si>
    <t>Šuhtujeva Irina - ģimenes ārsta prakse</t>
  </si>
  <si>
    <t>IVAKO GROUP, Sabiedrība ar ierobežotu atbildību</t>
  </si>
  <si>
    <t>Zjablikova Elen - ģimenes ārsta un arodveselības un arodslimību ārsta prakse</t>
  </si>
  <si>
    <t>Rodionova Olga - ģimenes ārsta un arodveselības un arodslimību ārsta prakse</t>
  </si>
  <si>
    <t>Sidorenko Natālija - ģimenes ārsta un kardiologa prakse</t>
  </si>
  <si>
    <t>Sidorova Nataša - ģimenes ārsta un arodveselības un arodslimību ārsta prakse</t>
  </si>
  <si>
    <t>600200037</t>
  </si>
  <si>
    <t>Ogorelova Jeļena - ģimenes ārsta prakse</t>
  </si>
  <si>
    <t>LĀZERS, Sabiedrība ar ierobežotu atbildību</t>
  </si>
  <si>
    <t>Medicīnas centrs Saule, Sabiedrība ar ierobežotu atbildību</t>
  </si>
  <si>
    <t>J.Krauzes ārsta prakse, SIA</t>
  </si>
  <si>
    <t>Krustiņa Dace - ģimenes ārsta un arodveselības un arodslimību ārsta prakse</t>
  </si>
  <si>
    <t>ĢIMENES ZOBĀRSTNIECĪBA, SIA</t>
  </si>
  <si>
    <t>Ineses Jēkabsones ārsta prakse zobārstniecībā, IK</t>
  </si>
  <si>
    <t>427500009</t>
  </si>
  <si>
    <t>Mezīte Baiba - ģimenes ārsta un arodveselības un arodslimību ārsta prakse</t>
  </si>
  <si>
    <t xml:space="preserve">Marmed, Sabiedrība ar ierobežotu atbildību </t>
  </si>
  <si>
    <t>Nātra Inga - ģimenes ārsta prakse</t>
  </si>
  <si>
    <t>Lūkina Zane - ģimenes ārsta un arodveselības un arodslimību ārsta prakse</t>
  </si>
  <si>
    <t>DKD KLĪNIKA, SIA</t>
  </si>
  <si>
    <t>090000103</t>
  </si>
  <si>
    <t>090000105</t>
  </si>
  <si>
    <t>Sīricas ārsta prakse, Sabiedrība ar ierobežotu atbildību</t>
  </si>
  <si>
    <t>090000107</t>
  </si>
  <si>
    <t>SAMMAR, SIA</t>
  </si>
  <si>
    <t>110000076</t>
  </si>
  <si>
    <t>Krūmiņa Lija - ģimenes ārsta, kardiologa un reimatologa ārsta prakse</t>
  </si>
  <si>
    <t>400200054</t>
  </si>
  <si>
    <t>Mirdzas Siliņas ārsta prakse, SIA</t>
  </si>
  <si>
    <t xml:space="preserve">Rehabilitācijas centrs "Tērvete", Sabiedrība ar ierobežotu atbildību </t>
  </si>
  <si>
    <t>Kalvāne Līga - ģimenes ārsta prakse</t>
  </si>
  <si>
    <t>MAZOZOLU PAGASTA VESELĪBAS APRŪPES PUNKTS, OGRES NOVADA PAŠVALDĪBAS MAZOZOLU PAGASTA PĀRVALDE</t>
  </si>
  <si>
    <t>741400026</t>
  </si>
  <si>
    <t>OLIVERSS, Sabiedrība ar ierobežotu atbildību</t>
  </si>
  <si>
    <t>Rīgas 2. slimnīca, SIA</t>
  </si>
  <si>
    <t>Talente Guntra - ģimenes ārsta un arodveselības un arodslimību ārsta prakse</t>
  </si>
  <si>
    <t>Demčenkova Ņina - ģimenes ārsta prakse</t>
  </si>
  <si>
    <t xml:space="preserve">SANA LV, Sabiedrība ar ierobežotu atbildību </t>
  </si>
  <si>
    <t>Zolitūdes doktorāts, Sabiedrība ar ierobežotu atbildību</t>
  </si>
  <si>
    <t>Jūlijas Balandinas ģimenes ārsta prakse, SIA</t>
  </si>
  <si>
    <t>010001575</t>
  </si>
  <si>
    <t>Gubska Žanna - ģimenes ārsta prakse</t>
  </si>
  <si>
    <t>010001586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</si>
  <si>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</si>
  <si>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</si>
  <si>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</si>
  <si>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</si>
  <si>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</si>
  <si>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</si>
  <si>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LUMALE DOKTORĀTS, Rīgas pilsētas Lilijas Lapsas individuālais uzņēmums</t>
  </si>
  <si>
    <t>ĀRSTES I.RAČINSKAS PRIVĀTPRAKSE, Irinas Račinskas Rīgas individuālais uzņēmums medicīniskā firma</t>
  </si>
  <si>
    <t>VIKTORIJA D, Rīgas pilsētas V.Driksmanes individuālais uzņēmums medicīniskā firma</t>
  </si>
  <si>
    <t>Tihomirova Margarita - ārsta prakse bērnu neiroloģijā</t>
  </si>
  <si>
    <t>GENERA, SIA</t>
  </si>
  <si>
    <t>DIAS GRUPA, Sabiedrība ar ierobežotu atbildību</t>
  </si>
  <si>
    <t xml:space="preserve">GREMOŠANAS SLIMĪBU CENTRS "GASTRO", SIA </t>
  </si>
  <si>
    <t>Ilzes Jākobsones ģimenes ārsta prakse, Sabiedrība ar ierobežotu atbildību</t>
  </si>
  <si>
    <t>Ozola Sarmīte - ārsta prakse neiroloģijā un bērnu neiroloģijā</t>
  </si>
  <si>
    <t>Ellas Šatalovas ģimenes ārsta un pediatra prakse, SIA</t>
  </si>
  <si>
    <t>Grigorenko Nataļja - ģimenes ārsta un arodveselības un arodslimību ārsta prakse</t>
  </si>
  <si>
    <t>130000081</t>
  </si>
  <si>
    <t>Bulduru Doktorāts, Sabiedrība ar ierobežotu atbildību</t>
  </si>
  <si>
    <t>Baložu doktorāts, SIA</t>
  </si>
  <si>
    <t>800800034</t>
  </si>
  <si>
    <t>Strade Māra -ārsta prakse ginekoloģijā, dzemdniecībā</t>
  </si>
  <si>
    <t>010001581</t>
  </si>
  <si>
    <t>Medline, Sabiedrība ar ierobežotu atbildību</t>
  </si>
  <si>
    <t>050000139</t>
  </si>
  <si>
    <t>Latgales medicīnas centrs, Sabiedrība ar ierobežotu atbildību</t>
  </si>
  <si>
    <t>210000058</t>
  </si>
  <si>
    <t>Medicīnas centrs 36,6, Sabiedrība ar ierobežotu atbildību</t>
  </si>
  <si>
    <t>807600024</t>
  </si>
  <si>
    <t xml:space="preserve"> Ārstniecības personu darba vietu skaits atbilstoši specialitātei (D)</t>
  </si>
  <si>
    <t>Rīgas Dzemdību nams, SIA</t>
  </si>
  <si>
    <t>Kuldīgas slimnīca, Sabiedrība ar ierobežotu atbildību</t>
  </si>
  <si>
    <t>ĀRSTA PALĪGA KABINETS (feldšera punkts), TALSU NOVADA PAŠVALDĪBA</t>
  </si>
  <si>
    <t>ISTALSNAS FELDŠERU - VECMĀŠU PUNKTS, Ludzas novada pašvaldība</t>
  </si>
  <si>
    <t>ŅUKŠU FELDŠERU - VECMĀŠU PUNKTS, Ludzas novada pašvaldība</t>
  </si>
  <si>
    <t>760200028</t>
  </si>
  <si>
    <t>760200032</t>
  </si>
  <si>
    <t>781800017</t>
  </si>
  <si>
    <t>250000159</t>
  </si>
  <si>
    <t>Grunte Inga - ģimenes ārsta prakse</t>
  </si>
  <si>
    <t>360200060</t>
  </si>
  <si>
    <t>A.Ādamsona ģimenes ārsta prakse, SIA</t>
  </si>
  <si>
    <t>360800006</t>
  </si>
  <si>
    <t>BC zobārstniecība, Sabiedrība ar ierobežotu atbildību</t>
  </si>
  <si>
    <t>500200062</t>
  </si>
  <si>
    <t>700200064</t>
  </si>
  <si>
    <t>090000108</t>
  </si>
  <si>
    <t>SANUS SN, SIA</t>
  </si>
  <si>
    <t>FITOSAN PLUS, Medicīnas centrs SIA</t>
  </si>
  <si>
    <t>Prakse ģimenei, SIA</t>
  </si>
  <si>
    <t>Sandras Lapsas-Ārentas ģimenes ārstes prakse, Sabiedrība ar ierobežotu atbildību</t>
  </si>
  <si>
    <t>741400028</t>
  </si>
  <si>
    <t>Dr.Rukmanes ģimenes ārsta prakse, Sabiedrība ar ierobežotu atbildību</t>
  </si>
  <si>
    <t>BALT INFO LAB, Sabiedrība ar ierobežotu atbildību</t>
  </si>
  <si>
    <t>Alises Nicmanes ģimenes ārsta prakse, Sabiedrība ar ierobežotu atbildību</t>
  </si>
  <si>
    <t>Osteomed, SIA</t>
  </si>
  <si>
    <t>Hedvigas Kronbergas ģimenes ārsta prakse, SIA</t>
  </si>
  <si>
    <t>Anna Bertones ģimenes ārsta prakse, SIA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</si>
  <si>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</si>
  <si>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</si>
  <si>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</si>
  <si>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</si>
  <si>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</si>
  <si>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</si>
  <si>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</si>
  <si>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010001654</t>
  </si>
  <si>
    <t>Sadu Alberto - ģimenes ārsta prakse</t>
  </si>
  <si>
    <t>010001667</t>
  </si>
  <si>
    <t>Astafjeva Veronika - ģimenes ārsta prakse</t>
  </si>
  <si>
    <t>Rīgas 1. slimnīca, SIA</t>
  </si>
  <si>
    <t>SALŪTE, Sabiedrība ar ierobežotu atbildību</t>
  </si>
  <si>
    <t>BF-ESSE, SABIEDRĪBA AR IEROBEŽOTU ATBILDĪBU FIRMA</t>
  </si>
  <si>
    <t>Kozicka Jeļena - ģimenes ārsta prakse</t>
  </si>
  <si>
    <t>Pukijāne Marina - ģimenes ārsta prakse</t>
  </si>
  <si>
    <t>Kerēvica Ārija - ģimenes ārsta prakse</t>
  </si>
  <si>
    <t>Maijas Kozlovskas ģimenes ārsta prakse, SIA</t>
  </si>
  <si>
    <t>801200043</t>
  </si>
  <si>
    <t>Jekaterinas Gerķes ģimenes ārsta prakse, SIA</t>
  </si>
  <si>
    <t>801600074</t>
  </si>
  <si>
    <t>Veide Artūrs - ģimenes ārsta un arodveselības un arodslimību ārsta prakse</t>
  </si>
  <si>
    <t>740200096</t>
  </si>
  <si>
    <t>Andas Gutovskas privātprakse, SIA</t>
  </si>
  <si>
    <t>Meissana, SIA</t>
  </si>
  <si>
    <t>170000162</t>
  </si>
  <si>
    <t>K.Balodes ārstes prakse, SIA</t>
  </si>
  <si>
    <t>A.Lucenko ārsta prakse, SIA</t>
  </si>
  <si>
    <t>Padures veselības punkts, Kuldīgas novada pašvaldība</t>
  </si>
  <si>
    <t>640800004</t>
  </si>
  <si>
    <t>Dr. Būmanes ģimenes ārsta prakse, SIA</t>
  </si>
  <si>
    <t>Rolava Videga - ģimenes ārsta, internista un onkologa ķīmijterapeita prakse</t>
  </si>
  <si>
    <t>Aijas Briedes ārsta prakse, SIA</t>
  </si>
  <si>
    <t>880200089</t>
  </si>
  <si>
    <t>K. Zariņas zobārstniecība, SIA</t>
  </si>
  <si>
    <t>901200021</t>
  </si>
  <si>
    <t>GV-96, Sabiedrība ar ierobežotu atbildību</t>
  </si>
  <si>
    <t>210000067</t>
  </si>
  <si>
    <t>Pavro Elīna - ģimenes ārsta prakse</t>
  </si>
  <si>
    <t>Meņģiša Lija - ģimenes ārsta prakse</t>
  </si>
  <si>
    <t>I. RĀVIŅAS ĀRSTA PRAKSE, SIA</t>
  </si>
  <si>
    <t>Sandras Dunkures ārsta prakse oftalmoloģijā, SIA</t>
  </si>
  <si>
    <t>I.GRUNDMANES APO, SIA</t>
  </si>
  <si>
    <t>DH prakse, SIA</t>
  </si>
  <si>
    <t>Ivanova Valentīna - ģimenes ārsta un arodveselības un arodslimību ārsta prakse</t>
  </si>
  <si>
    <t>420200077</t>
  </si>
  <si>
    <t>BLICAVAS, Cēsu rajona Stalbes pagasta zemnieku saimniecība</t>
  </si>
  <si>
    <t>Briģis Jānis - ģimenes ārsta un arodveselības un arodslimību ārsta prakse</t>
  </si>
  <si>
    <t>VECPIEBALGAS DOKTORĀTS, SIA</t>
  </si>
  <si>
    <t>Noriņa Dace - ģimenes ārsta un arodveselības un arodslimību ārsta prakse</t>
  </si>
  <si>
    <t>Valaine Daina - zobu higiēnista prakse</t>
  </si>
  <si>
    <t>700200067</t>
  </si>
  <si>
    <t>941800007</t>
  </si>
  <si>
    <t>Ditas Pīlātes ģimenes ārsta prakse, Sabiedrība ar ierobežotu atbildību</t>
  </si>
  <si>
    <t>Zīvertes prakse, SIA</t>
  </si>
  <si>
    <t>Tomsone Zane - ārsta prakse ginekoloģijā, dzemdniecībā</t>
  </si>
  <si>
    <t>S.Ozoliņas acu ārstu prakse, SIA</t>
  </si>
  <si>
    <t>Satevi, Sabiedrība ar ierobežotu atbildību</t>
  </si>
  <si>
    <t>010000705</t>
  </si>
  <si>
    <t>Atpile Elita - ģimenes ārsta prakse</t>
  </si>
  <si>
    <t>010001673</t>
  </si>
  <si>
    <t>010001676</t>
  </si>
  <si>
    <t>Lauras Veides ģimenes ārsta prakse, SIA</t>
  </si>
  <si>
    <t>010001679</t>
  </si>
  <si>
    <t>Ivetas Janmeres ģimenes ārsta prakse, Sabiedrība ar ierobežotu atbildību</t>
  </si>
  <si>
    <t>010001681</t>
  </si>
  <si>
    <t>Maritas Ķirsones ģimenes ārsta prakse, SIA</t>
  </si>
  <si>
    <t>010001683</t>
  </si>
  <si>
    <t>Liepiņš Mareks - ģimenes ārsta prakse</t>
  </si>
  <si>
    <t>010001691</t>
  </si>
  <si>
    <t>Gončarova Larisa  - ģimenes ārsta prakse</t>
  </si>
  <si>
    <t>010001714</t>
  </si>
  <si>
    <t>ĢIMENES ĀRSTU PRAKSE, Sabiedrība ar ierobežotu atbildību</t>
  </si>
  <si>
    <t>S. MICKEVIČAS ārsta prakse, Sabiedrība ar ierobežotu atbildību</t>
  </si>
  <si>
    <t>V. MEĻŅIKAS ārsta prakse, Sabiedrība ar ierobežotu atbildību</t>
  </si>
  <si>
    <t>Vaļkova Irīna - ārsta prakse oftalmoloģijā</t>
  </si>
  <si>
    <t>Frīdenberga Aslēra - ģimenes ārsta prakse</t>
  </si>
  <si>
    <t>Aleksandrova Natālija - ģimenes ārsta prakse</t>
  </si>
  <si>
    <t>Gerasimova Ella - ģimenes ārsta prakse</t>
  </si>
  <si>
    <t>Klīnika Dzintari, Sabiedrība ar ierobežotu atbildību</t>
  </si>
  <si>
    <t>SANARE-KRC JAUNĶEMERI, Sabiedrība ar ierobežotu atbildību</t>
  </si>
  <si>
    <t>DUBULTU DOKTORĀTS, Sabiedrība ar ierobežotu atbildību</t>
  </si>
  <si>
    <t>Ročāne Dace - ģimenes ārsta prakse</t>
  </si>
  <si>
    <t>Lāces Ineses ārsta prakse zobārstniecībā, SIA</t>
  </si>
  <si>
    <t>Ilzes Kāknēnas zobārstniecības prakse, Sabiedrība ar ierobežotu atbildību</t>
  </si>
  <si>
    <t>Guntas Āboltiņas ģimenes ārsta prakse, Sabiedrība ar ierobežotu atbildību</t>
  </si>
  <si>
    <t>804400024</t>
  </si>
  <si>
    <t>010001694</t>
  </si>
  <si>
    <t>MCRA, Sabiedrība ar ierobežotu atbildību</t>
  </si>
  <si>
    <t>010001731</t>
  </si>
  <si>
    <t>Ilvas Gailumas ģimenes ārsta prakse, SIA</t>
  </si>
  <si>
    <t>090000113</t>
  </si>
  <si>
    <t>170000161</t>
  </si>
  <si>
    <t>DIŽVANAGI, Biedrība</t>
  </si>
  <si>
    <t>420200080</t>
  </si>
  <si>
    <t>AnDa zobārstniecība, Sabiedrība ar ierobežotu atbildību</t>
  </si>
  <si>
    <t>460200055</t>
  </si>
  <si>
    <t>Monikas Stacēvičas ārsta prakse, SIA</t>
  </si>
  <si>
    <t>681000014</t>
  </si>
  <si>
    <t>DENTAL PLUS, Sabiedrība ar ierobežotu atbildību</t>
  </si>
  <si>
    <t>800600019</t>
  </si>
  <si>
    <t>KJV 1, SIA</t>
  </si>
  <si>
    <t>800600020</t>
  </si>
  <si>
    <t>Dr.Martas zobārstniecība, SIA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</si>
  <si>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</si>
  <si>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</si>
  <si>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</si>
  <si>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</si>
  <si>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</si>
  <si>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</si>
  <si>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RASO prakse, Sabiedrība ar ierobežotu atbildību</t>
  </si>
  <si>
    <t>V.Ceikas ārsta prakse, SIA</t>
  </si>
  <si>
    <t>DAMOLA, SIA</t>
  </si>
  <si>
    <t>Renātes Krūkles privātprakse, SIA</t>
  </si>
  <si>
    <t>Ilzes Embrikas ārsta prakse, SIA</t>
  </si>
  <si>
    <t>620200060</t>
  </si>
  <si>
    <t>Semigallia, Sabiedrība ar ierobežotu atbildību</t>
  </si>
  <si>
    <t>621200012</t>
  </si>
  <si>
    <t>Dr.Rutas Vinteres prakse, SIA</t>
  </si>
  <si>
    <t>Birzniece Daiga - ģimenes ārsta un arodveselības un arodslimību ārsta prakse</t>
  </si>
  <si>
    <t>Lauriņa Aija - ģimenes ārsta un arodveselības un arodslimību ārsta prakse</t>
  </si>
  <si>
    <t>Aizstrauta Tamāra - ģimenes ārsta un arodveselības un arodslimību ārsta prakse</t>
  </si>
  <si>
    <t>Smārdes doktorāts, Sabiedrība ar ierobežotu atbildību</t>
  </si>
  <si>
    <t>905100012</t>
  </si>
  <si>
    <t>Jānis Raibarts - ārsta prakse un konsultācijas, SIA</t>
  </si>
  <si>
    <t>Marhele Lidija - ģimenes ārsta un arodveselības un arodslimību ārsta prakse</t>
  </si>
  <si>
    <t>Guļtjajeva Svetlana - ģimenes ārsta prakse</t>
  </si>
  <si>
    <t>Dunavecka Olga - ģimenes ārsta prakse</t>
  </si>
  <si>
    <t>Deļmans Gļebs - ārsta prakse gastroenteroloģijā</t>
  </si>
  <si>
    <t>210000071</t>
  </si>
  <si>
    <t>Olgas Ratnikovas Ģimenes ārsta prakse, SIA</t>
  </si>
  <si>
    <t>Aijas Krišānes ārsta prakse, Sabiedrība ar ierobežotu atbildību</t>
  </si>
  <si>
    <t>Procevska Marina - ģimenes ārsta prakse</t>
  </si>
  <si>
    <t>ES-ģimenes ārsta prakse, Sabiedrība ar ierobežotu atbildību</t>
  </si>
  <si>
    <t>250000169</t>
  </si>
  <si>
    <t>Dentalfix, Sabiedrība ar ierobežotu atbildību</t>
  </si>
  <si>
    <t>250000171</t>
  </si>
  <si>
    <t>Beātes Salenieces Ģimenes ārsta prakse, Sabiedrība ar ierobežotu atbildību</t>
  </si>
  <si>
    <t>Anitas Muižnieces ārsta prakse, SIA</t>
  </si>
  <si>
    <t>Rūtas Vanagas ārsta prakse, SIA</t>
  </si>
  <si>
    <t>360200063</t>
  </si>
  <si>
    <t>Daina Med, SIA</t>
  </si>
  <si>
    <t>381600016</t>
  </si>
  <si>
    <t>URO SOLUTION, Sabiedrība ar ierobežotu atbildību</t>
  </si>
  <si>
    <t>801600078</t>
  </si>
  <si>
    <t>Tērauds Ivo - ārsta prakse otolaringoloģijā</t>
  </si>
  <si>
    <t>801600081</t>
  </si>
  <si>
    <t>090000115</t>
  </si>
  <si>
    <t>Kurakina Ludmila - ārsta prakse zobārstniecībā</t>
  </si>
  <si>
    <t>Grigaļūne Iveta - ģimenes ārsta un arodveselības un arodslimību ārsta prakse</t>
  </si>
  <si>
    <t>A.Jurovas ģimenes ārsta prakse, SIA</t>
  </si>
  <si>
    <t>546700010</t>
  </si>
  <si>
    <t>CEPĻUKALNS, Vestienas pagasta I.Vīksnes zemnieku saimniecība</t>
  </si>
  <si>
    <t>Rancāne Līga - ģimenes ārsta un pediatra prakse</t>
  </si>
  <si>
    <t>Tamane Sandra - ārsta prakse ārsta prakse ginekoloģijā, dzemdniecībā</t>
  </si>
  <si>
    <t>Bubenko Ludmila - ģimenes ārsta prakse</t>
  </si>
  <si>
    <t>Ribkina Olga - ģimenes ārsta un akupunktūras ārsta prakse</t>
  </si>
  <si>
    <t>Dental4u, Sabiedrība ar ierobežotu atbildību</t>
  </si>
  <si>
    <t>RĪTS M, Sabiedrība ar ierobežotu atbildību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</si>
  <si>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</si>
  <si>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</si>
  <si>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</si>
  <si>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</si>
  <si>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</si>
  <si>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</si>
  <si>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</si>
  <si>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</si>
  <si>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</si>
  <si>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</si>
  <si>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</si>
  <si>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</si>
  <si>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Vecvērdiņa Vizma - ģimenes ārsta prakse</t>
  </si>
  <si>
    <t>Ilzes Āboliņas ārsta prakse, SIA</t>
  </si>
  <si>
    <t>L.Petražickas Doktorāts, SIA</t>
  </si>
  <si>
    <t>Dziļuma Ilze - ģimenes ārsta prakse</t>
  </si>
  <si>
    <t>Bergmane Ilze - ģimenes ārsta prakse</t>
  </si>
  <si>
    <t>Oculus, SIA</t>
  </si>
  <si>
    <t>801000025</t>
  </si>
  <si>
    <t>LAROMED, SIA</t>
  </si>
  <si>
    <t>801000026</t>
  </si>
  <si>
    <t>ALSMED, SIA</t>
  </si>
  <si>
    <t>801200045</t>
  </si>
  <si>
    <t>APG project, Sabiedrība ar ierobežotu atbildību</t>
  </si>
  <si>
    <t>801200046</t>
  </si>
  <si>
    <t>Jutas Ošenieces ģimenes ārsta prakse, SIA</t>
  </si>
  <si>
    <t>Kārkliņa Inguna - ārsta prakse oftalmoloģijā</t>
  </si>
  <si>
    <t>Ilzes Silanžas ārsta prakse, SIA</t>
  </si>
  <si>
    <t>801600079</t>
  </si>
  <si>
    <t>Dr. Ilzes Leimanes ģimenes ārstes prakse, SIA</t>
  </si>
  <si>
    <t>801800014</t>
  </si>
  <si>
    <t>Dr. Oltes zobārstniecība, SIA</t>
  </si>
  <si>
    <t>801800015</t>
  </si>
  <si>
    <t>I.Laizānes ārsta prakse, Sabiedrība ar ierobežotu atbildību</t>
  </si>
  <si>
    <t>804400025</t>
  </si>
  <si>
    <t>G.Veides ģimenes ārsta prakse, SIA</t>
  </si>
  <si>
    <t>Dr. A.Šmitiņas privātprakse, SIA</t>
  </si>
  <si>
    <t>Ganus Anita - ģimenes ārsta prakse</t>
  </si>
  <si>
    <t>807600028</t>
  </si>
  <si>
    <t>Med Plus Ārstu prakse, SIA</t>
  </si>
  <si>
    <t>809600010</t>
  </si>
  <si>
    <t>GATANNA, Sabiedrība ar ierobežotu atbildību</t>
  </si>
  <si>
    <t>VALSTS ASINSDONORU CENTRS</t>
  </si>
  <si>
    <t>170000183</t>
  </si>
  <si>
    <t>Stabulnieks Uldis - ģimenes ārsta prakse</t>
  </si>
  <si>
    <t>170064506</t>
  </si>
  <si>
    <t>ALGORITMS L, SIA</t>
  </si>
  <si>
    <t>Sorokina Tatjana - ģimenes ārsta un arodveselības un arodslimību ārsta prakse</t>
  </si>
  <si>
    <t>Stepko Zaiga - ģimenes ārsta prakse</t>
  </si>
  <si>
    <t>Zeltiņa Līga - ģimenes ārsta un arodveselības un arodslimību ārsta prakse</t>
  </si>
  <si>
    <t>Ašmane Solveiga - ģimenes ārsta un arodveselības un arodslimību ārsta prakse</t>
  </si>
  <si>
    <t>170077202</t>
  </si>
  <si>
    <t>SOLADENS, SIA</t>
  </si>
  <si>
    <t>620200061</t>
  </si>
  <si>
    <t>620200062</t>
  </si>
  <si>
    <t>Leimane Daiga - ģimenes ārsta un kardiologa prakse</t>
  </si>
  <si>
    <t>Ūdra Ineta - ģimenes ārsta prakse</t>
  </si>
  <si>
    <t>840200075</t>
  </si>
  <si>
    <t>LAURAS RĒRIHAS PRAKSE, Sabiedrība ar ierobežotu atbildību</t>
  </si>
  <si>
    <t>880200036</t>
  </si>
  <si>
    <t>Kristapsone Agita - ārsta prakse zobārstniecībā</t>
  </si>
  <si>
    <t>Zibina Benita - ģimenes ārsta prakse</t>
  </si>
  <si>
    <t>888300016</t>
  </si>
  <si>
    <t>900200092</t>
  </si>
  <si>
    <t>Pūces ģimenes ārsta prakse, SIA</t>
  </si>
  <si>
    <t>Ševčuka Marija - ārsta prakse neiroloģijā un oftalmoloģijā</t>
  </si>
  <si>
    <t>LUC MEDICAL, Sabiedrība ar ierobežotu atbildību</t>
  </si>
  <si>
    <t>ĻUBOVAS BARANOVSKAS ĢIMENES ĀRSTA PRAKSE, SIA</t>
  </si>
  <si>
    <t>MENTAL PRAKSE, Sabiedrība ar ierobežotu atbildību</t>
  </si>
  <si>
    <t>Sedova Gaļina - ģimenes ārsta prakse</t>
  </si>
  <si>
    <t>Vengreviča Anžella - ģimenes ārsta prakse</t>
  </si>
  <si>
    <t>Hanturova Valentīna - ģimenes ārsta prakse</t>
  </si>
  <si>
    <t>Jakubova Tatjana - ārsta prakse psihiatrijā un bērnu psihiatrijā</t>
  </si>
  <si>
    <t>210000073</t>
  </si>
  <si>
    <t>Masjulis Vladimirs - ģimenes ārsta prakse</t>
  </si>
  <si>
    <t>Mačuļska Natālija - ģimenes ārsta prakse</t>
  </si>
  <si>
    <t>Novožilova Jeļena - ģimenes ārsta un arodveselības un arodslimību ārsta prakse</t>
  </si>
  <si>
    <t>Kudeiko Inese - ģimenes ārsta prakse</t>
  </si>
  <si>
    <t>Strode Sandra - ģimenes ārsta prakse</t>
  </si>
  <si>
    <t>Krasnikova Jeļena - ģimenes ārsta prakse, SIA</t>
  </si>
  <si>
    <t>Rutka Zinaīda - ģimenes ārsta prakse</t>
  </si>
  <si>
    <t>Vasiļjevs Roberts - ģimenes ārsta prakse</t>
  </si>
  <si>
    <t>Skrule Agnese - ģimenes ārsta prakse</t>
  </si>
  <si>
    <t>Petrāne Valentīna - ārsta prakse otolaringoloģijā</t>
  </si>
  <si>
    <t>Doroško Ingrīda - ģimenes ārsta prakse</t>
  </si>
  <si>
    <t>Kairiša Silva - ģimenes ārsta prakse</t>
  </si>
  <si>
    <t>Rīgas patversme</t>
  </si>
  <si>
    <t>010000178</t>
  </si>
  <si>
    <t>MELLER, Sabiedrība ar ierobežotu atbildību</t>
  </si>
  <si>
    <t>VIZUS OPTIMA, Sabiedrība ar ierobežotu atbildību</t>
  </si>
  <si>
    <t>010001180</t>
  </si>
  <si>
    <t>Dr. Lūkass zobārstniecības prakse, Sabiedrība ar ierobežotu atbildību</t>
  </si>
  <si>
    <t>Astrīdas Kalnāres ģimenes ārstes prakse, Sabiedrība ar ierobežotu atbildību</t>
  </si>
  <si>
    <t>Edītes Krūmiņas ģimenes ārsta prakse, Sabiedrība ar ierobežotu atbildību</t>
  </si>
  <si>
    <t>Tatjanas Krutikas ārsta prakse, SIA</t>
  </si>
  <si>
    <t>010001408</t>
  </si>
  <si>
    <t>Čiekurkalna zobārstniecība, SIA</t>
  </si>
  <si>
    <t>Medical Solutions, Sabiedrība ar ierobežotu atbildību</t>
  </si>
  <si>
    <t>Centrālais doktorāts, Sabiedrība ar ierobežotu atbildību</t>
  </si>
  <si>
    <t>010001498</t>
  </si>
  <si>
    <t>Draška Rita - ģimenes ārsta prakse</t>
  </si>
  <si>
    <t>010001794</t>
  </si>
  <si>
    <t>Bekker medical, SIA</t>
  </si>
  <si>
    <t>010001804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</si>
  <si>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</si>
  <si>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</si>
  <si>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</si>
  <si>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</si>
  <si>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</si>
  <si>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</si>
  <si>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</si>
  <si>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</si>
  <si>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</si>
  <si>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</si>
  <si>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010001818</t>
  </si>
  <si>
    <t>Patello Kids, SIA</t>
  </si>
  <si>
    <t>010001819</t>
  </si>
  <si>
    <t>010001826</t>
  </si>
  <si>
    <t>010001833</t>
  </si>
  <si>
    <t>I. Menisa ģimenes ārsta prakse, Sabiedrība ar ierobežotu atbildību</t>
  </si>
  <si>
    <t>010001837</t>
  </si>
  <si>
    <t>I. Smirnovas ārsta prakse, SIA</t>
  </si>
  <si>
    <t>010001847</t>
  </si>
  <si>
    <t>Astrīdas Marčenokas ģimenes ārstes prakse, SIA</t>
  </si>
  <si>
    <t>Proskurina Antoņina - ģimenes ārsta un ārsta prakse padziļināta elektrokardiogrāfijas metodē</t>
  </si>
  <si>
    <t>Safranova Ieva - ģimenes ārsta prakse</t>
  </si>
  <si>
    <t>Zorģe Lolita - ģimenes ārsta prakse</t>
  </si>
  <si>
    <t>Mežals Ainārs - ģimenes ārsta prakse</t>
  </si>
  <si>
    <t>Šabanova Larisa - ģimenes ārsta prakse</t>
  </si>
  <si>
    <t>Šaripova Inga - ģimenes ārsta prakse</t>
  </si>
  <si>
    <t>JK Dent, SIA</t>
  </si>
  <si>
    <t>Ostrovska Sona - ģimenes ārsta prakse</t>
  </si>
  <si>
    <t>Žuka Jeļena - ģimenes ārsta prakse</t>
  </si>
  <si>
    <t>Purina Jeļena - ģimenes ārsta prakse</t>
  </si>
  <si>
    <t>Junkina Olga - ģimenes ārsta prakse</t>
  </si>
  <si>
    <t>Teleženko Iveta - ģimenes ārsta prakse</t>
  </si>
  <si>
    <t>DAKTERIS, Sabiedrība ar ierobežotu atbildību</t>
  </si>
  <si>
    <t>019677203</t>
  </si>
  <si>
    <t>Sondore Lauma - ārsta prakse zobārstniecībā</t>
  </si>
  <si>
    <t>130000014</t>
  </si>
  <si>
    <t>PERLADENTS, Sabiedrība ar ierobežotu atbildību</t>
  </si>
  <si>
    <t>130064002</t>
  </si>
  <si>
    <t>AMALS, Sabiedrība ar ierobežotu atbildību ražošanas komercfirma</t>
  </si>
  <si>
    <t>130064502</t>
  </si>
  <si>
    <t>Leškoviča Antoņina - ģimenes ārsta prakse</t>
  </si>
  <si>
    <t>Moroza Vija - ģimenes ārsta prakse</t>
  </si>
  <si>
    <t>Dundure Anita - ģimenes ārsta prakse</t>
  </si>
  <si>
    <t>Jura Ploņa ārsta prakse uroloģijā, SIA</t>
  </si>
  <si>
    <t>Celmiņa Ināra - ģimenes ārsta prakse</t>
  </si>
  <si>
    <t>KSB Doktorāts, SIA</t>
  </si>
  <si>
    <t>Zandare-Legata Evija - ģimenes ārsta prakse</t>
  </si>
  <si>
    <t>Rumas zobārstniecība, SIA</t>
  </si>
  <si>
    <t>801600085</t>
  </si>
  <si>
    <t>True Smile, SIA</t>
  </si>
  <si>
    <t>801800016</t>
  </si>
  <si>
    <t>N.Sergejevas ģimenes ārsta prakse, SIA</t>
  </si>
  <si>
    <t>GSM Medical, SIA</t>
  </si>
  <si>
    <t>Molodcova Daiga - ģimenes ārsta prakse</t>
  </si>
  <si>
    <t>805200007</t>
  </si>
  <si>
    <t>Liepiņi, Sabiedrība ar ierobežotu atbildību</t>
  </si>
  <si>
    <t>805200008</t>
  </si>
  <si>
    <t>Liepziedi ārsta prakse, SIA</t>
  </si>
  <si>
    <t>JanaMed, SIA</t>
  </si>
  <si>
    <t>Vinetas Volkovičas Ārsta Prakse, Sabiedrība ar ierobežotu atbildību</t>
  </si>
  <si>
    <t>250000176</t>
  </si>
  <si>
    <t>Vilcāne Anna - ģimenes ārsta prakse</t>
  </si>
  <si>
    <t>Prindule Arita - ģimenes ārsta prakse</t>
  </si>
  <si>
    <t>Skujetnieku feldšeru - veselības punkts</t>
  </si>
  <si>
    <t>Maijas Liepiņas ģimenes ārsta prakse, SIA</t>
  </si>
  <si>
    <t>Rogoza Natālija - ģimenes ārsta prakse</t>
  </si>
  <si>
    <t>420200068</t>
  </si>
  <si>
    <t>CIMDIŅAS ZOBĀRSTNIECĪBA, SIA</t>
  </si>
  <si>
    <t>Prindule Ilona - ģimenes ārsta prakse</t>
  </si>
  <si>
    <t>Līgas Purmales ģimenes ārstes prakse, SIA</t>
  </si>
  <si>
    <t>500200063</t>
  </si>
  <si>
    <t>Gulbenes Zobārstniecība, SIA</t>
  </si>
  <si>
    <t>Bērziņa Anita - ģimenes ārsta prakse un ārsta prakse vispārējā ultrasonogrāfijas metodē</t>
  </si>
  <si>
    <t>700200068</t>
  </si>
  <si>
    <t>Sanare PR, Sabiedrība ar ierobežotu atbildību</t>
  </si>
  <si>
    <t>Igaune Velta - ģimenes ārsta prakse</t>
  </si>
  <si>
    <t>Gritāne Sandra - ģimenes ārsta prakse</t>
  </si>
  <si>
    <t>Ķiris Valdis - ģimenes ārsta un narkologa prakse</t>
  </si>
  <si>
    <t>Kļaviņa Ritma - ģimenes ārsta prakse</t>
  </si>
  <si>
    <t>KĀRVINS, SIA</t>
  </si>
  <si>
    <t>090000120</t>
  </si>
  <si>
    <t>Ornellas Smirnovas ģimenes ārsta prakse, SIA</t>
  </si>
  <si>
    <t>Antonova Ināra - ģimenes ārsta prakse</t>
  </si>
  <si>
    <t>Grīga Lilita - ģimenes ārsta prakse</t>
  </si>
  <si>
    <t>Mauliņa Anita - ģimenes ārsta prakse</t>
  </si>
  <si>
    <t>Apeināne Inga - ģimenes ārsta prakse</t>
  </si>
  <si>
    <t>Valijas Nagņibedas ģimenes ārsta prakse, SIA</t>
  </si>
  <si>
    <t>Zirne Ārija - ģimenes ārsta prakse</t>
  </si>
  <si>
    <t>Cirša Aija - ģimenes ārsta prakse</t>
  </si>
  <si>
    <t>Sloka Daina - ģimenes ārsta prakse</t>
  </si>
  <si>
    <t>Erniņa Maruta - ģimenes ārsta un arodveselības un arodslimību ārsta prakse</t>
  </si>
  <si>
    <t>Alksne Indra - ģimenes ārsta prakse</t>
  </si>
  <si>
    <t>Elekse Edīte - ģimenes ārsta prakse</t>
  </si>
  <si>
    <t>Ieviņš Einārs - ģimenes ārsta prakse</t>
  </si>
  <si>
    <t>Zepa Dace - ģimenes ārsta prakse</t>
  </si>
  <si>
    <t>Ozoliņa Laila - ģimenes ārsta prakse</t>
  </si>
  <si>
    <t>Sāmite Lelde - ģimenes ārsta prakse</t>
  </si>
  <si>
    <t>Līcīte Ausma - ģimenes ārsta prakse</t>
  </si>
  <si>
    <t>Sandras Bērziņas ģimenes ārsta prakse, SIA</t>
  </si>
  <si>
    <t>Ārstu prakse AiMed, Sabiedrība ar ierobežotu atbildību</t>
  </si>
  <si>
    <t>Troska Dzintra - ģimenes ārsta un arodveselības un arodslimību ārsta prakse</t>
  </si>
  <si>
    <t>Kauliņa Anna - ģimenes ārsta un arodveselības un arodslimību ārsta prakse</t>
  </si>
  <si>
    <t>Matisone Inese - ģimenes ārsta prakse</t>
  </si>
  <si>
    <t>Innas Tkačenko privātprakse, Sabiedrība ar ierobežotu atbildību</t>
  </si>
  <si>
    <t>010001409</t>
  </si>
  <si>
    <t>ComfortDent, Sabiedrība ar ierobežotu atbildību</t>
  </si>
  <si>
    <t>010064544</t>
  </si>
  <si>
    <t>SANDENT, Sabiedrība ar ierobežotu atbildību</t>
  </si>
  <si>
    <t>019464004</t>
  </si>
  <si>
    <t>Hollywood smile, SIA</t>
  </si>
  <si>
    <t>019464518</t>
  </si>
  <si>
    <t>VA DENTA, SIA</t>
  </si>
  <si>
    <t>019577201</t>
  </si>
  <si>
    <t>VipDent, IK</t>
  </si>
  <si>
    <t>170000154</t>
  </si>
  <si>
    <t>Grusa Inga - ārsta prakse zobārstniecībā</t>
  </si>
  <si>
    <t>320200041</t>
  </si>
  <si>
    <t>Silver Dental, Sabiedrība ar ierobežotu atbildību</t>
  </si>
  <si>
    <t>440200013</t>
  </si>
  <si>
    <t>MEDUMU PAGASTA FELDŠERU-VECMĀŠU PUNKTS, MEDUMU PAGASTA PĀRVALDE</t>
  </si>
  <si>
    <t>Salacgrīvas novada ģimenes ārstes Ilonas Balodes doktorāts</t>
  </si>
  <si>
    <t>170000186</t>
  </si>
  <si>
    <t>Šmite Ieva - ģimenes ārsta prakse</t>
  </si>
  <si>
    <t>170000188</t>
  </si>
  <si>
    <t>Anaņjeva Aleksandra - ģimenes ārsta prakse</t>
  </si>
  <si>
    <t>170000190</t>
  </si>
  <si>
    <t>Liepājas ģimenes veselības centrs, SIA</t>
  </si>
  <si>
    <t>Laimas Jansones ārsta prakse, SIA</t>
  </si>
  <si>
    <t>640600023</t>
  </si>
  <si>
    <t>Niedola Ieva - ģimenes ārsta prakse</t>
  </si>
  <si>
    <t>Svetlanas Sergejenko ģimenes ārsta prakse, SIA</t>
  </si>
  <si>
    <t>Inetas Baumanes veselības centrs "Maristella" , SIA</t>
  </si>
  <si>
    <t>Andersone Ilze - ārsta prakse endokrinoloģijā</t>
  </si>
  <si>
    <t>050000159</t>
  </si>
  <si>
    <t>010000095</t>
  </si>
  <si>
    <t>SANTAS ZOBĀRSTNIECĪBA, Sabiedrība ar ierobežotu atbildību</t>
  </si>
  <si>
    <t>GYNA, SIA</t>
  </si>
  <si>
    <t>Pīleņģe Māra-ģimenes ārsta un arodveselības un arodslimību ārsta prakse, SIA</t>
  </si>
  <si>
    <t>Dr. Jūlija Lazutina, SIA</t>
  </si>
  <si>
    <t>010001878</t>
  </si>
  <si>
    <t>Dagnijas Purlīces ģimenes ārsta prakse, Sabiedrība ar ierobežotu atbildību</t>
  </si>
  <si>
    <t>010001881</t>
  </si>
  <si>
    <t>KDent, SIA</t>
  </si>
  <si>
    <t>010001897</t>
  </si>
  <si>
    <t>Liepiņa Rudīte - zobārsta prakse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</si>
  <si>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</si>
  <si>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</si>
  <si>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</si>
  <si>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</si>
  <si>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</si>
  <si>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</si>
  <si>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010001913</t>
  </si>
  <si>
    <t>We care, SIA</t>
  </si>
  <si>
    <t>010001917</t>
  </si>
  <si>
    <t>SDVP, Sabiedrība ar ierobežotu atbildību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</si>
  <si>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</si>
  <si>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</si>
  <si>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</si>
  <si>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</si>
  <si>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</si>
  <si>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</si>
  <si>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010001958</t>
  </si>
  <si>
    <t>Māras Bremmeres ģimenes ārsta prakse, SIA</t>
  </si>
  <si>
    <t>I.Barengo ārsta prakse psihiatrijā, SIA</t>
  </si>
  <si>
    <t>Fradinas Tatjanas ģimenes ārsta prakse, SIA</t>
  </si>
  <si>
    <t>Nadeždas Tereškinas ģimenes ārsta prakse, Sabiedrība ar ierobežotu atbildību</t>
  </si>
  <si>
    <t>Spasova Prakse, SIA</t>
  </si>
  <si>
    <t>Lovenecka Natalija - ģimenes ārsta prakse</t>
  </si>
  <si>
    <t>130000098</t>
  </si>
  <si>
    <t>I.Pūpolas zobārstu prakse, Sabiedrība ar ierobežotu atbildību</t>
  </si>
  <si>
    <t>130000099</t>
  </si>
  <si>
    <t>Anetes Urķes ģimenes ārsta prakse, SIA</t>
  </si>
  <si>
    <t>130000100</t>
  </si>
  <si>
    <t>I.Lielkalnes ģimenes ārsta prakse, SIA</t>
  </si>
  <si>
    <t>800800039</t>
  </si>
  <si>
    <t>Ditas Zeltiņas ārsta prakse, SIA</t>
  </si>
  <si>
    <t>801200048</t>
  </si>
  <si>
    <t>MPWG, Sabiedrība ar ierobežotu atbildību</t>
  </si>
  <si>
    <t>801600087</t>
  </si>
  <si>
    <t>Agates Smaids, Sabiedrība ar ierobežotu atbildību</t>
  </si>
  <si>
    <t>801600088</t>
  </si>
  <si>
    <t>Margaritas Bargarumas ārsta prakse, SIA</t>
  </si>
  <si>
    <t>250000180</t>
  </si>
  <si>
    <t>Silvijas Lapiņas ārsta prakse, SIA</t>
  </si>
  <si>
    <t>250000181</t>
  </si>
  <si>
    <t>Ginta Lapiņa ārsta prakse, SIA</t>
  </si>
  <si>
    <t>360200065</t>
  </si>
  <si>
    <t>Baibas Koševares ģimenes ārsta prakse, SIA</t>
  </si>
  <si>
    <t>360200066</t>
  </si>
  <si>
    <t>Amālija 2020, SIA</t>
  </si>
  <si>
    <t>Apes ārsta prakse, Sabiedrība ar ierobežotu atbildību</t>
  </si>
  <si>
    <t>A.Stubailovas ģimenes ārsta prakse, SIA</t>
  </si>
  <si>
    <t>420200084</t>
  </si>
  <si>
    <t>Stjade Irita - ģimenes ārsta un arodveselības un arodslimību ārsta prakse</t>
  </si>
  <si>
    <t>429300010</t>
  </si>
  <si>
    <t>Miķelsone Sandra - ģimenes ārsta prakse</t>
  </si>
  <si>
    <t>Ineses Samulevičas medicīniskā privātprakse, SIA</t>
  </si>
  <si>
    <t>Sarmas Līsmanes ģimenes ārstes prakse, SIA</t>
  </si>
  <si>
    <t>L. ZIEMELES DOKTORĀTS, SIA</t>
  </si>
  <si>
    <t>540200027</t>
  </si>
  <si>
    <t>G. Šmites ģimenes ārsta prakse, SIA</t>
  </si>
  <si>
    <t>546700012</t>
  </si>
  <si>
    <t>NaProMedicus, Sabiedrība ar ierobežotu atbildību</t>
  </si>
  <si>
    <t>Rīgas Austrumu klīniskā universitātes slimnīca, SIA</t>
  </si>
  <si>
    <t>010000002</t>
  </si>
  <si>
    <t>Zeltiņa Inta - ārsta prakse homeopātijā</t>
  </si>
  <si>
    <t>010000003</t>
  </si>
  <si>
    <t>Veselovskis Andris - ārsta prakse psihoterapijā</t>
  </si>
  <si>
    <t>010000004</t>
  </si>
  <si>
    <t>Angiosana, Sabiedrība ar ierobežotu atbildību</t>
  </si>
  <si>
    <t>010000005</t>
  </si>
  <si>
    <t>Ardinska Marina - ārsta prakse zobārstniecībā</t>
  </si>
  <si>
    <t>010000014</t>
  </si>
  <si>
    <t>Stoligvo Lada - ārsta prakse psihiatrijā</t>
  </si>
  <si>
    <t>010000017</t>
  </si>
  <si>
    <t>ALATS Pluss, SIA</t>
  </si>
  <si>
    <t>010000029</t>
  </si>
  <si>
    <t>PRODENT, Sabiedrība ar ierobežotu atbildību</t>
  </si>
  <si>
    <t>010000031</t>
  </si>
  <si>
    <t>Dental Studio, Sabiedrība ar ierobežotu atbildību</t>
  </si>
  <si>
    <t>010000035</t>
  </si>
  <si>
    <t>Goze Gaļina - masiera un kosmētiķa prakse</t>
  </si>
  <si>
    <t>010000036</t>
  </si>
  <si>
    <t>OC VISION, SIA</t>
  </si>
  <si>
    <t>010000037</t>
  </si>
  <si>
    <t>Dmitrijevs Oļegs - ārsta prakse zobārstniecībā</t>
  </si>
  <si>
    <t>010000038</t>
  </si>
  <si>
    <t>Ievas Ščerbickas Zobārstniecības Prakse, Sabiedrība ar ierobežotu atbildību</t>
  </si>
  <si>
    <t>010000040</t>
  </si>
  <si>
    <t>VITAS LAIKS, SIA</t>
  </si>
  <si>
    <t>010000043</t>
  </si>
  <si>
    <t>Valsts sociālās aprūpes centrs "Rīga"</t>
  </si>
  <si>
    <t>010000044</t>
  </si>
  <si>
    <t>AJKC, SIA</t>
  </si>
  <si>
    <t>010000046</t>
  </si>
  <si>
    <t>LD Rīgas pilsētas sociālās aprūpes centrs "Gaiļezers"</t>
  </si>
  <si>
    <t>010000047</t>
  </si>
  <si>
    <t>010000048</t>
  </si>
  <si>
    <t>010000049</t>
  </si>
  <si>
    <t>Atsaucība, Sabiedrība ar ierobežotu atbildību</t>
  </si>
  <si>
    <t>010000057</t>
  </si>
  <si>
    <t>LILIJA UN KO, Sabiedrība ar ierobežotu atbildību</t>
  </si>
  <si>
    <t>010000066</t>
  </si>
  <si>
    <t>JUMED, Sabiedrība ar ierobežotu atbildību</t>
  </si>
  <si>
    <t>010000070</t>
  </si>
  <si>
    <t>Bituleva Yulia - ārsta prakse zobārstniecībā</t>
  </si>
  <si>
    <t>010000074</t>
  </si>
  <si>
    <t>ZZ ZOBĀRSTNIECĪBA, Sabiedrība ar ierobežotu atbildību</t>
  </si>
  <si>
    <t>010000075</t>
  </si>
  <si>
    <t>VĪLANDES DOKTORĀTS, Sabiedrība ar ierobežotu atbildību</t>
  </si>
  <si>
    <t>010000076</t>
  </si>
  <si>
    <t>Signes Kramiņas zobārstniecības prakse, SIA</t>
  </si>
  <si>
    <t>010000080</t>
  </si>
  <si>
    <t>Rinkule Signe - fizioterapeita prakse</t>
  </si>
  <si>
    <t>010000082</t>
  </si>
  <si>
    <t>010000083</t>
  </si>
  <si>
    <t>C &amp; M, Sabiedrība ar ierobežotu atbildību</t>
  </si>
  <si>
    <t>010000084</t>
  </si>
  <si>
    <t>OMAR NADŽIB, Sabiedrība ar ierobežotu atbildību</t>
  </si>
  <si>
    <t>010000085</t>
  </si>
  <si>
    <t>Pērle Zobārstniecība, Sabiedrība ar ierobežotu atbildību</t>
  </si>
  <si>
    <t>010000087</t>
  </si>
  <si>
    <t>AP Priedīte, SIA</t>
  </si>
  <si>
    <t>010000088</t>
  </si>
  <si>
    <t>JURETTA, Sabiedrība ar ierobežotu atbildību</t>
  </si>
  <si>
    <t>010000090</t>
  </si>
  <si>
    <t>Zigure Clinic, SIA</t>
  </si>
  <si>
    <t>010000091</t>
  </si>
  <si>
    <t>Ādas ārsts, SIA</t>
  </si>
  <si>
    <t>010000094</t>
  </si>
  <si>
    <t>ĒRGĻU zobārstniecība, SIA</t>
  </si>
  <si>
    <t>010000096</t>
  </si>
  <si>
    <t>Valdas Zaļkalnes ārsta prakse, SIA</t>
  </si>
  <si>
    <t>010000098</t>
  </si>
  <si>
    <t>VIPMED, Sabiedrība ar ierobežotu atbildību</t>
  </si>
  <si>
    <t>010000099</t>
  </si>
  <si>
    <t>DAKTERA S.KVJATKOVSKA ZOBĀRSTNIECĪBAS KLĪNIKA, SIA</t>
  </si>
  <si>
    <t>010000101</t>
  </si>
  <si>
    <t>Marinas Zamullo ārsta prakse, SIA</t>
  </si>
  <si>
    <t>010000105</t>
  </si>
  <si>
    <t>Ilonas Kamparas ārsta prakse, SIA</t>
  </si>
  <si>
    <t>010000108</t>
  </si>
  <si>
    <t>010000112</t>
  </si>
  <si>
    <t>Jeļenas Bogdanovas ārsta prakse, SIA</t>
  </si>
  <si>
    <t>010000113</t>
  </si>
  <si>
    <t>Cera Ingrīda - ārsta prakse psihiatrijā</t>
  </si>
  <si>
    <t>010000115</t>
  </si>
  <si>
    <t>Sebre Žanete - ārsta prakse psihoterapijā</t>
  </si>
  <si>
    <t>010000116</t>
  </si>
  <si>
    <t>Karls Raimonds - ārsta prakse dermatoloģijā, veneroloģijā</t>
  </si>
  <si>
    <t>010000117</t>
  </si>
  <si>
    <t>FORSANA, SIA</t>
  </si>
  <si>
    <t>010000127</t>
  </si>
  <si>
    <t>EZERĶINGAS, Cēsu rajona Stalbes pagasta Sandras Zemvaldes zemnieka saimniecība</t>
  </si>
  <si>
    <t>010000132</t>
  </si>
  <si>
    <t>ZOBĀRSTNIECĪBAS KLĪNIKA AKRĪBIJA, Sabiedrība ar ierobežotu atbildību</t>
  </si>
  <si>
    <t>010000135</t>
  </si>
  <si>
    <t>LIORA S.I., Sabiedrība ar ierobežotu atbildību</t>
  </si>
  <si>
    <t>010000136</t>
  </si>
  <si>
    <t>Rīgas Pārdaugavas pamatskola</t>
  </si>
  <si>
    <t>010000140</t>
  </si>
  <si>
    <t>Salna Jolanta - masiera prakse</t>
  </si>
  <si>
    <t>010000143</t>
  </si>
  <si>
    <t>LAUDE SL, Sabiedrība ar ierobežotu atbildību</t>
  </si>
  <si>
    <t>010000144</t>
  </si>
  <si>
    <t>Djomina Lidija - ārsta prakse zobārstniecībā</t>
  </si>
  <si>
    <t>010000145</t>
  </si>
  <si>
    <t>Lūse Meldra - masiera prakse</t>
  </si>
  <si>
    <t>010000146</t>
  </si>
  <si>
    <t>J. ĶĪSIS, Sabiedrība ar ierobežotu atbildību</t>
  </si>
  <si>
    <t>010000147</t>
  </si>
  <si>
    <t>Dental Estetika, SIA</t>
  </si>
  <si>
    <t>010000159</t>
  </si>
  <si>
    <t>Klīnika Piramīda, SIA</t>
  </si>
  <si>
    <t>010000161</t>
  </si>
  <si>
    <t>FLEBOMEDIKA, SIA</t>
  </si>
  <si>
    <t>010000162</t>
  </si>
  <si>
    <t>PORTA VIA, Sabiedrība ar ierobežotu atbildību</t>
  </si>
  <si>
    <t>010000163</t>
  </si>
  <si>
    <t>Omeļčenko Aleksandrs - ārsta prakse traumatoloģijā, ortopēdijā</t>
  </si>
  <si>
    <t>010000168</t>
  </si>
  <si>
    <t>EIRODENT, Sabiedrība ar ierobežotu atbildību</t>
  </si>
  <si>
    <t>010000171</t>
  </si>
  <si>
    <t>I. Paturskas ģimenes veselības centrs, Sabiedrība ar ierobežotu atbildību</t>
  </si>
  <si>
    <t>010000173</t>
  </si>
  <si>
    <t>Lobanova Olga - ārsta prakse ginekoloģijā, dzemdniecībā</t>
  </si>
  <si>
    <t>010000174</t>
  </si>
  <si>
    <t>Žeidure-Reimane Egmonda - ārsta prakse zobārstniecībā</t>
  </si>
  <si>
    <t>010000175</t>
  </si>
  <si>
    <t>Griņins Eduards - fizikālās un rehabilitācijas medicīnas ārsta prakse</t>
  </si>
  <si>
    <t>010000181</t>
  </si>
  <si>
    <t>Cedriņa Rudīte - ārsta psihiatra un psihoterapeita prakse</t>
  </si>
  <si>
    <t>010000183</t>
  </si>
  <si>
    <t>LASA MED, SIA</t>
  </si>
  <si>
    <t>010000186</t>
  </si>
  <si>
    <t>Vārpa Elmārs - ārsta seksologa, seksopatologa un psihoterapeita prakse</t>
  </si>
  <si>
    <t>010000189</t>
  </si>
  <si>
    <t>AURAMED, Sabiedrība ar ierobežotu atbildību</t>
  </si>
  <si>
    <t>010000192</t>
  </si>
  <si>
    <t>Laizāns Paulis - ārsta prakse bērnu ķirurģijā</t>
  </si>
  <si>
    <t>010000199</t>
  </si>
  <si>
    <t>Cīrule Ieva - ārsta alergologa prakse</t>
  </si>
  <si>
    <t>010000200</t>
  </si>
  <si>
    <t>Miščuks Aleksejs - ārsta prakse algoloģijā un anestezioloģijā, reanimatoloģijā</t>
  </si>
  <si>
    <t>010000201</t>
  </si>
  <si>
    <t>Salubris, Sabiedrība ar ierobežotu atbildību</t>
  </si>
  <si>
    <t>010000202</t>
  </si>
  <si>
    <t>MEDIKUS LNK, SIA</t>
  </si>
  <si>
    <t>010000203</t>
  </si>
  <si>
    <t>Daces Lores zobārstniecības prakse, Sabiedrība ar ierobežotu atbildību</t>
  </si>
  <si>
    <t>010000206</t>
  </si>
  <si>
    <t>KOLIBRI A, SIA</t>
  </si>
  <si>
    <t>010000208</t>
  </si>
  <si>
    <t>MAILOS, Sabiedrība ar ierobežotu atbildību</t>
  </si>
  <si>
    <t>010000210</t>
  </si>
  <si>
    <t>Naumovs Pāvels - ārsta homeopāta un otolaringologa prakse</t>
  </si>
  <si>
    <t>010000211</t>
  </si>
  <si>
    <t>DR SKRICKA KONTAKTLĒCU CENTRS, SIA</t>
  </si>
  <si>
    <t>010000212</t>
  </si>
  <si>
    <t>Kaugija Ineta - ārsta prakse zobārstniecībā</t>
  </si>
  <si>
    <t>010000216</t>
  </si>
  <si>
    <t>OMDIMA, Sabiedrība ar ierobežotu atbildību</t>
  </si>
  <si>
    <t>010000217</t>
  </si>
  <si>
    <t>SMAIDĪSIM, Sabiedrība ar ierobežotu atbildību</t>
  </si>
  <si>
    <t>010000218</t>
  </si>
  <si>
    <t>Valdmane Vita - ārsta prakse homeopātijā</t>
  </si>
  <si>
    <t>010000221</t>
  </si>
  <si>
    <t>Puhovs Gundars - fizioterapeita prakse</t>
  </si>
  <si>
    <t>010000222</t>
  </si>
  <si>
    <t>Epnere Una - acu ārsta prakse</t>
  </si>
  <si>
    <t>010000224</t>
  </si>
  <si>
    <t>BIPS, Sabiedrība ar ierobežotu atbildību</t>
  </si>
  <si>
    <t>010000225</t>
  </si>
  <si>
    <t>Dr. Ozolas ārstu prakse, SIA</t>
  </si>
  <si>
    <t>010000226</t>
  </si>
  <si>
    <t>DENT DI, SIA</t>
  </si>
  <si>
    <t>010000233</t>
  </si>
  <si>
    <t>Homeopātijas un akupunktūras centrs, Sabiedrība ar ierobežotu atbildību</t>
  </si>
  <si>
    <t>010000235</t>
  </si>
  <si>
    <t>TEHNISKĀ ORTOPĒDIJA, Sabiedrība ar ierobežotu atbildību</t>
  </si>
  <si>
    <t>010000239</t>
  </si>
  <si>
    <t>Pūce Sandra - ārsta prakse psihiatrijā</t>
  </si>
  <si>
    <t>010000241</t>
  </si>
  <si>
    <t>Oliņa Sandra - ārsta prakse zobārstniecībā</t>
  </si>
  <si>
    <t>010000245</t>
  </si>
  <si>
    <t>Panteļejevs Sergejs - ārsta prakse akupunktūrā</t>
  </si>
  <si>
    <t>010000246</t>
  </si>
  <si>
    <t>DENTA K, Sabiedrība ar ierobežotu atbildību stomatoloģiskā firma</t>
  </si>
  <si>
    <t>010000247</t>
  </si>
  <si>
    <t>DENTILS, IK Zobārstniecības uzņēmums</t>
  </si>
  <si>
    <t>010000254</t>
  </si>
  <si>
    <t>TARI, Sabiedrība ar ierobežotu atbildību</t>
  </si>
  <si>
    <t>010000256</t>
  </si>
  <si>
    <t>SonRe, SIA</t>
  </si>
  <si>
    <t>010000257</t>
  </si>
  <si>
    <t>T. Laganovskas zobārstniecības privātprakse SIA</t>
  </si>
  <si>
    <t>010000258</t>
  </si>
  <si>
    <t>ANLI, Sabiedrība ar ierobežotu atbildību</t>
  </si>
  <si>
    <t>010000259</t>
  </si>
  <si>
    <t>HI PRINT, Sabiedrība ar ierobežotu atbildību</t>
  </si>
  <si>
    <t>010000269</t>
  </si>
  <si>
    <t>MEGAPLUM, Sabiedrība ar ierobežotu atbildību</t>
  </si>
  <si>
    <t>010000271</t>
  </si>
  <si>
    <t>VILLADENT, Sabiedrība ar ierobežotu atbildību</t>
  </si>
  <si>
    <t>010000273</t>
  </si>
  <si>
    <t>Grote Inta - masiera prakse</t>
  </si>
  <si>
    <t>010000274</t>
  </si>
  <si>
    <t>Dr. Justes privātprakse, SIA</t>
  </si>
  <si>
    <t>010000276</t>
  </si>
  <si>
    <t>Verneres Karīnas ģimenes ārsta prakse, SIA</t>
  </si>
  <si>
    <t>010000277</t>
  </si>
  <si>
    <t>Asola, Sabiedrība ar ierobežotu atbildību</t>
  </si>
  <si>
    <t>010000278</t>
  </si>
  <si>
    <t>GRINDEKS, Akciju sabiedrība</t>
  </si>
  <si>
    <t>010000282</t>
  </si>
  <si>
    <t>Estetik Dent, SIA</t>
  </si>
  <si>
    <t>010000283</t>
  </si>
  <si>
    <t>Purmalis Egīls - ārsta prakse ķirurģijā</t>
  </si>
  <si>
    <t>010000284</t>
  </si>
  <si>
    <t>AZL zobārstniecība, Sabiedrība ar ierobežotu atbildību</t>
  </si>
  <si>
    <t>010000285</t>
  </si>
  <si>
    <t>Rīgas Daugavas pamatskola</t>
  </si>
  <si>
    <t>010000286</t>
  </si>
  <si>
    <t>Dakteris Bērziņš, Sabiedrība ar ierobežotu atbildību</t>
  </si>
  <si>
    <t>010000292</t>
  </si>
  <si>
    <t>Zanes Bērziņas zobārstniecība, SIA</t>
  </si>
  <si>
    <t>010000293</t>
  </si>
  <si>
    <t>Druja Signe - fizioterapeita prakse</t>
  </si>
  <si>
    <t>010000295</t>
  </si>
  <si>
    <t>Fuksa Inga - ārsta prakse homeopātijā un ajurvēdas medicīnas metodē</t>
  </si>
  <si>
    <t>010000298</t>
  </si>
  <si>
    <t>SALONS NIKOLETA, IK</t>
  </si>
  <si>
    <t>010000301</t>
  </si>
  <si>
    <t>RAMONAS LIEPIŅAS PRIVĀTPRAKSE, Sabiedrība ar ierobežotu atbildību</t>
  </si>
  <si>
    <t>010000303</t>
  </si>
  <si>
    <t>Ņemcevu ģimenes prakse, Sabiedrība ar ierobežotu atbildību</t>
  </si>
  <si>
    <t>010000304</t>
  </si>
  <si>
    <t>010000305</t>
  </si>
  <si>
    <t>VEVUS, Sabiedrība ar ierobežotu atbildību</t>
  </si>
  <si>
    <t>010000308</t>
  </si>
  <si>
    <t>Medvita, Sabiedrība ar ierobežotu atbildību</t>
  </si>
  <si>
    <t>010000311</t>
  </si>
  <si>
    <t>Malina Svetlana - ārsta prakse zobārstniecībā</t>
  </si>
  <si>
    <t>010000312</t>
  </si>
  <si>
    <t>Gutovskis Andrejs - ģimenes ārsta un akupunktūras ārsta prakse</t>
  </si>
  <si>
    <t>010000314</t>
  </si>
  <si>
    <t>INETEX, SIA</t>
  </si>
  <si>
    <t>010000320</t>
  </si>
  <si>
    <t>Lešenkovs Edvīns - fizioterapeita prakse</t>
  </si>
  <si>
    <t>010000321</t>
  </si>
  <si>
    <t>Vārpa Ilona - ārsta pediatra un neonataloga prakse</t>
  </si>
  <si>
    <t>010000331</t>
  </si>
  <si>
    <t>Mitrakova Ludmila - ārsta internista prakse</t>
  </si>
  <si>
    <t>010000334</t>
  </si>
  <si>
    <t>Pliekšāni, Sabiedrība ar ierobežotu atbildību</t>
  </si>
  <si>
    <t>010000335</t>
  </si>
  <si>
    <t>Beikmane Anita - ārsta prakse zobārstniecībā</t>
  </si>
  <si>
    <t>010000342</t>
  </si>
  <si>
    <t>Ķīniešu medicīna, Sabiedrība ar ierobežotu atbildību</t>
  </si>
  <si>
    <t>010000345</t>
  </si>
  <si>
    <t>FAST DENT, Sabiedrība ar ierobežotu atbildību</t>
  </si>
  <si>
    <t>010000349</t>
  </si>
  <si>
    <t>GELEKS un Ko, Akciju sabiedrība</t>
  </si>
  <si>
    <t>010000356</t>
  </si>
  <si>
    <t>Svečņikova Tatjana - ārsta prakse zobārstniecībā</t>
  </si>
  <si>
    <t>010000362</t>
  </si>
  <si>
    <t>DENS &amp; CO, Sabiedrība ar ierobežotu atbildību</t>
  </si>
  <si>
    <t>010000366</t>
  </si>
  <si>
    <t>Sinka Jolanta - fizikālās un rehabilitācijas medicīnas ārsta prakse</t>
  </si>
  <si>
    <t>010000367</t>
  </si>
  <si>
    <t>Afanasjeva Marina - ārsta prakse homeopātijā</t>
  </si>
  <si>
    <t>010000368</t>
  </si>
  <si>
    <t>Dokukina Natālija - ārsta prakse homeopātijā</t>
  </si>
  <si>
    <t>010000369</t>
  </si>
  <si>
    <t>Kolontaja-Zaube Inese - ārsta prakse dermatoloģijā, veneroloģijā</t>
  </si>
  <si>
    <t>010000373</t>
  </si>
  <si>
    <t>Vorobjova Natālija - ārsta prakse homeopātijā</t>
  </si>
  <si>
    <t>010000379</t>
  </si>
  <si>
    <t>Grantiņa Ineta - ārsta prakse bērnu alergoloģijā un bērnu pneimonoloģijā</t>
  </si>
  <si>
    <t>010000384</t>
  </si>
  <si>
    <t>Bebrišs Visvaldis - sporta ārsta prakse</t>
  </si>
  <si>
    <t>010000385</t>
  </si>
  <si>
    <t>ULTRAMEDS K, Sabiedrība ar ierobežotu atbildību</t>
  </si>
  <si>
    <t>010000388</t>
  </si>
  <si>
    <t>Markovskis Aleksandrs - fizikālās un rehabilitācijas medicīnas ārsta prakse</t>
  </si>
  <si>
    <t>010000396</t>
  </si>
  <si>
    <t>DOKTORS SREBNIJS, Sabiedrība ar ierobežotu atbildību</t>
  </si>
  <si>
    <t>010000398</t>
  </si>
  <si>
    <t>RRAIM, SIA</t>
  </si>
  <si>
    <t>010000400</t>
  </si>
  <si>
    <t>PIRMĀ STOMATOLOĢISKĀ KLĪNIKA, Sabiedrība ar ierobežotu atbildību</t>
  </si>
  <si>
    <t>010000404</t>
  </si>
  <si>
    <t>ELECTA, Sabiedrība ar ierobežotu atbildību</t>
  </si>
  <si>
    <t>010000408</t>
  </si>
  <si>
    <t>Briedis Valdis - ārsta prakse psihoterapijā</t>
  </si>
  <si>
    <t>010000409</t>
  </si>
  <si>
    <t>Lubins Nikolajs - ārsta prakse psihiatrijā</t>
  </si>
  <si>
    <t>010000411</t>
  </si>
  <si>
    <t>PORTOVITA DI, SIA</t>
  </si>
  <si>
    <t>010000413</t>
  </si>
  <si>
    <t>Užāns Andis - ārsta prakse psihoterapijā un pediatrijā</t>
  </si>
  <si>
    <t>010000415</t>
  </si>
  <si>
    <t>Inta Rozenbaha, SIA</t>
  </si>
  <si>
    <t>010000417</t>
  </si>
  <si>
    <t>Ziemele Evija - ārsta prakse psihoterapijā</t>
  </si>
  <si>
    <t>010000420</t>
  </si>
  <si>
    <t>Ļu Igors - ārsta prakse traumatoloģijā, ortopēdijā</t>
  </si>
  <si>
    <t>010000424</t>
  </si>
  <si>
    <t>Strapcāne Iveta - masiera prakse</t>
  </si>
  <si>
    <t>010000425</t>
  </si>
  <si>
    <t>Mitjajeva Nelli - ārsta prakse zobārstniecībā</t>
  </si>
  <si>
    <t>010000426</t>
  </si>
  <si>
    <t>Čerņevska Alīda - ārsta prakse zobārstniecībā</t>
  </si>
  <si>
    <t>010000428</t>
  </si>
  <si>
    <t>MEDIKAL, Sabiedrība ar ierobežotu atbildību</t>
  </si>
  <si>
    <t>010000431</t>
  </si>
  <si>
    <t>Valaine Iveta - ārsta prakse psihoterapijā</t>
  </si>
  <si>
    <t>010000434</t>
  </si>
  <si>
    <t>Brūču klīnika, Sabiedrība ar ierobežotu atbildību</t>
  </si>
  <si>
    <t>010000436</t>
  </si>
  <si>
    <t>Leidere-Reine Aija - ārsta prakse infektoloģijā un hepatoloģijā</t>
  </si>
  <si>
    <t>010000439</t>
  </si>
  <si>
    <t>Kristīnes Bērziņas Dermatoloģijas prakse, Sabiedrība ar ierobežotu atbildību</t>
  </si>
  <si>
    <t>010000443</t>
  </si>
  <si>
    <t>DENTAL SEPTIŅI, Sabiedrība ar ierobežotu atbildību</t>
  </si>
  <si>
    <t>010000446</t>
  </si>
  <si>
    <t>Tavkiņš Jevgēnijs - ārsta prakse zobārstniecībā</t>
  </si>
  <si>
    <t>010000447</t>
  </si>
  <si>
    <t>Psihiskās veselības un atkarību profilakses institūts</t>
  </si>
  <si>
    <t>010000448</t>
  </si>
  <si>
    <t>INTEGRATĪVĀS ATTĪSTĪBAS CENTRS, Sabiedrība ar ierobežotu atbildību</t>
  </si>
  <si>
    <t>010000449</t>
  </si>
  <si>
    <t>Reiktere Ieva - ārsta prakse psihiatrijā</t>
  </si>
  <si>
    <t>010000450</t>
  </si>
  <si>
    <t>Aspektus, Sabiedrība ar ierobežotu atbildību</t>
  </si>
  <si>
    <t>010000456</t>
  </si>
  <si>
    <t>Art Dent, Sabiedrība ar ierobežotu atbildību</t>
  </si>
  <si>
    <t>010000457</t>
  </si>
  <si>
    <t>Auxilia-ārstu prakse, Sabiedrība ar ierobežotu atbildību</t>
  </si>
  <si>
    <t>010000458</t>
  </si>
  <si>
    <t>ZOBU NAMS, Sabiedrība ar ierobežotu atbildību</t>
  </si>
  <si>
    <t>010000462</t>
  </si>
  <si>
    <t>VARAM, Sabiedrība ar ierobežotu atbildību</t>
  </si>
  <si>
    <t>010000463</t>
  </si>
  <si>
    <t>PANACEA PRO, Sabiedrība ar ierobežotu atbildību</t>
  </si>
  <si>
    <t>010000467</t>
  </si>
  <si>
    <t>EG Optika, Sabiedrība ar ierobežotu atbildību</t>
  </si>
  <si>
    <t>010000468</t>
  </si>
  <si>
    <t>Briļļu Nams, Sabiedrība ar ierobežotu atbildību</t>
  </si>
  <si>
    <t>010000469</t>
  </si>
  <si>
    <t>Niāras Riekstiņas Privātprakse, Sabiedrība ar ierobežotu atbildību</t>
  </si>
  <si>
    <t>010000474</t>
  </si>
  <si>
    <t>DentaLux,SIA</t>
  </si>
  <si>
    <t>010000477</t>
  </si>
  <si>
    <t>Žilina Nataļja - ārsta prakse akupunktūrā</t>
  </si>
  <si>
    <t>010000478</t>
  </si>
  <si>
    <t>Vasiļevska Marina - ārsta prakse akupunktūrā</t>
  </si>
  <si>
    <t>010000483</t>
  </si>
  <si>
    <t>Popova Olga - ārsta prakse oftalmoloģijā</t>
  </si>
  <si>
    <t>010000484</t>
  </si>
  <si>
    <t>Bērnu un jauniešu basketbola skola "Rīga"</t>
  </si>
  <si>
    <t>010000486</t>
  </si>
  <si>
    <t>Danilāne Inga - ārsta prakse neiroloģijā</t>
  </si>
  <si>
    <t>010000487</t>
  </si>
  <si>
    <t>Līcītis Lauris - ārsta prakse imunoloģijā</t>
  </si>
  <si>
    <t>010000496</t>
  </si>
  <si>
    <t>DENTĀLĀ STUDIJA, SIA</t>
  </si>
  <si>
    <t>010000497</t>
  </si>
  <si>
    <t>Zalamanes, Skrodeles, Bīgestānes klīnika, SIA</t>
  </si>
  <si>
    <t>010000500</t>
  </si>
  <si>
    <t>Ulmaņu privātklīnika, SIA</t>
  </si>
  <si>
    <t>010000503</t>
  </si>
  <si>
    <t>TAKA ESSE, SIA</t>
  </si>
  <si>
    <t>010000504</t>
  </si>
  <si>
    <t>INESES STĪPNIECES ZOBĀRSTNIECĪBAS KLĪNIKA, Sabiedrība ar ierobežotu atbildību</t>
  </si>
  <si>
    <t>010000509</t>
  </si>
  <si>
    <t>Šutka, Sabiedrība ar ierobežotu atbildību</t>
  </si>
  <si>
    <t>010000510</t>
  </si>
  <si>
    <t>010000512</t>
  </si>
  <si>
    <t>Union klīnika, Sabiedrība ar ierobežotu atbildību</t>
  </si>
  <si>
    <t>010000513</t>
  </si>
  <si>
    <t>Rīgas Vingrošanas skola</t>
  </si>
  <si>
    <t>010000516</t>
  </si>
  <si>
    <t>Dzīves garšas studija, Sabiedrība ar ierobežotu atbildību</t>
  </si>
  <si>
    <t>010000519</t>
  </si>
  <si>
    <t>SATTVA-OM, SIA</t>
  </si>
  <si>
    <t>010000521</t>
  </si>
  <si>
    <t>Zīle Inta - ārsta prakse psihoterapijā</t>
  </si>
  <si>
    <t>010000522</t>
  </si>
  <si>
    <t>Čerņika Kristīne - ārsta prakse zobārstniecībā</t>
  </si>
  <si>
    <t>010000524</t>
  </si>
  <si>
    <t>010000528</t>
  </si>
  <si>
    <t>Jona LP, SIA</t>
  </si>
  <si>
    <t>010000532</t>
  </si>
  <si>
    <t>Premium Medical, Sabiedrība ar ierobežotu atbildību</t>
  </si>
  <si>
    <t>010000536</t>
  </si>
  <si>
    <t>Irmejs Arvīds - ārsta prakse ķirurģijā</t>
  </si>
  <si>
    <t>010000537</t>
  </si>
  <si>
    <t>ERTA-S, Sabiedrība ar ierobežotu atbildību</t>
  </si>
  <si>
    <t>010000540</t>
  </si>
  <si>
    <t>Sporta laboratorija, Sabiedrība ar ierobežotu atbildību</t>
  </si>
  <si>
    <t>010000543</t>
  </si>
  <si>
    <t>Kapluna Meri - ārsta prakse zobārstniecībā</t>
  </si>
  <si>
    <t>010000544</t>
  </si>
  <si>
    <t>DZĪVES HARMONIJA, Sabiedrība ar ierobežotu atbildību</t>
  </si>
  <si>
    <t>010000556</t>
  </si>
  <si>
    <t>AVAKONS, SIA</t>
  </si>
  <si>
    <t>010000557</t>
  </si>
  <si>
    <t>Krumpane Ērika - ārsta prakse psihiatrijā</t>
  </si>
  <si>
    <t>010000559</t>
  </si>
  <si>
    <t>DENTARS, SIA</t>
  </si>
  <si>
    <t>010000560</t>
  </si>
  <si>
    <t>Janzen Konstantin - ārsta prakse zobārstniecībā</t>
  </si>
  <si>
    <t>010000563</t>
  </si>
  <si>
    <t>IZUMRUDE, Sabiedrība ar ierobežotu atbildību</t>
  </si>
  <si>
    <t>010000566</t>
  </si>
  <si>
    <t>Bogdanova Aija - ārsta prakse endokrinoloģijā</t>
  </si>
  <si>
    <t>010000568</t>
  </si>
  <si>
    <t>Kraucis Arturs - fizikālās un rehabilitācijas medicīnas ārsta prakse</t>
  </si>
  <si>
    <t>010000577</t>
  </si>
  <si>
    <t>Dental Art, Sabiedrība ar ierobežotu atbildību</t>
  </si>
  <si>
    <t>010000578</t>
  </si>
  <si>
    <t>Zobārstniecība Vanda, SIA</t>
  </si>
  <si>
    <t>010000580</t>
  </si>
  <si>
    <t>Rīgas 146. pirmsskolas izglītības iestāde</t>
  </si>
  <si>
    <t>010000589</t>
  </si>
  <si>
    <t>N. LIETUVIETES ĀRSTA PRAKSE, Sabiedrība ar ierobežotu atbildību</t>
  </si>
  <si>
    <t>010000590</t>
  </si>
  <si>
    <t>Smeltere Ligita - ārsta prakse neiroloģijā un algoloģijā</t>
  </si>
  <si>
    <t>010000594</t>
  </si>
  <si>
    <t>Rīgas 2. pamatskola</t>
  </si>
  <si>
    <t>010000595</t>
  </si>
  <si>
    <t>Groma Dental Clinic, Sabiedrība ar ierobežotu atbildību</t>
  </si>
  <si>
    <t>010000596</t>
  </si>
  <si>
    <t>Veselība un estētika, Sabiedrība ar ierobežotu atbildību</t>
  </si>
  <si>
    <t>010000601</t>
  </si>
  <si>
    <t>SMAIDA LĪNIJA, Sabiedrība ar ierobežotu atbildību</t>
  </si>
  <si>
    <t>010000602</t>
  </si>
  <si>
    <t>X-Dental, Sabiedrība ar ierobežotu atbildību</t>
  </si>
  <si>
    <t>010000620</t>
  </si>
  <si>
    <t>Rīgas pirmsskolas izglītības iestāde "Dzintariņš"</t>
  </si>
  <si>
    <t>010000653</t>
  </si>
  <si>
    <t>Rīgas pirmsskolas izglītības iestāde "Zilbīte"</t>
  </si>
  <si>
    <t>010000698</t>
  </si>
  <si>
    <t>Razumihina Lidija - fizikālās un rehabilitācijas medicīnas ārsta prakse</t>
  </si>
  <si>
    <t>010000699</t>
  </si>
  <si>
    <t>Rīgas pirmsskolas izglītības iestāde "Saulespuķe"</t>
  </si>
  <si>
    <t>010000729</t>
  </si>
  <si>
    <t>Rīgas 3. pamatskola</t>
  </si>
  <si>
    <t>010000731</t>
  </si>
  <si>
    <t>Rīgas Strazdumuižas vidusskola - attīstības centrs</t>
  </si>
  <si>
    <t>010000732</t>
  </si>
  <si>
    <t>Rīgas 5. pamatskola - attīstības centrs</t>
  </si>
  <si>
    <t>010000735</t>
  </si>
  <si>
    <t>Rīgas 4. pamatskola</t>
  </si>
  <si>
    <t>010000743</t>
  </si>
  <si>
    <t>Bērnu un jauniešu centrs "Daugmale"</t>
  </si>
  <si>
    <t>010000754</t>
  </si>
  <si>
    <t>Rīgas 71. vidusskola</t>
  </si>
  <si>
    <t>010000757</t>
  </si>
  <si>
    <t>Rīgas Ēbelmuižas pamatskola</t>
  </si>
  <si>
    <t>010000759</t>
  </si>
  <si>
    <t>Rīgas 49. vidusskola</t>
  </si>
  <si>
    <t>010000770</t>
  </si>
  <si>
    <t>Rīgas 66. vidusskola</t>
  </si>
  <si>
    <t>010000807</t>
  </si>
  <si>
    <t>Rīgas Valda Avotiņa pamatskola - attīstības centrs</t>
  </si>
  <si>
    <t>010000838</t>
  </si>
  <si>
    <t>Dentium, Sabiedrība ar ierobežotu atbildību</t>
  </si>
  <si>
    <t>010000839</t>
  </si>
  <si>
    <t>DENTAL OFFICE, SIA</t>
  </si>
  <si>
    <t>010000840</t>
  </si>
  <si>
    <t>Pokrovskis Vitālijs - ārsta prakse psihiatrijā</t>
  </si>
  <si>
    <t>010000843</t>
  </si>
  <si>
    <t>ADENTA, Sabiedrība ar ierobežotu atbildību</t>
  </si>
  <si>
    <t>010000851</t>
  </si>
  <si>
    <t>Rīgas Valsts 2. ģimnāzija</t>
  </si>
  <si>
    <t>010000860</t>
  </si>
  <si>
    <t>Rīgas Klasiskā ģimnāzija</t>
  </si>
  <si>
    <t>010000867</t>
  </si>
  <si>
    <t>Sporta skola "Arkādija"</t>
  </si>
  <si>
    <t>010000871</t>
  </si>
  <si>
    <t>Rīgas Riteņbraukšanas skola</t>
  </si>
  <si>
    <t>010000878</t>
  </si>
  <si>
    <t>Juveks un Ko, Sabiedrība ar ierobežotu atbildību</t>
  </si>
  <si>
    <t>010000880</t>
  </si>
  <si>
    <t>Rodain, Sabiedrība ar ierobežotu atbildību</t>
  </si>
  <si>
    <t>010000890</t>
  </si>
  <si>
    <t>HEMILATS, Sabiedrība ar ierobežotu atbildību</t>
  </si>
  <si>
    <t>010000897</t>
  </si>
  <si>
    <t>L un L, Sabiedrība ar ierobežotu atbildību</t>
  </si>
  <si>
    <t>010000898</t>
  </si>
  <si>
    <t>MED PROF, Sabiedrība ar ierobežotu atbildību</t>
  </si>
  <si>
    <t>010000904</t>
  </si>
  <si>
    <t>DOMAS SPĒKS, Sabiedrība ar ierobežotu atbildību</t>
  </si>
  <si>
    <t>010000906</t>
  </si>
  <si>
    <t>ZARI, Individuālais uzņēmums salons</t>
  </si>
  <si>
    <t>010000910</t>
  </si>
  <si>
    <t>Faktore Mali - ārsta prakse zobārstniecībā</t>
  </si>
  <si>
    <t>010000911</t>
  </si>
  <si>
    <t>Dentro, Sabiedrība ar ierobežotu atbildību</t>
  </si>
  <si>
    <t>010000915</t>
  </si>
  <si>
    <t>Duo J, Sabiedrība ar ierobežotu atbildību</t>
  </si>
  <si>
    <t>010000917</t>
  </si>
  <si>
    <t>PROTECTA, Sabiedrība ar ierobežotu atbildību</t>
  </si>
  <si>
    <t>010000918</t>
  </si>
  <si>
    <t>Medjāne Aelita - ārsta prakse anestezioloģijā, reanimatoloģijā</t>
  </si>
  <si>
    <t>010000930</t>
  </si>
  <si>
    <t>Ščegoļevs Andrejs - ārsta prakse reimatoloģijā</t>
  </si>
  <si>
    <t>010000931</t>
  </si>
  <si>
    <t>Beķere Antra - ārsta prakse pneimonoloģijā un alergoloģijā</t>
  </si>
  <si>
    <t>010000933</t>
  </si>
  <si>
    <t>Jurjānu privātprakse, SIA</t>
  </si>
  <si>
    <t>010000934</t>
  </si>
  <si>
    <t>Kaugure Gunta - ārsta prakse kardioloģijā</t>
  </si>
  <si>
    <t>010000938</t>
  </si>
  <si>
    <t>LNS Surdotehniskās palīdzības centrs, SIA</t>
  </si>
  <si>
    <t>010000939</t>
  </si>
  <si>
    <t>AMH, Sabiedrība ar ierobežotu atbildību</t>
  </si>
  <si>
    <t>010000947</t>
  </si>
  <si>
    <t>Mihele Zoja - ārsta prakse zobārstniecībā</t>
  </si>
  <si>
    <t>010000948</t>
  </si>
  <si>
    <t>010000949</t>
  </si>
  <si>
    <t>Maksimovs Jurijs - ārsta prakse osteopātijā</t>
  </si>
  <si>
    <t>010000952</t>
  </si>
  <si>
    <t>ArodPrakse, Sabiedrība ar ierobežotu atbildību</t>
  </si>
  <si>
    <t>010000953</t>
  </si>
  <si>
    <t>Dineva, Sabiedrība ar ierobežotu atbildību</t>
  </si>
  <si>
    <t>010000954</t>
  </si>
  <si>
    <t>TELEMEDICA, Sabiedrība ar ierobežotu atbildību</t>
  </si>
  <si>
    <t>010000959</t>
  </si>
  <si>
    <t>Strazdiņš Jānis - ārsta prakse narkoloģijā</t>
  </si>
  <si>
    <t>010000960</t>
  </si>
  <si>
    <t>Skaistuma fabrika, Sabiedrība ar ierobežotu atbildību</t>
  </si>
  <si>
    <t>010000966</t>
  </si>
  <si>
    <t>Saļimova Tatjana - masiera prakse</t>
  </si>
  <si>
    <t>010000967</t>
  </si>
  <si>
    <t>Dr. Zaigas Blauas psihoterapijas prakse, IK</t>
  </si>
  <si>
    <t>010000976</t>
  </si>
  <si>
    <t>Megger, Sabiedrība ar ierobežotu atbildību</t>
  </si>
  <si>
    <t>010000980</t>
  </si>
  <si>
    <t>IBARDUS, Sabiedrība ar ierobežotu atbildību</t>
  </si>
  <si>
    <t>010000981</t>
  </si>
  <si>
    <t>Galkina Olga - ārsta prakse zobārstniecībā</t>
  </si>
  <si>
    <t>010000982</t>
  </si>
  <si>
    <t>Kudrjavcevs Igors - ārsta prakse homeopātijā un Ci-gun metodē</t>
  </si>
  <si>
    <t>010000988</t>
  </si>
  <si>
    <t>Villa Dental, Sabiedrība ar ierobežotu atbildību</t>
  </si>
  <si>
    <t>010000992</t>
  </si>
  <si>
    <t>GLOBULUS, Sabiedrība ar ierobežotu atbildību</t>
  </si>
  <si>
    <t>010000997</t>
  </si>
  <si>
    <t>Mārītes Pukstas ārstu prakse, Sabiedrība ar ierobežotu atbildību</t>
  </si>
  <si>
    <t>010000999</t>
  </si>
  <si>
    <t>APERTO, SIA</t>
  </si>
  <si>
    <t>010001002</t>
  </si>
  <si>
    <t>Ābelīte Anita - ārsta prakse dermatoloģijā, veneroloģijā</t>
  </si>
  <si>
    <t>010001005</t>
  </si>
  <si>
    <t>ARETUS, SIA</t>
  </si>
  <si>
    <t>010001007</t>
  </si>
  <si>
    <t>Kadiša Anda - ārsta prakse reimatoloģijā</t>
  </si>
  <si>
    <t>010001010</t>
  </si>
  <si>
    <t>Matisona konsultācijas, Sabiedrība ar ierobežotu atbildību</t>
  </si>
  <si>
    <t>010001012</t>
  </si>
  <si>
    <t>GORDI, Sabiedrība ar ierobežotu atbildību</t>
  </si>
  <si>
    <t>010001013</t>
  </si>
  <si>
    <t>010001014</t>
  </si>
  <si>
    <t>Fizioterapeiti, Sabiedrība ar ierobežotu atbildību</t>
  </si>
  <si>
    <t>010001015</t>
  </si>
  <si>
    <t>Dambe Ieva - ārsta prakse otolaringoloģijā</t>
  </si>
  <si>
    <t>010001016</t>
  </si>
  <si>
    <t>Gundega 108, Sabiedrība ar ierobežotu atbildību</t>
  </si>
  <si>
    <t>010001018</t>
  </si>
  <si>
    <t>Šidlovska Sanita - vecmātes prakse</t>
  </si>
  <si>
    <t>010001020</t>
  </si>
  <si>
    <t>GLANCE, Sabiedrība ar ierobežotu atbildību</t>
  </si>
  <si>
    <t>010001022</t>
  </si>
  <si>
    <t>Sinter, SIA</t>
  </si>
  <si>
    <t>010001024</t>
  </si>
  <si>
    <t>Knipšis Sigurds - ārsta prakse uroloģijā</t>
  </si>
  <si>
    <t>010001027</t>
  </si>
  <si>
    <t>Lapuķe Sandra - ārsta radiologa diagnosta prakse</t>
  </si>
  <si>
    <t>010001029</t>
  </si>
  <si>
    <t>ECORUS, SIA</t>
  </si>
  <si>
    <t>010001031</t>
  </si>
  <si>
    <t>Ārstu prakse Barons, SIA</t>
  </si>
  <si>
    <t>010001032</t>
  </si>
  <si>
    <t>I.Mauliņa, Sabiedrība ar ierobežotu atbildību</t>
  </si>
  <si>
    <t>010001033</t>
  </si>
  <si>
    <t>Guzenko Dmitrijs - ārsta prakse traumatoloģijā, ortopēdijā</t>
  </si>
  <si>
    <t>010001036</t>
  </si>
  <si>
    <t>Rīgas Homeopātijas Centrs, Sabiedrība ar ierobežotu atbildību</t>
  </si>
  <si>
    <t>010001037</t>
  </si>
  <si>
    <t>Umnovs Aleksandrs - ārsta prakse kardioloģijā</t>
  </si>
  <si>
    <t>010001040</t>
  </si>
  <si>
    <t>Migals Aigars - ārsta radiologa diagnosta prakse</t>
  </si>
  <si>
    <t>010001042</t>
  </si>
  <si>
    <t>M.Bērziņa zobārstniecība, SIA</t>
  </si>
  <si>
    <t>010001045</t>
  </si>
  <si>
    <t>Biocon, Sabiedrība ar ierobežotu atbildību</t>
  </si>
  <si>
    <t>010001048</t>
  </si>
  <si>
    <t>Siriuss SA, SIA</t>
  </si>
  <si>
    <t>010001050</t>
  </si>
  <si>
    <t>Orto klīnika, SIA</t>
  </si>
  <si>
    <t>010001052</t>
  </si>
  <si>
    <t>Laudere Ilze Laila - ārsta prakse radioloģijā</t>
  </si>
  <si>
    <t>010001057</t>
  </si>
  <si>
    <t>Bērtule Inese - ārsta radiologa diagnosta prakse</t>
  </si>
  <si>
    <t>010001062</t>
  </si>
  <si>
    <t>Dimiņa Laura - fizioterapeita prakse</t>
  </si>
  <si>
    <t>010001064</t>
  </si>
  <si>
    <t>Cercina Laima - fizioterapeita prakse</t>
  </si>
  <si>
    <t>010001065</t>
  </si>
  <si>
    <t>Krūka Armands - zobu tehniķa prakse</t>
  </si>
  <si>
    <t>010001072</t>
  </si>
  <si>
    <t>Concordia LL, Sabiedrība ar ierobežotu atbildību</t>
  </si>
  <si>
    <t>010001073</t>
  </si>
  <si>
    <t>Plotniece Ruta - ārsta prakse neiroloģijā</t>
  </si>
  <si>
    <t>010001074</t>
  </si>
  <si>
    <t>meili, IK</t>
  </si>
  <si>
    <t>010001086</t>
  </si>
  <si>
    <t>Savina Nonna - masiera prakse</t>
  </si>
  <si>
    <t>010001087</t>
  </si>
  <si>
    <t>ELSIA, Sabiedrība ar ierobežotu atbildību</t>
  </si>
  <si>
    <t>010001095</t>
  </si>
  <si>
    <t>MediCell, SIA</t>
  </si>
  <si>
    <t>010001097</t>
  </si>
  <si>
    <t>Vība Diāna - ārsta prakse dermatoloģijā, veneroloģijā</t>
  </si>
  <si>
    <t>010001098</t>
  </si>
  <si>
    <t>Haustova Tatjana - ārsta prakse zobārstniecībā</t>
  </si>
  <si>
    <t>010001105</t>
  </si>
  <si>
    <t>NMS, SIA</t>
  </si>
  <si>
    <t>010001108</t>
  </si>
  <si>
    <t>Tjurina Dace - ārsta prakse neiroloģijā</t>
  </si>
  <si>
    <t>010001109</t>
  </si>
  <si>
    <t>MedHelp, Sabiedrība ar ierobežotu atbildību</t>
  </si>
  <si>
    <t>010001110</t>
  </si>
  <si>
    <t>HEMAT, Sabiedrība ar ierobežotu atbildību</t>
  </si>
  <si>
    <t>010001114</t>
  </si>
  <si>
    <t>Getaute Anita - fizioterapeita prakse</t>
  </si>
  <si>
    <t>010001117</t>
  </si>
  <si>
    <t>Dentarium, Sabiedrība ar ierobežotu atbildību</t>
  </si>
  <si>
    <t>010001118</t>
  </si>
  <si>
    <t>Zandersone Inga - ārsta prakse pediatrijā</t>
  </si>
  <si>
    <t>010001119</t>
  </si>
  <si>
    <t>Petruškova Irina - fizikālās un rehabilitācijas medicīnas un akupunktūras ārsta prakse</t>
  </si>
  <si>
    <t>010001122</t>
  </si>
  <si>
    <t>Dr. Volksones acu ārsta prakse, Sabiedrība ar ierobežotu atbildību</t>
  </si>
  <si>
    <t>010001123</t>
  </si>
  <si>
    <t>Degro Zane - ārsta prakse dermatoloģijā, veneroloģijā</t>
  </si>
  <si>
    <t>010001124</t>
  </si>
  <si>
    <t>Eglītis Jānis - ārsta ķirurga un onkologa ķīmijterapeita prakse</t>
  </si>
  <si>
    <t>010001126</t>
  </si>
  <si>
    <t>Stepens Ainārs - ārsta prakse neiroloģijā</t>
  </si>
  <si>
    <t>010001128</t>
  </si>
  <si>
    <t>Vdovičenko Irina - ārsta prakse homeopātijā</t>
  </si>
  <si>
    <t>010001129</t>
  </si>
  <si>
    <t>MIEGA SLIMĪBU CENTRS, SIA</t>
  </si>
  <si>
    <t>010001131</t>
  </si>
  <si>
    <t>ARTA-F, Akciju sabiedrība</t>
  </si>
  <si>
    <t>010001133</t>
  </si>
  <si>
    <t>Čapligins Jurijs - masiera prakse</t>
  </si>
  <si>
    <t>Kokare Inese - ārsta prakse fizikālā un rehabilitācijas medicīnā, akupunktūrā un algoloģijā</t>
  </si>
  <si>
    <t>010001139</t>
  </si>
  <si>
    <t>Puriņa privātklīnika, Sabiedrība ar ierobežotu atbildību</t>
  </si>
  <si>
    <t>010001140</t>
  </si>
  <si>
    <t>Kusiņa Inta - ārsta prakse dermatoloģijā, veneroloģijā</t>
  </si>
  <si>
    <t>010001141</t>
  </si>
  <si>
    <t>ALSODENS, SIA</t>
  </si>
  <si>
    <t>010001145</t>
  </si>
  <si>
    <t>Mieze Rasma - ārsta radiologa diagnosta prakse</t>
  </si>
  <si>
    <t>010001147</t>
  </si>
  <si>
    <t>Viļuma Jeļena - ārsta prakse akupunktūrā</t>
  </si>
  <si>
    <t>010001149</t>
  </si>
  <si>
    <t>Melngalve Anna - fizioterapeita prakse</t>
  </si>
  <si>
    <t>010001154</t>
  </si>
  <si>
    <t>Siliņa Rigonda - fizioterapeita prakse</t>
  </si>
  <si>
    <t>010001155</t>
  </si>
  <si>
    <t>ZOBĀRSTI, Sabiedrība ar ierobežotu atbildību</t>
  </si>
  <si>
    <t>010001159</t>
  </si>
  <si>
    <t>PHLEBOART, Sabiedrība ar ierobežotu atbildību</t>
  </si>
  <si>
    <t>010001161</t>
  </si>
  <si>
    <t>dr. Artūra Vāveres ārsta prakse, IK</t>
  </si>
  <si>
    <t>010001162</t>
  </si>
  <si>
    <t>Klīnika OrtoMed, Sabiedrība ar ierobežotu atbildību</t>
  </si>
  <si>
    <t>010001163</t>
  </si>
  <si>
    <t>THE HUNDRED, Sabiedrība ar ierobežotu atbildību</t>
  </si>
  <si>
    <t>010001164</t>
  </si>
  <si>
    <t>Derma klīnika, Sabiedrība ar ierobežotu atbildību</t>
  </si>
  <si>
    <t>010001168</t>
  </si>
  <si>
    <t>Ozols Jānis - ārsta prakse psihoterapijā</t>
  </si>
  <si>
    <t>010001171</t>
  </si>
  <si>
    <t>REVIMED, Sabiedrība ar ierobežotu atbildību</t>
  </si>
  <si>
    <t>010001175</t>
  </si>
  <si>
    <t>Maksima Ilze - ārsta prakse narkoloģijā</t>
  </si>
  <si>
    <t>010001181</t>
  </si>
  <si>
    <t>AlfaDent, Sabiedrība ar ierobežotu atbildību</t>
  </si>
  <si>
    <t>010001183</t>
  </si>
  <si>
    <t>Paiča Zane - fizioterapeita prakse</t>
  </si>
  <si>
    <t>010001186</t>
  </si>
  <si>
    <t>Sana EL, SIA</t>
  </si>
  <si>
    <t>010001195</t>
  </si>
  <si>
    <t>Dr.Apines zobārstniecības klīnika, Sabiedrība ar ierobežotu atbildību</t>
  </si>
  <si>
    <t>010001198</t>
  </si>
  <si>
    <t>Ronald McDonald House Charities Latvija, Nodibinājums</t>
  </si>
  <si>
    <t>010001203</t>
  </si>
  <si>
    <t>OPTIKA &amp; DENTIKA, Sabiedrība ar ierobežotu atbildību</t>
  </si>
  <si>
    <t>010001208</t>
  </si>
  <si>
    <t>Steggerda Olga - arodveselības un arodslimību ārsta un osteopāta prakse</t>
  </si>
  <si>
    <t>010001213</t>
  </si>
  <si>
    <t>VIDAR, Sabiedrība ar ierobežotu atbildību</t>
  </si>
  <si>
    <t>010001217</t>
  </si>
  <si>
    <t>DentaPlan, Sabiedrība ar ierobežotu atbildību</t>
  </si>
  <si>
    <t>010001218</t>
  </si>
  <si>
    <t>Ikammed-group, Sabiedrība ar ierobežotu atbildību</t>
  </si>
  <si>
    <t>010001220</t>
  </si>
  <si>
    <t>Dental Practice, Sabiedrība ar ierobežotu atbildību</t>
  </si>
  <si>
    <t>010001222</t>
  </si>
  <si>
    <t>ARISKELA, SIA</t>
  </si>
  <si>
    <t>010001225</t>
  </si>
  <si>
    <t>L.LOGINAS ĀRSTA PRAKSE, SIA</t>
  </si>
  <si>
    <t>010001231</t>
  </si>
  <si>
    <t>Akermane Valda - ārsta prakse neiroloģijā</t>
  </si>
  <si>
    <t>010001235</t>
  </si>
  <si>
    <t>Saules Veselības centrs, SIA</t>
  </si>
  <si>
    <t>010001236</t>
  </si>
  <si>
    <t>Voščinskis Vladimirs - masiera prakse</t>
  </si>
  <si>
    <t>010001238</t>
  </si>
  <si>
    <t>SVEB, Sabiedrība ar ierobežotu atbildību</t>
  </si>
  <si>
    <t>010001242</t>
  </si>
  <si>
    <t>Sotņikova Svetlana - ārsta prakse zobārstniecībā</t>
  </si>
  <si>
    <t>010001245</t>
  </si>
  <si>
    <t>Dērica Sandra - fizioterapeita prakse</t>
  </si>
  <si>
    <t>010001246</t>
  </si>
  <si>
    <t>ER klīnika, Sabiedrība ar ierobežotu atbildību</t>
  </si>
  <si>
    <t>010001252</t>
  </si>
  <si>
    <t>Vestermane Sandra - ārsta prakse neiroloģijā</t>
  </si>
  <si>
    <t>010001260</t>
  </si>
  <si>
    <t>Strautiņa-Strēle Sintija - fizikālās un rehabilitācijas medicīnas ārsta un kosmētiķa prakse</t>
  </si>
  <si>
    <t>010001261</t>
  </si>
  <si>
    <t>Jansone Dace - ārsta prakse psihiatrijā un bērnu psihiatrijā</t>
  </si>
  <si>
    <t>010001263</t>
  </si>
  <si>
    <t xml:space="preserve">Dr. Evald, SIA </t>
  </si>
  <si>
    <t>010001264</t>
  </si>
  <si>
    <t>RSU Psihosomatiskās Medicīnas un Psihoterapijas klīnika, Sabiedrība ar ierobežotu atbildību</t>
  </si>
  <si>
    <t>010001265</t>
  </si>
  <si>
    <t>Deum, Sabiedrība ar ierobežotu atbildību</t>
  </si>
  <si>
    <t>010001268</t>
  </si>
  <si>
    <t xml:space="preserve">G.Zariņa, Sabiedrība ar ierobežotu atbildību </t>
  </si>
  <si>
    <t>010001269</t>
  </si>
  <si>
    <t>MEDIKOM LATVIA, SIA</t>
  </si>
  <si>
    <t>010001270</t>
  </si>
  <si>
    <t>Barisa Baiba - masiera prakse</t>
  </si>
  <si>
    <t>010001278</t>
  </si>
  <si>
    <t>Lizon Nina - masiera prakse</t>
  </si>
  <si>
    <t>010001279</t>
  </si>
  <si>
    <t>OSTEOPĀTISKĀS MEDICĪNAS ATTĪSTĪBAS CENTRS, SIA</t>
  </si>
  <si>
    <t>010001280</t>
  </si>
  <si>
    <t xml:space="preserve">VS ĶirSerS, SIA </t>
  </si>
  <si>
    <t>010001281</t>
  </si>
  <si>
    <t xml:space="preserve">Olīva 2, Sabiedrība ar ierobežotu atbildību </t>
  </si>
  <si>
    <t>010001282</t>
  </si>
  <si>
    <t xml:space="preserve">VARIO, Sabiedrība ar ierobežotu atbildību </t>
  </si>
  <si>
    <t>010001288</t>
  </si>
  <si>
    <t xml:space="preserve">Baltic Esthetic Stomatology Training Center, SIA </t>
  </si>
  <si>
    <t>010001292</t>
  </si>
  <si>
    <t>Adea, Sabiedrība ar ierobežotu atbildību</t>
  </si>
  <si>
    <t>010001296</t>
  </si>
  <si>
    <t>I.Kerubiņas fizioterapijas centrs un Baby Spa, Sabiedrība ar ierobežotu atbildību</t>
  </si>
  <si>
    <t>010001297</t>
  </si>
  <si>
    <t>Mežatuča Iveta - ārsta prakse oftalmoloģijā</t>
  </si>
  <si>
    <t>010001298</t>
  </si>
  <si>
    <t>Fundus, SIA</t>
  </si>
  <si>
    <t>010001299</t>
  </si>
  <si>
    <t>Leniter, Sabiedrība ar ierobežotu atbildību</t>
  </si>
  <si>
    <t>010001300</t>
  </si>
  <si>
    <t>Zobu paradīze, SIA</t>
  </si>
  <si>
    <t>010001308</t>
  </si>
  <si>
    <t xml:space="preserve">Lukoviča Irina - internista un akupunktūras ārsta prakse </t>
  </si>
  <si>
    <t>010001309</t>
  </si>
  <si>
    <t>Lapsa Diāna - ārsta prakse psihoterapijā</t>
  </si>
  <si>
    <t>010001311</t>
  </si>
  <si>
    <t>Dr.M.Gediņa privātprakse, Sabiedrība ar ierobežotu atbildību</t>
  </si>
  <si>
    <t>010001313</t>
  </si>
  <si>
    <t>3D KOMPJUTERTOMOGRĀFIJA, SIA</t>
  </si>
  <si>
    <t>010001314</t>
  </si>
  <si>
    <t>MEDICĪNAS CENTRS 8, SIA</t>
  </si>
  <si>
    <t>010001324</t>
  </si>
  <si>
    <t>Intramed Imaging, Sabiedrība ar ierobežotu atbildību (IMI)</t>
  </si>
  <si>
    <t>010001329</t>
  </si>
  <si>
    <t>Gaņģe Gita - ģimenes ārsta prakse</t>
  </si>
  <si>
    <t>010001337</t>
  </si>
  <si>
    <t>Mihailova Oksana - fizioterapeita prakse</t>
  </si>
  <si>
    <t>010001339</t>
  </si>
  <si>
    <t>Šķepaste Zanda - masiera prakse</t>
  </si>
  <si>
    <t>010001340</t>
  </si>
  <si>
    <t>RITA Smart, Sabiedrība ar ierobežotu atbildību</t>
  </si>
  <si>
    <t>010001346</t>
  </si>
  <si>
    <t>AIGĪDA, SIA</t>
  </si>
  <si>
    <t>010001353</t>
  </si>
  <si>
    <t>Derma medical, Sabiedrība ar ierobežotu atbildību</t>
  </si>
  <si>
    <t>010001354</t>
  </si>
  <si>
    <t>Sabiedrības ar ierobežotu atbildību "LJ Med " filiāle</t>
  </si>
  <si>
    <t>010001356</t>
  </si>
  <si>
    <t>VISION EXPRESS BALTIJA, Sabiedrība ar ierobežotu atbildību</t>
  </si>
  <si>
    <t>010001357</t>
  </si>
  <si>
    <t>Leader PRO, Sabiedrība ar ierobežotu atbildību</t>
  </si>
  <si>
    <t>010001358</t>
  </si>
  <si>
    <t>Melbārde-Gorkuša Inga - ārsta prakse ķirurģijā</t>
  </si>
  <si>
    <t>010001359</t>
  </si>
  <si>
    <t>NEURO, SIA</t>
  </si>
  <si>
    <t>010001360</t>
  </si>
  <si>
    <t>FIZIOTERAPIJAS STUDIJA-TORE, SIA</t>
  </si>
  <si>
    <t>010001364</t>
  </si>
  <si>
    <t>Raimonda Puksta ārsta prakse, Sabiedrība ar ierobežotu atbildību</t>
  </si>
  <si>
    <t>010001367</t>
  </si>
  <si>
    <t>Zobu serviss, Sabiedrība ar ierobežotu atbildību</t>
  </si>
  <si>
    <t>010001368</t>
  </si>
  <si>
    <t xml:space="preserve">COSMETOLOGY, IK </t>
  </si>
  <si>
    <t>010001370</t>
  </si>
  <si>
    <t>HR-PA, SIA</t>
  </si>
  <si>
    <t>010001372</t>
  </si>
  <si>
    <t>''5 elementu akadēmija" mācību un atveseļošanās tradicionālās un netradicionālās medicīnas centrs, SIA</t>
  </si>
  <si>
    <t>010001373</t>
  </si>
  <si>
    <t>Šilvāne Alīna - fizioterapeita prakse</t>
  </si>
  <si>
    <t>010001375</t>
  </si>
  <si>
    <t>Šamova Marina - ārsta prakse zobārstniecībā</t>
  </si>
  <si>
    <t>010001377</t>
  </si>
  <si>
    <t>Eriksone Larisa - fizikālās un rehabilitācijas medicīnas ārsta un kosmetologa prakse</t>
  </si>
  <si>
    <t>010001380</t>
  </si>
  <si>
    <t>Ludmilas Molokovas aromkosmetoloģijas privātprakse, IK</t>
  </si>
  <si>
    <t>010001383</t>
  </si>
  <si>
    <t>Curatio, Sabiedrība ar ierobežotu atbildību</t>
  </si>
  <si>
    <t>010001384</t>
  </si>
  <si>
    <t>Kārnija Evi - ārsta prakse psihiatrijā, narkoloģijā un psihoterapijā</t>
  </si>
  <si>
    <t>010001386</t>
  </si>
  <si>
    <t>EVIDENT, Sabiedrība ar ierobežotu atbildību</t>
  </si>
  <si>
    <t>010001388</t>
  </si>
  <si>
    <t>Tropa Ieva - fizioterapeita prakse</t>
  </si>
  <si>
    <t>010001389</t>
  </si>
  <si>
    <t>VITA GRATA, SIA</t>
  </si>
  <si>
    <t>010001390</t>
  </si>
  <si>
    <t>Ivetas Golubovskas ārsta privātprakse, Sabiedrība ar ierobežotu atbildību</t>
  </si>
  <si>
    <t>010001397</t>
  </si>
  <si>
    <t>010001399</t>
  </si>
  <si>
    <t>GALLUS PRO, Sabiedrība ar ierobežotu atbildību</t>
  </si>
  <si>
    <t>010001401</t>
  </si>
  <si>
    <t>Ingas Ērgles Privātprakse, Sabiedrība ar ierobežotu atbildību</t>
  </si>
  <si>
    <t>010001402</t>
  </si>
  <si>
    <t>Smirnova Ingrīda - masiera prakse</t>
  </si>
  <si>
    <t>010001403</t>
  </si>
  <si>
    <t>Dr. J.Sominskas zobārstniecības prakse, Sabiedrība ar ierobežotu atbildību</t>
  </si>
  <si>
    <t>010001404</t>
  </si>
  <si>
    <t>Zobu veselība, SIA</t>
  </si>
  <si>
    <t>010001405</t>
  </si>
  <si>
    <t>STOMADENT, Sabiedrība ar ierobežotu atbildību</t>
  </si>
  <si>
    <t>010001406</t>
  </si>
  <si>
    <t>Ozoliņa Silvija - masiera prakse</t>
  </si>
  <si>
    <t>010001413</t>
  </si>
  <si>
    <t>010001414</t>
  </si>
  <si>
    <t>Ruttasu privātprakse, SIA</t>
  </si>
  <si>
    <t>010001416</t>
  </si>
  <si>
    <t>Kustību telpa, Sabiedrība ar ierobežotu atbildību</t>
  </si>
  <si>
    <t>010001417</t>
  </si>
  <si>
    <t>SV Centr, Sabiedrība ar ierobežotu atbildību</t>
  </si>
  <si>
    <t>010001423</t>
  </si>
  <si>
    <t>Ļišņevska Olga - arodveselības un arodslimību ārsta prakse</t>
  </si>
  <si>
    <t>010001424</t>
  </si>
  <si>
    <t>Miķelsones Daces ārsta prakse zobārstniecībā, SIA</t>
  </si>
  <si>
    <t>010001425</t>
  </si>
  <si>
    <t>Blūzma Baiba - masiera prakse</t>
  </si>
  <si>
    <t>010001428</t>
  </si>
  <si>
    <t>010001429</t>
  </si>
  <si>
    <t>Čudnovska Anna - fizioterapeita prakse</t>
  </si>
  <si>
    <t>Indenta, SIA</t>
  </si>
  <si>
    <t>010001432</t>
  </si>
  <si>
    <t>Hailovas intensitāte plus, Sabiedrība ar ierobežotu atbildību</t>
  </si>
  <si>
    <t>010001436</t>
  </si>
  <si>
    <t>MediHelp, Sabiedrība ar ierobežotu atbildību</t>
  </si>
  <si>
    <t>010001437</t>
  </si>
  <si>
    <t>Consilium Medicum, Sabiedrība ar ierobežotu atbildību</t>
  </si>
  <si>
    <t>010001438</t>
  </si>
  <si>
    <t>Barinova Jekaterina - fizioterapeita prakse</t>
  </si>
  <si>
    <t>010001439</t>
  </si>
  <si>
    <t>Saules Zobārstniecība, SIA</t>
  </si>
  <si>
    <t>010001440</t>
  </si>
  <si>
    <t>STEA, SIA</t>
  </si>
  <si>
    <t>010001441</t>
  </si>
  <si>
    <t>EOLADERM, SIA</t>
  </si>
  <si>
    <t>010001442</t>
  </si>
  <si>
    <t>Centra zobārstniecības prakse, Sabiedrība ar ierobežotu atbildību</t>
  </si>
  <si>
    <t>010001450</t>
  </si>
  <si>
    <t>Cilmes šūnu banka, SIA</t>
  </si>
  <si>
    <t>010001451</t>
  </si>
  <si>
    <t>ETB therapy group, SIA</t>
  </si>
  <si>
    <t>010001452</t>
  </si>
  <si>
    <t>Dr.Lapiņa privātprakse, Sabiedrība ar ierobežotu atbildību</t>
  </si>
  <si>
    <t>010001453</t>
  </si>
  <si>
    <t>Lakša Vita - fizioterapeita prakse</t>
  </si>
  <si>
    <t>010001455</t>
  </si>
  <si>
    <t>Kalvja Krastiņa ārsta prakse, Sabiedrība ar ierobežotu atbildību</t>
  </si>
  <si>
    <t>010001456</t>
  </si>
  <si>
    <t>010001457</t>
  </si>
  <si>
    <t>Jūlijas Katkevičas zobārstniecība, SIA</t>
  </si>
  <si>
    <t>010001459</t>
  </si>
  <si>
    <t>Lapsele Kristīne - fizioterapeita prakse</t>
  </si>
  <si>
    <t>010001461</t>
  </si>
  <si>
    <t>Mārtiņa Malzubra ārsta prakse, Sabiedrība ar ierobežotu atbildību</t>
  </si>
  <si>
    <t>010001464</t>
  </si>
  <si>
    <t>Kids Medical, Sabiedrība ar ierobežotu atbildību</t>
  </si>
  <si>
    <t>010001469</t>
  </si>
  <si>
    <t>010001470</t>
  </si>
  <si>
    <t>Kalniņa-Noveičuka Margarita - fizioterapeita prakse</t>
  </si>
  <si>
    <t>010001471</t>
  </si>
  <si>
    <t>010001473</t>
  </si>
  <si>
    <t>010001474</t>
  </si>
  <si>
    <t>Rubenhair Baltika, Sabiedrība ar ierobežotu atbildību</t>
  </si>
  <si>
    <t>010001475</t>
  </si>
  <si>
    <t>DENTS, Eihentāles individuālais uzņēmums</t>
  </si>
  <si>
    <t>010001482</t>
  </si>
  <si>
    <t>Golovins Igors - ārsta prakse zobārstniecībā</t>
  </si>
  <si>
    <t>010001484</t>
  </si>
  <si>
    <t>SIGĪRIJA, IK</t>
  </si>
  <si>
    <t>010001494</t>
  </si>
  <si>
    <t>Tava Veselība AL, SIA</t>
  </si>
  <si>
    <t>010001497</t>
  </si>
  <si>
    <t>Ķevere Laura - ārsta prakse psihiatrijā un bērnu psihiatrijā</t>
  </si>
  <si>
    <t>010001501</t>
  </si>
  <si>
    <t>PHARMA VISION RĪGA, SIA</t>
  </si>
  <si>
    <t>010001502</t>
  </si>
  <si>
    <t>Strautmane Ilze - ārsta prakse oftalmoloģijā</t>
  </si>
  <si>
    <t>010001503</t>
  </si>
  <si>
    <t>Diadents, Sabiedrība ar ierobežotu atbildību</t>
  </si>
  <si>
    <t>010001505</t>
  </si>
  <si>
    <t>Gundara Rusova ortopēdijas prakse,IK</t>
  </si>
  <si>
    <t>010001507</t>
  </si>
  <si>
    <t>Jēgers Mārcis - ārsta prakse traumatoloģijā, ortopēdijā</t>
  </si>
  <si>
    <t>010001509</t>
  </si>
  <si>
    <t>Denta Valenti, Sabiedrība ar ierobežotu atbildību</t>
  </si>
  <si>
    <t>010001511</t>
  </si>
  <si>
    <t>010001512</t>
  </si>
  <si>
    <t>MVP PROF, Sabiedrība ar ierobežotu atbildību</t>
  </si>
  <si>
    <t>010001513</t>
  </si>
  <si>
    <t>Walter Elena - fizioterapeita prakse</t>
  </si>
  <si>
    <t>010001517</t>
  </si>
  <si>
    <t>GKMed, Sabiedrība ar ierobežotu atbildību</t>
  </si>
  <si>
    <t>010001521</t>
  </si>
  <si>
    <t>EDVITAS, SIA</t>
  </si>
  <si>
    <t>010001524</t>
  </si>
  <si>
    <t>Dr. Mālmanes zobārstniecība, Sabiedrība ar ierobežotu atbildību</t>
  </si>
  <si>
    <t>010001525</t>
  </si>
  <si>
    <t>SKY DREAM CLINIC, Sabiedrība ar ierobežotu atbildību</t>
  </si>
  <si>
    <t>010001528</t>
  </si>
  <si>
    <t>Rakļinska Tatjana - fizioterapeita prakse</t>
  </si>
  <si>
    <t>010001529</t>
  </si>
  <si>
    <t>G.Strazda ārsta prakse, Sabiedrība ar ierobežotu atbildību</t>
  </si>
  <si>
    <t>010001530</t>
  </si>
  <si>
    <t>Astordent, Sabiedrība ar ierobežotu atbildību</t>
  </si>
  <si>
    <t>010001536</t>
  </si>
  <si>
    <t>Veselības centrs Vivendi, SIA</t>
  </si>
  <si>
    <t>010001537</t>
  </si>
  <si>
    <t>010001538</t>
  </si>
  <si>
    <t>Stunžāns Oļegs -ārsta prakse traumatoloģijā, ortopēdijā</t>
  </si>
  <si>
    <t>010001539</t>
  </si>
  <si>
    <t>DentaVis, Sabiedrība ar ierobežotu atbildību</t>
  </si>
  <si>
    <t>010001540</t>
  </si>
  <si>
    <t xml:space="preserve">Pudulis Jānis - ārsta prakse kardioloģijā </t>
  </si>
  <si>
    <t>010001542</t>
  </si>
  <si>
    <t>VALIS Zobārstniecība, Sabiedrība ar ierobežotu atbildību</t>
  </si>
  <si>
    <t>010001543</t>
  </si>
  <si>
    <t>Atvasināta publiska persona "Latvijas Biomedicīnas pētījumu un studiju centrs"</t>
  </si>
  <si>
    <t>010001544</t>
  </si>
  <si>
    <t>Zobārstniecība Kate, Sabiedrība ar ierobežotu atbildību</t>
  </si>
  <si>
    <t>010001545</t>
  </si>
  <si>
    <t>NordicDental, Sabiedrība ar ierobežotu atbildību</t>
  </si>
  <si>
    <t>010001548</t>
  </si>
  <si>
    <t>Skaists un vesels, Sabiedrība ar ierobežotu atbildību</t>
  </si>
  <si>
    <t>010001550</t>
  </si>
  <si>
    <t>AVAMED, SIA</t>
  </si>
  <si>
    <t>010001553</t>
  </si>
  <si>
    <t>Neiroimunoloģijas un imūndeficītu centrs, SIA</t>
  </si>
  <si>
    <t>010001554</t>
  </si>
  <si>
    <t>ERA ESTHETIC, SIA</t>
  </si>
  <si>
    <t>010001555</t>
  </si>
  <si>
    <t>Aprups Juris - ārsta prakse anestezioloģijā, reanimatoloģijā</t>
  </si>
  <si>
    <t>010001556</t>
  </si>
  <si>
    <t>Dobrā Ilze - ārsta prakse psihiatrijā</t>
  </si>
  <si>
    <t>010001557</t>
  </si>
  <si>
    <t>SMP DOKTORĀTS, Sabiedrība ar ierobežotu atbildību</t>
  </si>
  <si>
    <t>010001558</t>
  </si>
  <si>
    <t>DDA Orthopaedics, Sabiedrība ar ierobežotu atbildību</t>
  </si>
  <si>
    <t>010001559</t>
  </si>
  <si>
    <t>VIRONA, Sabiedrība ar ierobežotu atbildību</t>
  </si>
  <si>
    <t>010001560</t>
  </si>
  <si>
    <t>Roziņa Ineta - ārsta prakse psihiatrijā</t>
  </si>
  <si>
    <t>010001561</t>
  </si>
  <si>
    <t>Sievietes veselības centrs, SIA</t>
  </si>
  <si>
    <t>010001562</t>
  </si>
  <si>
    <t>REHAD, Sabiedrība ar ierobežotu atbildību</t>
  </si>
  <si>
    <t>010001564</t>
  </si>
  <si>
    <t>Repša Lauris - ārsta prakse traumatoloģijā, ortopēdijā</t>
  </si>
  <si>
    <t>010001565</t>
  </si>
  <si>
    <t>PATELLO LTD, Sabiedrība ar ierobežotu atbildību</t>
  </si>
  <si>
    <t>010001568</t>
  </si>
  <si>
    <t>Lolitas Nikolājevas zobārstniecības privātprakse, Sabiedrība ar ierobežotu atbildību</t>
  </si>
  <si>
    <t>010001570</t>
  </si>
  <si>
    <t>NaMejor Dent, SIA</t>
  </si>
  <si>
    <t>010001571</t>
  </si>
  <si>
    <t>Dr.Snipes ārsta prakse, Sabiedrība ar ierobežotu atbildību</t>
  </si>
  <si>
    <t>010001572</t>
  </si>
  <si>
    <t>RURSUS, SIA</t>
  </si>
  <si>
    <t>010001573</t>
  </si>
  <si>
    <t>Klasiskās homeopātijas centrs, Sabiedrība ar ierobežotu atbildību</t>
  </si>
  <si>
    <t>010001574</t>
  </si>
  <si>
    <t>Jabbour Medical, Sabiedrība ar ierobežotu atbildību</t>
  </si>
  <si>
    <t>010001576</t>
  </si>
  <si>
    <t>MKS-D, Sabiedrība ar ierobežotu atbildību</t>
  </si>
  <si>
    <t>010001578</t>
  </si>
  <si>
    <t>010001580</t>
  </si>
  <si>
    <t>Nataleks, Sabiedrība ar ierobežotu atbildību</t>
  </si>
  <si>
    <t>010001583</t>
  </si>
  <si>
    <t>010001584</t>
  </si>
  <si>
    <t>ARITMIJA IN, Sabiedrība ar ierobežotu atbildību</t>
  </si>
  <si>
    <t>010001585</t>
  </si>
  <si>
    <t>Nonnas Tomiševas privātprakse, SIA</t>
  </si>
  <si>
    <t>010001591</t>
  </si>
  <si>
    <t>Elpo Brīvi, SIA</t>
  </si>
  <si>
    <t>010001592</t>
  </si>
  <si>
    <t>Ievu Kalns fizio, Sabiedrība ar ierobežotu atbildību</t>
  </si>
  <si>
    <t>010001596</t>
  </si>
  <si>
    <t>Derma Clinic Riga, SIA</t>
  </si>
  <si>
    <t>010001600</t>
  </si>
  <si>
    <t>AltroMed, Sabiedrība ar ierobežotu atbildību</t>
  </si>
  <si>
    <t>010001601</t>
  </si>
  <si>
    <t>BioTer, SIA</t>
  </si>
  <si>
    <t>010001605</t>
  </si>
  <si>
    <t>ARTRĪTA KLĪNIKA, SIA</t>
  </si>
  <si>
    <t>010001607</t>
  </si>
  <si>
    <t>AdamEye, SIA</t>
  </si>
  <si>
    <t>010001608</t>
  </si>
  <si>
    <t>MPD Prakse, Sabiedrība ar ierobežotu atbildību</t>
  </si>
  <si>
    <t>010001612</t>
  </si>
  <si>
    <t>010001616</t>
  </si>
  <si>
    <t>Dr.R.Mačuks, Sabiedrība ar ierobežotu atbildību</t>
  </si>
  <si>
    <t>010001617</t>
  </si>
  <si>
    <t>Sprūģe Ilona - ārsta prakse psihiatrijā</t>
  </si>
  <si>
    <t>010001618</t>
  </si>
  <si>
    <t>Roderte Irita - ārsta gastroenterologa un internista prakse</t>
  </si>
  <si>
    <t>010001619</t>
  </si>
  <si>
    <t>Danilāne Arita - ārsta prakse oftalmoloģijā</t>
  </si>
  <si>
    <t>010001620</t>
  </si>
  <si>
    <t>ACCESS AV, SIA</t>
  </si>
  <si>
    <t>010001622</t>
  </si>
  <si>
    <t>ARDE Dental, SIA</t>
  </si>
  <si>
    <t>010001625</t>
  </si>
  <si>
    <t>Dermamed, SIA</t>
  </si>
  <si>
    <t>010001626</t>
  </si>
  <si>
    <t>Klīnika Piramīda 3, SIA</t>
  </si>
  <si>
    <t>010001628</t>
  </si>
  <si>
    <t>Radziņa Maija - ārsta prakse radioloģijā</t>
  </si>
  <si>
    <t>010001632</t>
  </si>
  <si>
    <t>Dr.med. Agneses Ruskules privātprakse, SIA</t>
  </si>
  <si>
    <t>010001633</t>
  </si>
  <si>
    <t>Art of beauty, Sabiedrība ar ierobežotu atbildību</t>
  </si>
  <si>
    <t>010001634</t>
  </si>
  <si>
    <t>BIOSENTA, Sabiedrība ar ierobežotu atbildību</t>
  </si>
  <si>
    <t>010001636</t>
  </si>
  <si>
    <t>Rehabilitācijas centrs Poga, Fonds</t>
  </si>
  <si>
    <t>010001637</t>
  </si>
  <si>
    <t>I.Prudāna ķirurga prakse, SIA</t>
  </si>
  <si>
    <t>010001639</t>
  </si>
  <si>
    <t>LOR Klīnika, Sabiedrība ar ierobežotu atbildību</t>
  </si>
  <si>
    <t>010001641</t>
  </si>
  <si>
    <t>PIRMĀ MIOFUNKCIONĀLĀ KLĪNIKA, Sabiedrība ar ierobežotu atbildību</t>
  </si>
  <si>
    <t>010001642</t>
  </si>
  <si>
    <t>FIZIO AZ, SIA</t>
  </si>
  <si>
    <t>010001645</t>
  </si>
  <si>
    <t>Breide Inese - ārsta prakse traumatoloģijā, ortopēdijā</t>
  </si>
  <si>
    <t>010001646</t>
  </si>
  <si>
    <t>VIENOTS, Sabiedrība ar ierobežotu atbildību</t>
  </si>
  <si>
    <t>010001647</t>
  </si>
  <si>
    <t>Willow Med, SIA</t>
  </si>
  <si>
    <t>010001648</t>
  </si>
  <si>
    <t>Apines privātprakse, Sabiedrība ar ierobežotu atbildību</t>
  </si>
  <si>
    <t>010001650</t>
  </si>
  <si>
    <t>Tensegrity, Sabiedrība ar ierobežotu atbildību</t>
  </si>
  <si>
    <t>010001652</t>
  </si>
  <si>
    <t>Pārdaugavas psihoterapijas centrs, SIA</t>
  </si>
  <si>
    <t>010001653</t>
  </si>
  <si>
    <t>ORTO Centrs, SIA</t>
  </si>
  <si>
    <t>010001656</t>
  </si>
  <si>
    <t>Remese Ineta - ārsta prakse psihoterapijā</t>
  </si>
  <si>
    <t>010001657</t>
  </si>
  <si>
    <t>Gribalsky, IK</t>
  </si>
  <si>
    <t>010001659</t>
  </si>
  <si>
    <t>Realengo, Sabiedrība ar ierobežotu atbildību</t>
  </si>
  <si>
    <t>010001661</t>
  </si>
  <si>
    <t>010001662</t>
  </si>
  <si>
    <t>NP Green, SIA</t>
  </si>
  <si>
    <t>010001663</t>
  </si>
  <si>
    <t>Life harmony, SIA</t>
  </si>
  <si>
    <t>010001664</t>
  </si>
  <si>
    <t>Locoflex Medical, SIA</t>
  </si>
  <si>
    <t>010001666</t>
  </si>
  <si>
    <t>DentBaltic, SIA</t>
  </si>
  <si>
    <t>010001670</t>
  </si>
  <si>
    <t>Jakubovskis Māris - ārsta prakse uroloģijā</t>
  </si>
  <si>
    <t>010001671</t>
  </si>
  <si>
    <t>Ramonas Markuses ārsta prakse, Sabiedrība ar ierobežotu atbildību</t>
  </si>
  <si>
    <t>010001672</t>
  </si>
  <si>
    <t>LATVIJAS UNIVERSITĀTE</t>
  </si>
  <si>
    <t>010001677</t>
  </si>
  <si>
    <t>TADE, Sabiedrība ar ierobežotu atbildību</t>
  </si>
  <si>
    <t>010001682</t>
  </si>
  <si>
    <t>ArD centrs, Sabiedrība ar ierobežotu atbildību</t>
  </si>
  <si>
    <t>010001686</t>
  </si>
  <si>
    <t>Medsocium, SIA</t>
  </si>
  <si>
    <t>010001689</t>
  </si>
  <si>
    <t>Lemon Baltic, Sabiedrība ar ierobežotu atbildību</t>
  </si>
  <si>
    <t>010001690</t>
  </si>
  <si>
    <t>Gintere-Kikuste Gita  - fizioterapeita prakse</t>
  </si>
  <si>
    <t>010001692</t>
  </si>
  <si>
    <t>Dental A, SIA</t>
  </si>
  <si>
    <t>010001693</t>
  </si>
  <si>
    <t>Medserviss lāzeru tehnoloģijas, Sabiedrība ar ierobežotu atbildību</t>
  </si>
  <si>
    <t>010001695</t>
  </si>
  <si>
    <t>ORTOD, Sabiedrība ar ierobežotu atbildību</t>
  </si>
  <si>
    <t>010001696</t>
  </si>
  <si>
    <t>Portnaja Agnese - ārsta prakse dermatoloģijā, veneroloģijā</t>
  </si>
  <si>
    <t>010001697</t>
  </si>
  <si>
    <t>Seržante Ilze - ārsta prakse neiroloģijā</t>
  </si>
  <si>
    <t>010001701</t>
  </si>
  <si>
    <t>RH Medicīniskas Konsultācijas, SIA</t>
  </si>
  <si>
    <t>010001702</t>
  </si>
  <si>
    <t>Legzdiņš Atis - ārsta prakse otolaringoloģijā</t>
  </si>
  <si>
    <t>010001703</t>
  </si>
  <si>
    <t>Estētiskā dermatoloģija, Sabiedrība ar ierobežotu atbildību</t>
  </si>
  <si>
    <t>010001704</t>
  </si>
  <si>
    <t>Veselība-Vērtība, Sabiedrība ar ierobežotu atbildību</t>
  </si>
  <si>
    <t>010001707</t>
  </si>
  <si>
    <t>Aldiņi 3, SIA</t>
  </si>
  <si>
    <t>010001709</t>
  </si>
  <si>
    <t>Andžāne Gunta - ārsta prakse psihoterapijā</t>
  </si>
  <si>
    <t>010001711</t>
  </si>
  <si>
    <t>Gorškova Svetlana - masiera prakse</t>
  </si>
  <si>
    <t>010001713</t>
  </si>
  <si>
    <t>Dali Dental, SIA</t>
  </si>
  <si>
    <t>010001715</t>
  </si>
  <si>
    <t>Čehoviča Marija - ārsta prakse elektroencefalogrāfijas metodē</t>
  </si>
  <si>
    <t>010001716</t>
  </si>
  <si>
    <t>NOFRETE, Sabiedrība ar ierobežotu atbildību</t>
  </si>
  <si>
    <t>010001717</t>
  </si>
  <si>
    <t>B-FIZIO, SIA</t>
  </si>
  <si>
    <t>010001718</t>
  </si>
  <si>
    <t>OVP PROF, SIA</t>
  </si>
  <si>
    <t>010001719</t>
  </si>
  <si>
    <t>BALSS APRŪPES CENTRS, Sabiedrība ar ierobežotu atbildību</t>
  </si>
  <si>
    <t>010001720</t>
  </si>
  <si>
    <t>Premium Orthopedics, SIA</t>
  </si>
  <si>
    <t>010001722</t>
  </si>
  <si>
    <t>Salmiņš Ģirts - bērnu ķirurga un traumatologa, ortopēda prakse</t>
  </si>
  <si>
    <t>010001725</t>
  </si>
  <si>
    <t>010001726</t>
  </si>
  <si>
    <t>Hauka Līga - masiera prakse</t>
  </si>
  <si>
    <t>010001728</t>
  </si>
  <si>
    <t>Nordent, SIA</t>
  </si>
  <si>
    <t>010001729</t>
  </si>
  <si>
    <t>Fidelis, Sabiedrība ar ierobežotu atbildību</t>
  </si>
  <si>
    <t>010001730</t>
  </si>
  <si>
    <t>Dental shop, Sabiedrība ar ierobežotu atbildību</t>
  </si>
  <si>
    <t>010001732</t>
  </si>
  <si>
    <t>Egīla Gasiņa privātklīnika, Sabiedrība ar ierobežotu atbildību</t>
  </si>
  <si>
    <t>010001733</t>
  </si>
  <si>
    <t>NEIROSAN, SIA</t>
  </si>
  <si>
    <t>010001734</t>
  </si>
  <si>
    <t>D. Miķelsones ģimenes ārsta prakse, SIA</t>
  </si>
  <si>
    <t>010001736</t>
  </si>
  <si>
    <t>Sisto, Sabiedrība ar ierobežotu atbildību</t>
  </si>
  <si>
    <t>010001737</t>
  </si>
  <si>
    <t>dr. Sandra Vizule, Sabiedrība ar ierobežotu atbildību</t>
  </si>
  <si>
    <t>010001738</t>
  </si>
  <si>
    <t>SO Trust, SIA</t>
  </si>
  <si>
    <t>010001739</t>
  </si>
  <si>
    <t>Gaso, Akciju sabiedrība</t>
  </si>
  <si>
    <t>010001740</t>
  </si>
  <si>
    <t>FamilyDent, SIA</t>
  </si>
  <si>
    <t>010001741</t>
  </si>
  <si>
    <t>VZK, Sabiedrība ar ierobežotu atbildību</t>
  </si>
  <si>
    <t>010001743</t>
  </si>
  <si>
    <t>Alda Puķīša ārsta prakse, SIA</t>
  </si>
  <si>
    <t>010001744</t>
  </si>
  <si>
    <t>Ņeskoromnijs Andrejs - arodveselības un arodslimību ārsta prakse</t>
  </si>
  <si>
    <t>010001745</t>
  </si>
  <si>
    <t>KRZK, Sabiedrība ar ierobežotu atbildību</t>
  </si>
  <si>
    <t>010001747</t>
  </si>
  <si>
    <t>Jevdokimovs &amp; Sons, SIA</t>
  </si>
  <si>
    <t>010001748</t>
  </si>
  <si>
    <t>ProMed sporta medicīna, Sabiedrība ar ierobežotu atbildību</t>
  </si>
  <si>
    <t>010001750</t>
  </si>
  <si>
    <t>010001751</t>
  </si>
  <si>
    <t>Premio, SIA</t>
  </si>
  <si>
    <t>010001752</t>
  </si>
  <si>
    <t>Kvile Una - masiera prakse</t>
  </si>
  <si>
    <t>010001754</t>
  </si>
  <si>
    <t>Vītols un Vītols, SIA</t>
  </si>
  <si>
    <t>010001755</t>
  </si>
  <si>
    <t>Čuriška Inga - masiera prakse</t>
  </si>
  <si>
    <t>010001757</t>
  </si>
  <si>
    <t>Dzenava Kristīne - fizioterapeita prakse</t>
  </si>
  <si>
    <t>010001760</t>
  </si>
  <si>
    <t>Švēde Elīna - ģimenes ārsta prakse</t>
  </si>
  <si>
    <t>010001761</t>
  </si>
  <si>
    <t>Karlsone Lija  - ārsta prakse oftalmoloģijā</t>
  </si>
  <si>
    <t>010001762</t>
  </si>
  <si>
    <t>Need SOLUTION, Sabiedrība ar ierobežotu atbildību</t>
  </si>
  <si>
    <t>010001763</t>
  </si>
  <si>
    <t>Vingrojam kopā, Sabiedrība ar ierobežotu atbildību</t>
  </si>
  <si>
    <t>010001764</t>
  </si>
  <si>
    <t>Freimane Jolanta - ārsta radiologa diagnosta prakse</t>
  </si>
  <si>
    <t>010001766</t>
  </si>
  <si>
    <t>Skerškāne Marija - audiologopēda prakse</t>
  </si>
  <si>
    <t>010001768</t>
  </si>
  <si>
    <t>Mugurkaula institūts, SIA</t>
  </si>
  <si>
    <t>010001770</t>
  </si>
  <si>
    <t>Smile Office, SIA</t>
  </si>
  <si>
    <t>010001771</t>
  </si>
  <si>
    <t>Neilande Ivanda - ārsta radiologa diagnosta prakse</t>
  </si>
  <si>
    <t>010001773</t>
  </si>
  <si>
    <t>AGM orthopaedics, SIA</t>
  </si>
  <si>
    <t>010001774</t>
  </si>
  <si>
    <t>Veselības centrs Stradiņi, Sabiedrība ar ierobežotu atbildību</t>
  </si>
  <si>
    <t>010001775</t>
  </si>
  <si>
    <t>S. Mitenbergas doktorāts, SIA</t>
  </si>
  <si>
    <t>010001779</t>
  </si>
  <si>
    <t>GK privātprakse, SIA</t>
  </si>
  <si>
    <t>010001780</t>
  </si>
  <si>
    <t>NARINE, SIA</t>
  </si>
  <si>
    <t>010001782</t>
  </si>
  <si>
    <t>Hof-Ranzen, Sabiedrība ar ierobežotu atbildību</t>
  </si>
  <si>
    <t>010001783</t>
  </si>
  <si>
    <t>ACU LĀZERTERAPIJAS CENTRS, SIA</t>
  </si>
  <si>
    <t>010001785</t>
  </si>
  <si>
    <t>Mihailova Anna - masiera prakse</t>
  </si>
  <si>
    <t>010001786</t>
  </si>
  <si>
    <t>Latkovska Līga - fizioterapeita prakse</t>
  </si>
  <si>
    <t>010001789</t>
  </si>
  <si>
    <t>Goldmanis  Renārs - tehniskā ortopēda prakse</t>
  </si>
  <si>
    <t>010001790</t>
  </si>
  <si>
    <t>Ar Smaidu, SIA</t>
  </si>
  <si>
    <t>010001791</t>
  </si>
  <si>
    <t>CHIRONS, SIA</t>
  </si>
  <si>
    <t>010001796</t>
  </si>
  <si>
    <t>Soldatenkova Tatjana - ārsta prakse zobārstniecībā</t>
  </si>
  <si>
    <t>010001797</t>
  </si>
  <si>
    <t>Tirzīte Agrita - ārsta prakse otolaringoloģijā</t>
  </si>
  <si>
    <t>010001798</t>
  </si>
  <si>
    <t>SCIENCE22.COM, SIA</t>
  </si>
  <si>
    <t>010001799</t>
  </si>
  <si>
    <t>CONCENTUS, Sabiedrība ar ierobežotu atbildību</t>
  </si>
  <si>
    <t>010001800</t>
  </si>
  <si>
    <t>Zakare Melita - masiera prakse</t>
  </si>
  <si>
    <t>010001801</t>
  </si>
  <si>
    <t>Liepiņa Gunta - masiera prakse</t>
  </si>
  <si>
    <t>010001802</t>
  </si>
  <si>
    <t>JOKER LTD, SIA</t>
  </si>
  <si>
    <t>010001803</t>
  </si>
  <si>
    <t>Ivanovska Olga - ārsta internista prakse</t>
  </si>
  <si>
    <t>010001806</t>
  </si>
  <si>
    <t>Fizioterapija, Sabiedrība ar ierobežotu atbildību</t>
  </si>
  <si>
    <t>010001807</t>
  </si>
  <si>
    <t>I.Strautmanes zobārstniecības privātprakse, SIA</t>
  </si>
  <si>
    <t>010001812</t>
  </si>
  <si>
    <t>Rožkalne Zane - fizioterapeita prakse</t>
  </si>
  <si>
    <t>010001813</t>
  </si>
  <si>
    <t>Veilande Gunta - fizioterapeita prakse</t>
  </si>
  <si>
    <t>010001815</t>
  </si>
  <si>
    <t>TeleCardiology, SIA</t>
  </si>
  <si>
    <t>010001817</t>
  </si>
  <si>
    <t>Ābelītis Oskars - ārsta prakse akupunktūrā</t>
  </si>
  <si>
    <t>010001822</t>
  </si>
  <si>
    <t>Ankur Holding, Sabiedrība ar ierobežotu atbildību</t>
  </si>
  <si>
    <t>010001823</t>
  </si>
  <si>
    <t>010001824</t>
  </si>
  <si>
    <t>010001825</t>
  </si>
  <si>
    <t>Veselības centrs Medeors pluss-S, SIA</t>
  </si>
  <si>
    <t>010001827</t>
  </si>
  <si>
    <t>Kārkliņa Ilvita - fizioterapeita prakse</t>
  </si>
  <si>
    <t>010001828</t>
  </si>
  <si>
    <t>Traumatologa - ortopēda Georga Pelēča prakse, IK</t>
  </si>
  <si>
    <t>010001829</t>
  </si>
  <si>
    <t>AV privātprakse, SIA</t>
  </si>
  <si>
    <t>010001830</t>
  </si>
  <si>
    <t>AgneMed, SIA</t>
  </si>
  <si>
    <t>010001831</t>
  </si>
  <si>
    <t>Latvijas Neiroloģijas Centrs, Sabiedrība ar ierobežotu atbildību</t>
  </si>
  <si>
    <t>010001832</t>
  </si>
  <si>
    <t>Stīpiņš, SIA</t>
  </si>
  <si>
    <t>010001834</t>
  </si>
  <si>
    <t>Gluza Olga - ergoterapeita prakse</t>
  </si>
  <si>
    <t>010001835</t>
  </si>
  <si>
    <t>CORONA DENTIS, Sabiedrība ar ierobežotu atbildību</t>
  </si>
  <si>
    <t>010001836</t>
  </si>
  <si>
    <t>Stors Guntis - masiera prakse</t>
  </si>
  <si>
    <t>010001838</t>
  </si>
  <si>
    <t>Zemessardzes štābs</t>
  </si>
  <si>
    <t>010001839</t>
  </si>
  <si>
    <t>Guseinovs Seimurs - fizioterapeita prakse</t>
  </si>
  <si>
    <t>010001840</t>
  </si>
  <si>
    <t>Meladze Dāvids - fizioterapeita prakse</t>
  </si>
  <si>
    <t>010001841</t>
  </si>
  <si>
    <t>Millere Astrīda - vecmātes prakse</t>
  </si>
  <si>
    <t>010001843</t>
  </si>
  <si>
    <t>Karjagina-Ilstere Viktorija - fizioterapeita prakse</t>
  </si>
  <si>
    <t>010001844</t>
  </si>
  <si>
    <t>Ločmele Elīna - fizioterapeita prakse</t>
  </si>
  <si>
    <t>010001846</t>
  </si>
  <si>
    <t>Kardioloģijas Privātprakse, SIA</t>
  </si>
  <si>
    <t>010001848</t>
  </si>
  <si>
    <t>ProKlīnika, SIA</t>
  </si>
  <si>
    <t>010001849</t>
  </si>
  <si>
    <t>I.Troicka bariatriskā privātprakse, SIA</t>
  </si>
  <si>
    <t>010001850</t>
  </si>
  <si>
    <t>PRF klīnika, SIA</t>
  </si>
  <si>
    <t>010001852</t>
  </si>
  <si>
    <t>Čelombitko Inese - ārsta prakse neiroloģijā un akupunktūrā</t>
  </si>
  <si>
    <t>010001853</t>
  </si>
  <si>
    <t>EyeProf, SIA</t>
  </si>
  <si>
    <t>010001854</t>
  </si>
  <si>
    <t>ARB Diagnostika, SIA</t>
  </si>
  <si>
    <t>010001855</t>
  </si>
  <si>
    <t>Trauma centrs, SIA</t>
  </si>
  <si>
    <t>010001857</t>
  </si>
  <si>
    <t>CMAPV, IK</t>
  </si>
  <si>
    <t>010001858</t>
  </si>
  <si>
    <t>Gintere Andžella - audiologopēda prakse</t>
  </si>
  <si>
    <t>010001860</t>
  </si>
  <si>
    <t>ALADent, Sabiedrība ar ierobežotu atbildību</t>
  </si>
  <si>
    <t>010001861</t>
  </si>
  <si>
    <t>KV-LAB, Sabiedrība ar ierobežotu atbildību</t>
  </si>
  <si>
    <t>010001862</t>
  </si>
  <si>
    <t>Dr.R.Sietnieka privātprakse, SIA</t>
  </si>
  <si>
    <t>010001863</t>
  </si>
  <si>
    <t>Rīgas 1. pamatskola - attīstības centrs</t>
  </si>
  <si>
    <t>010001864</t>
  </si>
  <si>
    <t>NEIROMAX, SIA</t>
  </si>
  <si>
    <t>010001865</t>
  </si>
  <si>
    <t>Elifarma, Sabiedrība ar ierobežotu atbildību</t>
  </si>
  <si>
    <t>010001866</t>
  </si>
  <si>
    <t>Crimson Embers, SIA</t>
  </si>
  <si>
    <t>010001868</t>
  </si>
  <si>
    <t>FizioBalance, SIA</t>
  </si>
  <si>
    <t>010001869</t>
  </si>
  <si>
    <t>CrustAurum, Sabiedrība ar ierobežotu atbildību</t>
  </si>
  <si>
    <t>010001870</t>
  </si>
  <si>
    <t>010001871</t>
  </si>
  <si>
    <t>VESELS BĒRNS, SIA</t>
  </si>
  <si>
    <t>010001872</t>
  </si>
  <si>
    <t>Osovskis Mareks - fizioterapeita prakse</t>
  </si>
  <si>
    <t>010001874</t>
  </si>
  <si>
    <t>010001875</t>
  </si>
  <si>
    <t>Fizio Māja, SIA</t>
  </si>
  <si>
    <t>010001876</t>
  </si>
  <si>
    <t>LAT DERMA, SIA</t>
  </si>
  <si>
    <t>010001877</t>
  </si>
  <si>
    <t>Ādas veselības klīnika, SIA</t>
  </si>
  <si>
    <t>010001879</t>
  </si>
  <si>
    <t>Veinberga Inga - fizioterapeita prakse</t>
  </si>
  <si>
    <t>010001880</t>
  </si>
  <si>
    <t>Dr. Ivanovas angioloģijas privātprakse, SIA</t>
  </si>
  <si>
    <t>010001882</t>
  </si>
  <si>
    <t>FIZIOCENTRS, SIA</t>
  </si>
  <si>
    <t>010001884</t>
  </si>
  <si>
    <t>Turaidas Roze, SIA</t>
  </si>
  <si>
    <t>010001886</t>
  </si>
  <si>
    <t>AZARYAN MEDICAL CLINIC, SIA</t>
  </si>
  <si>
    <t>010001887</t>
  </si>
  <si>
    <t xml:space="preserve">Ertmane Lilita - ārsta prakse ginekoloģijā un dzemdniecībā </t>
  </si>
  <si>
    <t>010001888</t>
  </si>
  <si>
    <t>Lelo, SIA</t>
  </si>
  <si>
    <t>010001889</t>
  </si>
  <si>
    <t>Rabarbers MED, Sabiedrība ar ierobežotu atbildību</t>
  </si>
  <si>
    <t>010001890</t>
  </si>
  <si>
    <t>Strāķe Diāna - masiera prakse</t>
  </si>
  <si>
    <t>010001891</t>
  </si>
  <si>
    <t>Frolova Evija - fizioterapeita prakse</t>
  </si>
  <si>
    <t>010001893</t>
  </si>
  <si>
    <t>Kriškānu klans, SIA</t>
  </si>
  <si>
    <t>010001894</t>
  </si>
  <si>
    <t>Semjonova Alīna - kosmētiķa prakse</t>
  </si>
  <si>
    <t>010001895</t>
  </si>
  <si>
    <t>Krauze Ērika - masiera prakse</t>
  </si>
  <si>
    <t>010001898</t>
  </si>
  <si>
    <t>Anaesthesia Care, SIA</t>
  </si>
  <si>
    <t>010001901</t>
  </si>
  <si>
    <t>Ogsts Mārtiņš - ārsta prakse psihiatrijā</t>
  </si>
  <si>
    <t>010001903</t>
  </si>
  <si>
    <t>Dr.Zaikovskas privātprakse, Sabiedrība ar ierobežotu atbildību</t>
  </si>
  <si>
    <t>010001905</t>
  </si>
  <si>
    <t>SASP, Sabiedrība ar ierobežotu atbildību</t>
  </si>
  <si>
    <t>010001906</t>
  </si>
  <si>
    <t>Hippocratus, SIA</t>
  </si>
  <si>
    <t>010001907</t>
  </si>
  <si>
    <t>Medica Riga, Sabiedrība ar ierobežotu atbildību</t>
  </si>
  <si>
    <t>010001909</t>
  </si>
  <si>
    <t>Aesthetica, SIA</t>
  </si>
  <si>
    <t>010001911</t>
  </si>
  <si>
    <t>AltaDenta, SIA</t>
  </si>
  <si>
    <t>010001912</t>
  </si>
  <si>
    <t>Med4U, SIA</t>
  </si>
  <si>
    <t>010001914</t>
  </si>
  <si>
    <t>PERIODENT PLUS, Sabiedrība ar ierobežotu atbildību</t>
  </si>
  <si>
    <t>010001915</t>
  </si>
  <si>
    <t>Hibšmanis Raivis - masiera prakse</t>
  </si>
  <si>
    <t>010001916</t>
  </si>
  <si>
    <t>Zaharovs Aleksandrs - masiera prakse</t>
  </si>
  <si>
    <t>010001918</t>
  </si>
  <si>
    <t>Barinova Iveta Katrīna - kosmētiķa prakse</t>
  </si>
  <si>
    <t>010001919</t>
  </si>
  <si>
    <t>Komarova Inga - fizioterapeita prakse</t>
  </si>
  <si>
    <t>010001920</t>
  </si>
  <si>
    <t>Varslavane Irina - ārsta prakse akupunktūrā</t>
  </si>
  <si>
    <t>010001921</t>
  </si>
  <si>
    <t>Lācis Indars - ārsta prakse oftalmoloģijā</t>
  </si>
  <si>
    <t>010001922</t>
  </si>
  <si>
    <t>ABI Promedical, SIA</t>
  </si>
  <si>
    <t>010001923</t>
  </si>
  <si>
    <t>Bazarova Irina - ārsta prakse zobārstniecībā</t>
  </si>
  <si>
    <t>010001924</t>
  </si>
  <si>
    <t>Viveo Health, SIA</t>
  </si>
  <si>
    <t>010001926</t>
  </si>
  <si>
    <t>Vigo Health, SIA</t>
  </si>
  <si>
    <t>010001927</t>
  </si>
  <si>
    <t>LAURUS DENT Plus, Sabiedrība ar ierobežotu atbildību</t>
  </si>
  <si>
    <t>010001928</t>
  </si>
  <si>
    <t>010001929</t>
  </si>
  <si>
    <t>Jura Brūkļa ārsta prakse, SIA</t>
  </si>
  <si>
    <t>010001932</t>
  </si>
  <si>
    <t>Matīsa Timofejeva fizioterapijas privātprakse, Sabiedrība ar ierobežotu atbildību</t>
  </si>
  <si>
    <t>010001934</t>
  </si>
  <si>
    <t>Loginas Mikroķirurģijas un Rehabilitācijas centrs, SIA</t>
  </si>
  <si>
    <t>010001935</t>
  </si>
  <si>
    <t>Medica Štrenge, Sabiedrība ar ierobežotu atbildību</t>
  </si>
  <si>
    <t>010001936</t>
  </si>
  <si>
    <t>Brovkina Larisa - masiera prakse</t>
  </si>
  <si>
    <t>010001937</t>
  </si>
  <si>
    <t>Veselības meistars, Sabiedrība ar ierobežotu atbildību</t>
  </si>
  <si>
    <t>010001938</t>
  </si>
  <si>
    <t>010001939</t>
  </si>
  <si>
    <t>Černova Olga - masiera prakse</t>
  </si>
  <si>
    <t>010001940</t>
  </si>
  <si>
    <t>010001942</t>
  </si>
  <si>
    <t>010001943</t>
  </si>
  <si>
    <t>Kertudo Anžela - ārsta prakse psihoterapijā</t>
  </si>
  <si>
    <t>010001944</t>
  </si>
  <si>
    <t>MR prakse, SIA</t>
  </si>
  <si>
    <t>010001945</t>
  </si>
  <si>
    <t>Olivia Clinic, SIA</t>
  </si>
  <si>
    <t>010001947</t>
  </si>
  <si>
    <t>Mežmača Annija - ārsta prakse psihoterapijā</t>
  </si>
  <si>
    <t>010001948</t>
  </si>
  <si>
    <t>Auxilium Plus, Sabiedrība ar ierobežotu atbildību</t>
  </si>
  <si>
    <t>010001951</t>
  </si>
  <si>
    <t>Molārs M G, SIA</t>
  </si>
  <si>
    <t>010001952</t>
  </si>
  <si>
    <t>FIZPROF, Sabiedrība ar ierobežotu atbildību</t>
  </si>
  <si>
    <t>010001956</t>
  </si>
  <si>
    <t>Kinezis, SIA</t>
  </si>
  <si>
    <t>010001957</t>
  </si>
  <si>
    <t>Svētā Sofija, Sabiedriskais fonds Rehabilitācijas centrs</t>
  </si>
  <si>
    <t>010001959</t>
  </si>
  <si>
    <t>CORdiX, SIA</t>
  </si>
  <si>
    <t>010044003</t>
  </si>
  <si>
    <t>Diplomātiskā servisa medicīnas centrs, Sabiedrība ar ierobežotu atbildību</t>
  </si>
  <si>
    <t>010045216</t>
  </si>
  <si>
    <t>Mātes un bērna veselības aprūpes centrs, SIA</t>
  </si>
  <si>
    <t>010054116</t>
  </si>
  <si>
    <t>Latvijas Republikas Aizsardzības ministrijas Nacionālo bruņoto spēku Nodrošinājuma pavēlniecība</t>
  </si>
  <si>
    <t>010055203</t>
  </si>
  <si>
    <t>SolMed, SIA</t>
  </si>
  <si>
    <t>010064011</t>
  </si>
  <si>
    <t>SURDOVEST, SIA</t>
  </si>
  <si>
    <t>010064014</t>
  </si>
  <si>
    <t>VECPILSĒTAS MEDICĪNAS CENTRS, Sabiedrība ar ierobežotu atbildību</t>
  </si>
  <si>
    <t>010064026</t>
  </si>
  <si>
    <t>SKULMES FIZIKĀLĀS MEDICĪNAS UN REHABILITĀCIJAS KLĪNIKA, Sabiedrība ar ierobežotu atbildību</t>
  </si>
  <si>
    <t>010064028</t>
  </si>
  <si>
    <t>AG-A, SIA</t>
  </si>
  <si>
    <t>010064041</t>
  </si>
  <si>
    <t>ALSTERS, Sabiedrība ar ierobežotu atbildību</t>
  </si>
  <si>
    <t>010064044</t>
  </si>
  <si>
    <t>BĀKA MED, Sabiedrība ar ierobežotu atbildību</t>
  </si>
  <si>
    <t>010064046</t>
  </si>
  <si>
    <t>ORTO, Medicīnas centrs SIA</t>
  </si>
  <si>
    <t>010064116</t>
  </si>
  <si>
    <t>VIA UNA, Sabiedrība ar ierobežotu atbildību</t>
  </si>
  <si>
    <t>010064117</t>
  </si>
  <si>
    <t>HELGA-MED, Sabiedrība ar ierobežotu atbildību</t>
  </si>
  <si>
    <t>010064303</t>
  </si>
  <si>
    <t>RĪGAS ZOBĀRSTNIECĪBA, Sabiedrība ar ierobežotu atbildību</t>
  </si>
  <si>
    <t>010064504</t>
  </si>
  <si>
    <t>010064510</t>
  </si>
  <si>
    <t>AlMaDents, SIA</t>
  </si>
  <si>
    <t>010064512</t>
  </si>
  <si>
    <t>BALTIC DENTAL SERVICES, SIA</t>
  </si>
  <si>
    <t>010064516</t>
  </si>
  <si>
    <t>KOMERCFIL, Sabiedrība ar ierobežotu atbildību</t>
  </si>
  <si>
    <t>010064520</t>
  </si>
  <si>
    <t>ZOBĀRSTNIECĪBAS PRAKSE VECRĪGA, Sabiedrība ar ierobežotu atbildību</t>
  </si>
  <si>
    <t>010064524</t>
  </si>
  <si>
    <t>DIENA PIRMS JĀŅU NAKTS, Sabiedrība ar ierobežotu atbildību</t>
  </si>
  <si>
    <t>010064525</t>
  </si>
  <si>
    <t>Il zobārstniecība, SIA</t>
  </si>
  <si>
    <t>010064526</t>
  </si>
  <si>
    <t>Sabiedrība ar ierobežotu atbildību Saldus "META" Rīgas filiāle</t>
  </si>
  <si>
    <t>010064531</t>
  </si>
  <si>
    <t>I.D., Sabiedrība ar ierobežotu atbildību</t>
  </si>
  <si>
    <t>010064532</t>
  </si>
  <si>
    <t>Velk un ārstē, SIA</t>
  </si>
  <si>
    <t>010064533</t>
  </si>
  <si>
    <t>Ineses BĒRZUPES medicīniskā privātprakse, SIA</t>
  </si>
  <si>
    <t>010064535</t>
  </si>
  <si>
    <t>A-Serviss, SIA</t>
  </si>
  <si>
    <t>010064537</t>
  </si>
  <si>
    <t>ARKE, SIA</t>
  </si>
  <si>
    <t>010064539</t>
  </si>
  <si>
    <t>HONESTUM SERVICES, SIA</t>
  </si>
  <si>
    <t>010064540</t>
  </si>
  <si>
    <t>BR &amp; KO, SIA</t>
  </si>
  <si>
    <t>010064541</t>
  </si>
  <si>
    <t>KROKUS UN KO, Sabiedrība ar ierobežotu atbildību</t>
  </si>
  <si>
    <t>010064547</t>
  </si>
  <si>
    <t>GENNAT, Sabiedrība ar ierobežotu atbildību</t>
  </si>
  <si>
    <t>010064548</t>
  </si>
  <si>
    <t>Dr.Butkēvičas zobārstniecības prakse, SIA</t>
  </si>
  <si>
    <t>010064550</t>
  </si>
  <si>
    <t>NEODENT, Sabiedrība ar ierobežotu atbildību</t>
  </si>
  <si>
    <t>010064552</t>
  </si>
  <si>
    <t>Raida, Sabiedrība ar ierobežotu atbildību</t>
  </si>
  <si>
    <t>010064554</t>
  </si>
  <si>
    <t>BP 1, SIA</t>
  </si>
  <si>
    <t>010064560</t>
  </si>
  <si>
    <t>ESTĒTIKS, SIA</t>
  </si>
  <si>
    <t>010064563</t>
  </si>
  <si>
    <t>DENTISTS-T, Sabiedrība ar ierobežotu atbildību firma</t>
  </si>
  <si>
    <t>010064564</t>
  </si>
  <si>
    <t>Proprium, Sabiedrība ar ierobežotu atbildību</t>
  </si>
  <si>
    <t>010064565</t>
  </si>
  <si>
    <t>VALEKA, Sabiedrība ar ierobežotu atbildību</t>
  </si>
  <si>
    <t>010064566</t>
  </si>
  <si>
    <t>JURĢELE, Sabiedrība ar ierobežotu atbildību</t>
  </si>
  <si>
    <t>010065211</t>
  </si>
  <si>
    <t>Medicīnas centrs "Mā-Re", Sabiedrība ar ierobežotu atbildību</t>
  </si>
  <si>
    <t>010065216</t>
  </si>
  <si>
    <t>Medserviss, SIA</t>
  </si>
  <si>
    <t>010065217</t>
  </si>
  <si>
    <t>NTL, SIA</t>
  </si>
  <si>
    <t>010065218</t>
  </si>
  <si>
    <t>ROS, Firma SIA</t>
  </si>
  <si>
    <t>010065408</t>
  </si>
  <si>
    <t>Ārstes Elitas Adijanes prakse, Sabiedrība ar ierobežotu atbildību</t>
  </si>
  <si>
    <t>010066301</t>
  </si>
  <si>
    <t>LOCĪTAVU ĶIRURĢIJAS PRIVĀTKLĪNIKA, Sabiedrība ar ierobežotu atbildību</t>
  </si>
  <si>
    <t>010066302</t>
  </si>
  <si>
    <t>Plastikas ķirurģijas klīnika, Sabiedrība ar ierobežotu atbildību</t>
  </si>
  <si>
    <t>010075407</t>
  </si>
  <si>
    <t>Bode Ilze - ģimenes ārsta un arodveselības un arodslimību ārsta un masiera prakse</t>
  </si>
  <si>
    <t>010077209</t>
  </si>
  <si>
    <t>Upīte Māra - ārsta prakse zobārstniecībā</t>
  </si>
  <si>
    <t>010077401</t>
  </si>
  <si>
    <t>Ārsta Viktora Vestermaņa privātprakse, Individuālais komersants</t>
  </si>
  <si>
    <t>010077404</t>
  </si>
  <si>
    <t>Ivetas Pļaviņas ārstu prakse, Sabiedrība ar ierobežotu atbildību</t>
  </si>
  <si>
    <t>010077423</t>
  </si>
  <si>
    <t>Gaile Zane - fizikālās un rehabilitācijas medicīnas ārsta prakse</t>
  </si>
  <si>
    <t>010077432</t>
  </si>
  <si>
    <t>Kaziks Vladimirs - ārsta prakse psihiatrijā un narkoloģijā</t>
  </si>
  <si>
    <t>010077442</t>
  </si>
  <si>
    <t>Orbidāns Jānis - ārsta internista prakse</t>
  </si>
  <si>
    <t>010077443</t>
  </si>
  <si>
    <t>Helds Alvils - ārsta prakse endokrinoloģijā</t>
  </si>
  <si>
    <t>010077448</t>
  </si>
  <si>
    <t>Mileika Tatjana - ārsta prakse dermatoloģijā, veneroloģijā</t>
  </si>
  <si>
    <t>010077458</t>
  </si>
  <si>
    <t>I.Paegles ārsta prakse dzemdniecībā un ginekoloģijā, Sabiedrība ar ierobežotu atbildību</t>
  </si>
  <si>
    <t>010077478</t>
  </si>
  <si>
    <t>Zēbolds Silvestris - ārsta prakse traumatoloģijā, ortopēdijā</t>
  </si>
  <si>
    <t>010077801</t>
  </si>
  <si>
    <t>Lejniece Līga - masiera prakse</t>
  </si>
  <si>
    <t>019164053</t>
  </si>
  <si>
    <t>DR. SOLOMATINA ACU REHABILITĀCIJAS UN REDZES KOREKCIJAS CENTRS, Sabiedrība ar ierobežotu atbildību</t>
  </si>
  <si>
    <t>019164054</t>
  </si>
  <si>
    <t>ENTIS, SIA</t>
  </si>
  <si>
    <t>019164059</t>
  </si>
  <si>
    <t>CIBERTECH, SIA</t>
  </si>
  <si>
    <t>019164060</t>
  </si>
  <si>
    <t>DOKTORA MILEIKA KLĪNIKA, SIA</t>
  </si>
  <si>
    <t>019164505</t>
  </si>
  <si>
    <t>K ORALS, SIA</t>
  </si>
  <si>
    <t>019164508</t>
  </si>
  <si>
    <t>DŪMA &amp; VIZBULES ZOBU TEHNIKA, Sabiedrība ar ierobežotu atbildību</t>
  </si>
  <si>
    <t>019164509</t>
  </si>
  <si>
    <t>OLANEKS, SIA</t>
  </si>
  <si>
    <t>019164510</t>
  </si>
  <si>
    <t>LATDENT, Sabiedrība ar ierobežotu atbildību Zobārstniecības firma</t>
  </si>
  <si>
    <t>019164511</t>
  </si>
  <si>
    <t>M.BĒRZIŅA ZOBĀRSTNIECĪBAS PRIVĀTPRAKSE, Sabiedrība ar ierobežotu atbildību</t>
  </si>
  <si>
    <t>019164513</t>
  </si>
  <si>
    <t>LĪNS, Sabiedrība ar ierobežotu atbildību</t>
  </si>
  <si>
    <t>019164514</t>
  </si>
  <si>
    <t>IMADENTS, Sabiedrība ar ierobežotu atbildību</t>
  </si>
  <si>
    <t>019164515</t>
  </si>
  <si>
    <t>Natus, SIA</t>
  </si>
  <si>
    <t>019164517</t>
  </si>
  <si>
    <t>ILODENT, Sabiedrība ar ierobežotu atbildību</t>
  </si>
  <si>
    <t>019164519</t>
  </si>
  <si>
    <t>DENTIKS, Sabiedrība ar ierobežotu atbildību</t>
  </si>
  <si>
    <t>019166201</t>
  </si>
  <si>
    <t>LATVIJAS DERMATOLOĢIJAS INSTITŪTS, SIA komercfirma</t>
  </si>
  <si>
    <t>019166202</t>
  </si>
  <si>
    <t>LATVIJAS PSIHOSOMATIKAS, PSIHOTERAPIJAS UN PSIHODINAMISKĀS PSIHIATRIJAS CENTRS, Sabiedrība ar ierobežotu atbildību</t>
  </si>
  <si>
    <t>019166204</t>
  </si>
  <si>
    <t>Lāzerklīnika, Sabiedrība ar ierobežotu atbildību</t>
  </si>
  <si>
    <t>019167401</t>
  </si>
  <si>
    <t>DR. CAUNES PRIVĀTPRAKSE, SIA</t>
  </si>
  <si>
    <t>019167601</t>
  </si>
  <si>
    <t>RĪGAS ZOBU TEHNIKA, Sabiedrība ar ierobežotu atbildību</t>
  </si>
  <si>
    <t>019168301</t>
  </si>
  <si>
    <t>UniHaus, Sabiedrība ar ierobežotu atbildību</t>
  </si>
  <si>
    <t>019175411</t>
  </si>
  <si>
    <t>ANDAS KARIŅAS ĢIMENES ĀRSTA PRAKSE, SIA</t>
  </si>
  <si>
    <t>019175424</t>
  </si>
  <si>
    <t>AM Konsultācijas, Sabiedrība ar ierobežotu atbildību</t>
  </si>
  <si>
    <t>019175429</t>
  </si>
  <si>
    <t>Forvaters Terra, Sabiedrība ar ierobežotu atbildību</t>
  </si>
  <si>
    <t>019177204</t>
  </si>
  <si>
    <t>Dentamix, Sabiedrība ar ierobežotu atbildību</t>
  </si>
  <si>
    <t>019177404</t>
  </si>
  <si>
    <t>Upmiņa Indra - ārsta prakse psihoterapijā</t>
  </si>
  <si>
    <t>019177412</t>
  </si>
  <si>
    <t>Egila Vjatera privātprakse, SIA</t>
  </si>
  <si>
    <t>019177416</t>
  </si>
  <si>
    <t>Meikšāne Vizma - ārsta prakse pediatrijā un bērnu neiroloģijā</t>
  </si>
  <si>
    <t>019177440</t>
  </si>
  <si>
    <t>Vecvagars Ainārs - ārsta prakse neiroloģijā</t>
  </si>
  <si>
    <t>019177459</t>
  </si>
  <si>
    <t>Dr.Kovaļova privātprakse, SIA</t>
  </si>
  <si>
    <t>019177460</t>
  </si>
  <si>
    <t>Aristova Ilona - ārsta prakse kosmetoloģijā</t>
  </si>
  <si>
    <t>019177468</t>
  </si>
  <si>
    <t>Tambora Ingrīda - algologa, akupunktūras, fizikālās un rehabilitācijas ārsta un fizioterapeita prakse</t>
  </si>
  <si>
    <t>019177801</t>
  </si>
  <si>
    <t>Apīne Sandra - masiera prakse</t>
  </si>
  <si>
    <t>019264568</t>
  </si>
  <si>
    <t>DENS-1, Sabiedrība ar ierobežotu atbildību</t>
  </si>
  <si>
    <t>019275402</t>
  </si>
  <si>
    <t>Grīnhofa Ingūna -  ģimenes ārsta, arodveselības un arodslimību ārsta, homeopāta un masiera prakse</t>
  </si>
  <si>
    <t>019277202</t>
  </si>
  <si>
    <t>Strods Vilnis - ārsta prakse zobārstniecībā</t>
  </si>
  <si>
    <t>019277204</t>
  </si>
  <si>
    <t>I.M. Zobārstniecība, Sabiedrība ar ierobežotu atbildību</t>
  </si>
  <si>
    <t>019277207</t>
  </si>
  <si>
    <t>Liniņa Dagnija - ārsta prakse zobārstniecībā</t>
  </si>
  <si>
    <t>019277209</t>
  </si>
  <si>
    <t>Garšteins Artūrs - ārsta prakse zobārstniecībā</t>
  </si>
  <si>
    <t>019277210</t>
  </si>
  <si>
    <t>Alberts Jānis - ārsta prakse zobārstniecībā</t>
  </si>
  <si>
    <t>019277412</t>
  </si>
  <si>
    <t>Eņģelis Arnis-  ārsta prakse bērnu ķirurģijā</t>
  </si>
  <si>
    <t>019277435</t>
  </si>
  <si>
    <t>Golovičers Vladimirs - internista un akupunktūras ārsta prakse</t>
  </si>
  <si>
    <t>019364001</t>
  </si>
  <si>
    <t>RELAX-K.M., Sabiedrība ar ierobežotu atbildību</t>
  </si>
  <si>
    <t>019364005</t>
  </si>
  <si>
    <t>MATULES UN MELKAS GINEKOLOĢIJAS PRIVĀTKLĪNIKA, SIA</t>
  </si>
  <si>
    <t>019364006</t>
  </si>
  <si>
    <t>ASTRA RE, medicīniskā SIA</t>
  </si>
  <si>
    <t>019364007</t>
  </si>
  <si>
    <t>VALTERA PROTĒŽU LABORATORIJA, Sabiedrība ar ierobežotu atbildību</t>
  </si>
  <si>
    <t>019364009</t>
  </si>
  <si>
    <t>BIOREGULĀCIJAS KLĪNIKA, Sabiedrība ar ierobežotu atbildību</t>
  </si>
  <si>
    <t>019364010</t>
  </si>
  <si>
    <t>Ģimenes veselības centrs "STĀRĶA LIGZDA", SIA</t>
  </si>
  <si>
    <t>019364502</t>
  </si>
  <si>
    <t>GELAM, Sabiedrība ar ierobežotu atbildību</t>
  </si>
  <si>
    <t>019364504</t>
  </si>
  <si>
    <t>LEGA ZOBĀRSTNIECĪBA, Sabiedrība ar ierobežotu atbildību</t>
  </si>
  <si>
    <t>019364506</t>
  </si>
  <si>
    <t>INTERNUM, Sabiedrība ar ierobežotu atbildību</t>
  </si>
  <si>
    <t>019364507</t>
  </si>
  <si>
    <t>PLUSS 22, Sabiedrība ar ierobežotu atbildību</t>
  </si>
  <si>
    <t>019364509</t>
  </si>
  <si>
    <t>RS 32, Sabiedrība ar ierobežotu atbildību</t>
  </si>
  <si>
    <t>019364510</t>
  </si>
  <si>
    <t>DIVI-SD, Sabiedrība ar ierobežotu atbildību</t>
  </si>
  <si>
    <t>019366203</t>
  </si>
  <si>
    <t>Acu Mikroķirurģijas Centrs, Daktera Kuzņecova klīnika SIA</t>
  </si>
  <si>
    <t>019367801</t>
  </si>
  <si>
    <t>KARLO 18, IK</t>
  </si>
  <si>
    <t>019375443</t>
  </si>
  <si>
    <t>Kalsnava Agrita - ārsta prakse homeopātijā</t>
  </si>
  <si>
    <t>019377202</t>
  </si>
  <si>
    <t>VITA SMILE, SIA</t>
  </si>
  <si>
    <t>019377204</t>
  </si>
  <si>
    <t>Sotņikova Ļaļa - ārsta prakse zobārstniecībā</t>
  </si>
  <si>
    <t>019377205</t>
  </si>
  <si>
    <t>Vernere Irīna - ārsta prakse zobārtsniecībā</t>
  </si>
  <si>
    <t>019377206</t>
  </si>
  <si>
    <t>Brencēna Sandra - ārsta prakse zobārstniecībā</t>
  </si>
  <si>
    <t>019377207</t>
  </si>
  <si>
    <t>Sļadzevska Tatjana - ārsta prakse zobārstniecībā</t>
  </si>
  <si>
    <t>019377210</t>
  </si>
  <si>
    <t>Osipova Marina - ārsta prakse zobārstniecībā</t>
  </si>
  <si>
    <t>019377403</t>
  </si>
  <si>
    <t>Optimus MB, Sabiedrība ar ierobežotu atbildību</t>
  </si>
  <si>
    <t>019377405</t>
  </si>
  <si>
    <t>Lāce Ilze - ārsta prakse psihoterapijā</t>
  </si>
  <si>
    <t>019377416</t>
  </si>
  <si>
    <t>Birzniece Līga Benita - ārsta seksologa, seksopatologa un hipnoterapeita prakse</t>
  </si>
  <si>
    <t>019377432</t>
  </si>
  <si>
    <t>Vītola Sandra - ārsta prakse psihoterapijā</t>
  </si>
  <si>
    <t>019377434</t>
  </si>
  <si>
    <t>Dr.Kremņeva privātklīnika, Sabiedrība ar ierobežotu atbildību</t>
  </si>
  <si>
    <t>019377443</t>
  </si>
  <si>
    <t>Surģeniece Iveta - ārsta prakse kosmetoloģijā</t>
  </si>
  <si>
    <t>019444501</t>
  </si>
  <si>
    <t>IVETAS ĀBOLAS UN DACES RAKICKAS ZOBĀRSTNIECĪBAS PRAKSE, Sabiedrība ar ierobežotu atbildību</t>
  </si>
  <si>
    <t>019464001</t>
  </si>
  <si>
    <t>Latvijas Olimpiskā vienība, Sabiedrība ar ierobežotu atbildību</t>
  </si>
  <si>
    <t>019464010</t>
  </si>
  <si>
    <t>Medicīnas un izglītības centrs "VOKS", Sabiedrība ar ierobežotu atbildību</t>
  </si>
  <si>
    <t>019464015</t>
  </si>
  <si>
    <t>MUGURKAULA VESELĪBAS CENTRS, SIA</t>
  </si>
  <si>
    <t>019464505</t>
  </si>
  <si>
    <t>MEDICAL GROUP DENS, Sabiedrība ar ierobežotu atbildību</t>
  </si>
  <si>
    <t>019464506</t>
  </si>
  <si>
    <t>Veselības centrs DMF, SIA</t>
  </si>
  <si>
    <t>019464509</t>
  </si>
  <si>
    <t>STIRNAS, Zemnieku saimniecība</t>
  </si>
  <si>
    <t>019464510</t>
  </si>
  <si>
    <t>Svenata, SIA</t>
  </si>
  <si>
    <t>019464511</t>
  </si>
  <si>
    <t>PĒTERSONS, Sabiedrība ar ierobežotu atbildību</t>
  </si>
  <si>
    <t>019464512</t>
  </si>
  <si>
    <t>SMAIDS OK, Sabiedrība ar ierobežotu atbildību</t>
  </si>
  <si>
    <t>019464513</t>
  </si>
  <si>
    <t>STENS, Sabiedrība ar ierobežotu atbildību</t>
  </si>
  <si>
    <t>019464514</t>
  </si>
  <si>
    <t>EVARS, Sabiedrība ar ierobežotu atbildību</t>
  </si>
  <si>
    <t>019464515</t>
  </si>
  <si>
    <t>MOŽUMS ZOBĀRSTNIECĪBA, SIA</t>
  </si>
  <si>
    <t>019464516</t>
  </si>
  <si>
    <t xml:space="preserve">Meissa, Sabiedrība ar ierobežotu atbildību </t>
  </si>
  <si>
    <t>019464519</t>
  </si>
  <si>
    <t>ARKĀDE DENTAL, Sabiedrība ar ierobežotu atbildību</t>
  </si>
  <si>
    <t>019466205</t>
  </si>
  <si>
    <t>Acu ārstu privātprakse "LŪKINA UN LŪKINS", Sabiedrība ar ierobežotu atbildību Latvijas-Amerikas kopuzņēmums</t>
  </si>
  <si>
    <t>019467601</t>
  </si>
  <si>
    <t>DENTĀLĀ DIZAINA STUDIJA, SIA</t>
  </si>
  <si>
    <t>019475436</t>
  </si>
  <si>
    <t>Muskare Inese - ģimenes ārsta prakse</t>
  </si>
  <si>
    <t>019477205</t>
  </si>
  <si>
    <t>Briede Dagmāra - ārsta prakse zobārstniecībā</t>
  </si>
  <si>
    <t>019477207</t>
  </si>
  <si>
    <t>Dr.Sandras Ratnieces zobārstniecības prakse, SIA</t>
  </si>
  <si>
    <t>019477208</t>
  </si>
  <si>
    <t>Aleksejeva Inese - ārsta prakse zobārstniecībā</t>
  </si>
  <si>
    <t>019477211</t>
  </si>
  <si>
    <t>Abrante Iveta - ārsta prakse zobārstniecībā</t>
  </si>
  <si>
    <t>019477212</t>
  </si>
  <si>
    <t>Drobiševa Maija - ārsta prakse zobārstniecībā</t>
  </si>
  <si>
    <t>019477224</t>
  </si>
  <si>
    <t>Lejniece Ingrīda - ārsta prakse zobārstniecībā</t>
  </si>
  <si>
    <t>019477225</t>
  </si>
  <si>
    <t>Ābele Gija - ārsta prakse zobārstniecībā</t>
  </si>
  <si>
    <t>019477226</t>
  </si>
  <si>
    <t>Rātfelderu ģimenes prakse, Sabiedrība ar ierobežotu atbildību</t>
  </si>
  <si>
    <t>019477227</t>
  </si>
  <si>
    <t>Dr. Unas Jankavas zobārstniecības prakse, Sabiedrība ar ierobežotu atbildību</t>
  </si>
  <si>
    <t>019477228</t>
  </si>
  <si>
    <t>Cemens Juris - ārsta prakse zobārstniecībā</t>
  </si>
  <si>
    <t>019477230</t>
  </si>
  <si>
    <t>Priede Dace -ārsta prakse zobārstniecībā un ortodontijā</t>
  </si>
  <si>
    <t>019477234</t>
  </si>
  <si>
    <t>Bite Maira - ārsta prakse zobārstniecībā</t>
  </si>
  <si>
    <t>019477401</t>
  </si>
  <si>
    <t>Lielbriedis Juris - ārsta prakse dermatoloģijā, veneroloģijā</t>
  </si>
  <si>
    <t>019477403</t>
  </si>
  <si>
    <t>Tokareva Tatjana - ārsta prakse ginekoloģijā, dzemdniecībā</t>
  </si>
  <si>
    <t>019477409</t>
  </si>
  <si>
    <t>Vasaraudze Aelita - ārsta prakse otolaringoloģijā</t>
  </si>
  <si>
    <t>Bartoša Marija- ārsta prakse kosmetoloģijā</t>
  </si>
  <si>
    <t>019477441</t>
  </si>
  <si>
    <t>Golubeva Svetlana - ārsta prakse kosmetoloģijā</t>
  </si>
  <si>
    <t>019477457</t>
  </si>
  <si>
    <t>019477467</t>
  </si>
  <si>
    <t>Daigas Krūmiņas ārsta prakse, SIA</t>
  </si>
  <si>
    <t>019477468</t>
  </si>
  <si>
    <t>Žeigurs Artis - ārsta prakse pediatrijā</t>
  </si>
  <si>
    <t>019477469</t>
  </si>
  <si>
    <t>Matvejeva Tatjana - internista, arodveselības un arodslimību ārsta prakse</t>
  </si>
  <si>
    <t>019477473</t>
  </si>
  <si>
    <t>Bārs Jānis - ginekoloģijā un ģenētikā</t>
  </si>
  <si>
    <t>019477802</t>
  </si>
  <si>
    <t>Brehmanis Andris - masiera prakse</t>
  </si>
  <si>
    <t>019477803</t>
  </si>
  <si>
    <t>Poliakova Tatiana - fizioterapeita prakse</t>
  </si>
  <si>
    <t>019564004</t>
  </si>
  <si>
    <t>RAIVJA ARŠAUSKA VESELĪBAS CENTRS, Sabiedrība ar ierobežotu atbildību</t>
  </si>
  <si>
    <t>019564501</t>
  </si>
  <si>
    <t>Aleksandrs Lavrovs Dental Clinic, SIA</t>
  </si>
  <si>
    <t>019568301</t>
  </si>
  <si>
    <t>ATIPISKĀS PROTEZĒŠANAS LABORATORIJA, Sabiedrība ar ierobežotu atbildību</t>
  </si>
  <si>
    <t>019575401</t>
  </si>
  <si>
    <t>I. Kramiņas ārstu prakse, Sabiedrība ar ierobežotu atbildību</t>
  </si>
  <si>
    <t>019575407</t>
  </si>
  <si>
    <t>Vāvere Inga - ģimenes ārsta prakse</t>
  </si>
  <si>
    <t>019577402</t>
  </si>
  <si>
    <t>Smilga Ināra - ārsta prakse psihiatrijā</t>
  </si>
  <si>
    <t>019577416</t>
  </si>
  <si>
    <t>Čicins Sergejs - ārsta prakse psihiatrijā</t>
  </si>
  <si>
    <t>019577421</t>
  </si>
  <si>
    <t>GAILIS, Sabiedrība ar ierobežotu atbildību</t>
  </si>
  <si>
    <t>019644501</t>
  </si>
  <si>
    <t>Sirowa Dental Clinic, Akciju sabiedrība</t>
  </si>
  <si>
    <t>019664501</t>
  </si>
  <si>
    <t>DENTA-Z, SIA Dental Klīnika</t>
  </si>
  <si>
    <t>019664502</t>
  </si>
  <si>
    <t>Zobārstniecība B &amp; L, Sabiedrība ar ierobežotu atbildību</t>
  </si>
  <si>
    <t>019664505</t>
  </si>
  <si>
    <t>KADARS, Sabiedrība ar ierobežotu atbildību</t>
  </si>
  <si>
    <t>019675404</t>
  </si>
  <si>
    <t>Broduža Armanda -ģimenes ārsta prakse</t>
  </si>
  <si>
    <t>019677201</t>
  </si>
  <si>
    <t>Ļahoviča Irina - ārsta prakse zobārstniecībā</t>
  </si>
  <si>
    <t>019677402</t>
  </si>
  <si>
    <t>Vanaga Tija - ārsta prakse psihoterapijā un narkoloģijā</t>
  </si>
  <si>
    <t>019677420</t>
  </si>
  <si>
    <t>Beķeris Uģis - fizikālās un rehabilitācijas medicīnas ārsta prakse</t>
  </si>
  <si>
    <t>019677427</t>
  </si>
  <si>
    <t>Orto JV, Sabiedrība ar ierobežotu atbildību</t>
  </si>
  <si>
    <t>019677428</t>
  </si>
  <si>
    <t>Gončars Valdis - ārsta prakse traumatoloģijā, ortopēdijā</t>
  </si>
  <si>
    <t>019677431</t>
  </si>
  <si>
    <t>Medett, Sabiedrība ar ierobežotu atbildību</t>
  </si>
  <si>
    <t>019677438</t>
  </si>
  <si>
    <t>Baltiņa Ingera - ārsta prakse ginekoloģijā, dzemdniecībā</t>
  </si>
  <si>
    <t>019677439</t>
  </si>
  <si>
    <t>Zambrāns Māris - ārsta prakse traumatoloģijā, ortopēdijā</t>
  </si>
  <si>
    <t>050000007</t>
  </si>
  <si>
    <t>SANITA, Sabiedrība ar ierobežotu atbildību Daugavpils pilsētas firma</t>
  </si>
  <si>
    <t>050000011</t>
  </si>
  <si>
    <t>Petrovskis Raimunds - ārsta prakse zobārstniecībā</t>
  </si>
  <si>
    <t>050000013</t>
  </si>
  <si>
    <t>DENTA-Serviss, Sabiedrība ar ierobežotu atbildību</t>
  </si>
  <si>
    <t>050000014</t>
  </si>
  <si>
    <t>IMEDA, Sabiedrība ar ierobežotu atbildību</t>
  </si>
  <si>
    <t>050000019</t>
  </si>
  <si>
    <t>Vasiļjevs Vladimirs - zobu tehniķa prakse</t>
  </si>
  <si>
    <t>050000039</t>
  </si>
  <si>
    <t>Manu propria, IK</t>
  </si>
  <si>
    <t>050000075</t>
  </si>
  <si>
    <t>Daugavpils Stropu pamatskola-attīstības centrs</t>
  </si>
  <si>
    <t>050000081</t>
  </si>
  <si>
    <t>Lovčinovskis Viktors - ārsta prakse ķirurģijā</t>
  </si>
  <si>
    <t>050000082</t>
  </si>
  <si>
    <t>EPIKA, Sabiedrība ar ierobežotu atbildību</t>
  </si>
  <si>
    <t>050000097</t>
  </si>
  <si>
    <t>Kostjukeviča Larisa - masiera prakse</t>
  </si>
  <si>
    <t>050000108</t>
  </si>
  <si>
    <t>Tumašova Zoja - masiera prakse</t>
  </si>
  <si>
    <t>050000112</t>
  </si>
  <si>
    <t>ARI MED, Sabiedrība ar ierobežotu atbildību</t>
  </si>
  <si>
    <t>050000114</t>
  </si>
  <si>
    <t>ANIO, Sabiedrība ar ierobežotu atbildību</t>
  </si>
  <si>
    <t>050000116</t>
  </si>
  <si>
    <t>Osipova Jolita - ārsta prakse zobārstniecībā</t>
  </si>
  <si>
    <t>050000118</t>
  </si>
  <si>
    <t>Saltsevich Natalia - ārsta palīga prakse</t>
  </si>
  <si>
    <t>050000119</t>
  </si>
  <si>
    <t>Šinkeviča Inna - ārsta prakse otolaringoloģijā</t>
  </si>
  <si>
    <t>050000120</t>
  </si>
  <si>
    <t>Platkova Irena - masiera prakse</t>
  </si>
  <si>
    <t>050000129</t>
  </si>
  <si>
    <t>Polana-D, Sabiedrība ar ierobežotu atbildību</t>
  </si>
  <si>
    <t>050000132</t>
  </si>
  <si>
    <t>Gersamija Arčils - ārsta prakse kardioloģijā</t>
  </si>
  <si>
    <t>050000135</t>
  </si>
  <si>
    <t>Aleksejenko Neļa - ārsta prakse neiroloģijā</t>
  </si>
  <si>
    <t>050000136</t>
  </si>
  <si>
    <t>Ziediņa Irēna - ārsta prakse neiroloģijā</t>
  </si>
  <si>
    <t>050000137</t>
  </si>
  <si>
    <t>DAUGAVPILS UNIVERSITĀTE</t>
  </si>
  <si>
    <t>050000141</t>
  </si>
  <si>
    <t>FIZIOFIT, SIA</t>
  </si>
  <si>
    <t>050000142</t>
  </si>
  <si>
    <t>Semjonova Jūlija - fizioterapeita prakse</t>
  </si>
  <si>
    <t>050000143</t>
  </si>
  <si>
    <t>Nikolajeva Jeļena - fizioterapeita prakse</t>
  </si>
  <si>
    <t>050000144</t>
  </si>
  <si>
    <t>Ignatova Aija - ārsta radiologa diagnosta prakse</t>
  </si>
  <si>
    <t>050000145</t>
  </si>
  <si>
    <t>Ortoklīnika, SIA</t>
  </si>
  <si>
    <t>050000148</t>
  </si>
  <si>
    <t>Sorokins Nikolajs - ārsta prakse kardioloģijā</t>
  </si>
  <si>
    <t>050000149</t>
  </si>
  <si>
    <t>Teļežņikovs Artūrs - ārsta prakse kardioloģijā</t>
  </si>
  <si>
    <t>050000150</t>
  </si>
  <si>
    <t>Ratnieks Igors - masiera prakse</t>
  </si>
  <si>
    <t>050000153</t>
  </si>
  <si>
    <t>ANŽELIKA BULE-KAIRIŠA ĀRSTA DERMATOLOGA-VENEROLOGA PRAKSE, Sabiedrība ar ierobežotu atbildību</t>
  </si>
  <si>
    <t>050000154</t>
  </si>
  <si>
    <t>Pupkevičs Andrejs - ārsta prakse ķirurģijā un asinsvadu ultrasonogrāfijas metodē</t>
  </si>
  <si>
    <t>050000158</t>
  </si>
  <si>
    <t>MEDEXPERT PLUS, Sabiedrība ar ierobežotu atbildību</t>
  </si>
  <si>
    <t>050000160</t>
  </si>
  <si>
    <t>VK Surgery, Sabiedrība ar ierobežotu atbildību</t>
  </si>
  <si>
    <t>050000161</t>
  </si>
  <si>
    <t>DS PREMIUM, SIA</t>
  </si>
  <si>
    <t>050064006</t>
  </si>
  <si>
    <t>SALUSS, Sabiedrība ar ierobežotu atbildību</t>
  </si>
  <si>
    <t>050064501</t>
  </si>
  <si>
    <t>SANIA, IK</t>
  </si>
  <si>
    <t>050064505</t>
  </si>
  <si>
    <t>MEDIKA, Sabiedrība ar ierobežotu atbildību</t>
  </si>
  <si>
    <t>050065201</t>
  </si>
  <si>
    <t>IVI DOK, Medicīniska ģimenes ārstu kopprakse Sabiedrība ar ierobežotu atbildību</t>
  </si>
  <si>
    <t>050077201</t>
  </si>
  <si>
    <t>Gnusins Sergejs - ārsta prakse zobārstniecībā</t>
  </si>
  <si>
    <t>050077204</t>
  </si>
  <si>
    <t>Baļuļs Eduards - ārsta prakse zobārstniecībā</t>
  </si>
  <si>
    <t>050077205</t>
  </si>
  <si>
    <t>Pinzele Tamāra - ārsta prakse zobārstniecībā</t>
  </si>
  <si>
    <t>050077206</t>
  </si>
  <si>
    <t>Šingarjovs Dmitrijs - ārsta prakse zobārstniecībā</t>
  </si>
  <si>
    <t>050077208</t>
  </si>
  <si>
    <t>Palušina Svetlana - ārsta prakse zobārstniecībā</t>
  </si>
  <si>
    <t>050077209</t>
  </si>
  <si>
    <t>Jevsejeva Jeļena - ārsta prakse zobārstniecībā</t>
  </si>
  <si>
    <t>050077210</t>
  </si>
  <si>
    <t>Kļimeca Gaļina - ārsta prakse zobārstniecībā</t>
  </si>
  <si>
    <t>050077212</t>
  </si>
  <si>
    <t>Griškjane Vanda - ārsta prakse zobārstniecībā</t>
  </si>
  <si>
    <t>050077215</t>
  </si>
  <si>
    <t>Ņikitina Irina - ārsta prakse zobārstniecībā</t>
  </si>
  <si>
    <t>050077217</t>
  </si>
  <si>
    <t>Novikova Irina - ārsta prakse zobārstniecībā</t>
  </si>
  <si>
    <t>050077219</t>
  </si>
  <si>
    <t>Treščinska Jeļena - ārsta prakse zobārstniecībā</t>
  </si>
  <si>
    <t>050077223</t>
  </si>
  <si>
    <t>Ļevčenko Nelli - ārsta prakse zobārstniecībā</t>
  </si>
  <si>
    <t>050077224</t>
  </si>
  <si>
    <t>Ļepina Tatjana - ārsta prakse zobārstniecībā</t>
  </si>
  <si>
    <t>050077408</t>
  </si>
  <si>
    <t>Treščinskis Staņislavs - ārsta prakse zobārstniecībā</t>
  </si>
  <si>
    <t>050077409</t>
  </si>
  <si>
    <t>Maļecka Janīna - ārsta prakse zobārstniecībā</t>
  </si>
  <si>
    <t>050077422</t>
  </si>
  <si>
    <t>Dakteres Zubovas privātprakse, IK</t>
  </si>
  <si>
    <t>050077436</t>
  </si>
  <si>
    <t>DENIX, Sabiedrība ar ierobežotu atbildību</t>
  </si>
  <si>
    <t>050077477</t>
  </si>
  <si>
    <t>Krumpāne Anna - ārsta prakse ginekoloģijā, dzemdniecībā</t>
  </si>
  <si>
    <t>090000010</t>
  </si>
  <si>
    <t>Lauva Solvita - ārsta prakse psihoterapijā</t>
  </si>
  <si>
    <t>090000011</t>
  </si>
  <si>
    <t>Strautmane Velga - masiera prakse</t>
  </si>
  <si>
    <t>090000014</t>
  </si>
  <si>
    <t>Rudmieze Solveiga - fizikālās un rehabilitācijas medicīnas ārsta prakse</t>
  </si>
  <si>
    <t>090000018</t>
  </si>
  <si>
    <t>Ozoliņa Signe - ārsta prakse oftalmoloģijā</t>
  </si>
  <si>
    <t>090000036</t>
  </si>
  <si>
    <t>Fišere Sanita - masiera prakse</t>
  </si>
  <si>
    <t>090000037</t>
  </si>
  <si>
    <t>Seļezņovs Jurijs - ārsta prakse gastroenteroloģijā</t>
  </si>
  <si>
    <t>090000042</t>
  </si>
  <si>
    <t>Ilvas Koškinas privātprakse, Sabiedrība ar ierobežotu atbildību</t>
  </si>
  <si>
    <t>090000046</t>
  </si>
  <si>
    <t>A Dent Pluss, SIA</t>
  </si>
  <si>
    <t>090000053</t>
  </si>
  <si>
    <t>BETO, SIA</t>
  </si>
  <si>
    <t>090000055</t>
  </si>
  <si>
    <t>Dalke Ingūna - ārsta prakse zobārstniecībā</t>
  </si>
  <si>
    <t>090000056</t>
  </si>
  <si>
    <t>Šušpanova Larisa - ārsta prakse ginekoloģijā, dzemdniecībā</t>
  </si>
  <si>
    <t>090000061</t>
  </si>
  <si>
    <t>Brīvs un vesels, Sabiedrība ar ierobežotu atbildību</t>
  </si>
  <si>
    <t>090000063</t>
  </si>
  <si>
    <t>Jelgavas novada Sporta centrs</t>
  </si>
  <si>
    <t>090000067</t>
  </si>
  <si>
    <t>Atslēdziņa Laila - ārsta prakse dermatoloģijā, veneroloģijā</t>
  </si>
  <si>
    <t>090000068</t>
  </si>
  <si>
    <t>Stepena Iveta - ārsta prakse oftalmoloģijā</t>
  </si>
  <si>
    <t>090000069</t>
  </si>
  <si>
    <t>FITLAND, Sabiedrība ar ierobežotu atbildību</t>
  </si>
  <si>
    <t>090000075</t>
  </si>
  <si>
    <t>G.V.-masāžas un kosmētiskais kabinets, IK</t>
  </si>
  <si>
    <t>090000076</t>
  </si>
  <si>
    <t>TIĀRA 32, SIA</t>
  </si>
  <si>
    <t>090000078</t>
  </si>
  <si>
    <t>Ivins Aleksandrs - masiera prakse</t>
  </si>
  <si>
    <t>090000080</t>
  </si>
  <si>
    <t>Smiti, Sabiedrība ar ierobežotu atbildību</t>
  </si>
  <si>
    <t>090000082</t>
  </si>
  <si>
    <t>Matīsa Ieva - arodveselības un arodslimību ārsta un osteopāta prakse</t>
  </si>
  <si>
    <t>090000085</t>
  </si>
  <si>
    <t>Voroņina Natālija - ārsta prakse kardioloģijā</t>
  </si>
  <si>
    <t>090000091</t>
  </si>
  <si>
    <t>Dr.Ozoliņš, SIA</t>
  </si>
  <si>
    <t>090000092</t>
  </si>
  <si>
    <t>Peļņika Natālija - zobu higiēnista prakse</t>
  </si>
  <si>
    <t>090000094</t>
  </si>
  <si>
    <t>Pain Off, Sabiedrība ar ierobežotu atbildību</t>
  </si>
  <si>
    <t>090000096</t>
  </si>
  <si>
    <t>DENTARIUS, Sabiedrība ar ierobežotu atbildību</t>
  </si>
  <si>
    <t>090000098</t>
  </si>
  <si>
    <t>Daces Markevicas ārsta prakse, Sabiedrība ar ierobežotu atbildību</t>
  </si>
  <si>
    <t>090000099</t>
  </si>
  <si>
    <t>090000102</t>
  </si>
  <si>
    <t>Predibailo Ļubova - masiera prakse</t>
  </si>
  <si>
    <t>090000104</t>
  </si>
  <si>
    <t>Saša-Zaša Tatjana - masiera un skaistumkopšanas speciālista kosmetoloģijā prakse</t>
  </si>
  <si>
    <t>090000109</t>
  </si>
  <si>
    <t>ILFO FIZIO, SIA</t>
  </si>
  <si>
    <t>090000110</t>
  </si>
  <si>
    <t>Jurkēviča Sandra - masiera un kosmētiķa prakse</t>
  </si>
  <si>
    <t>090000111</t>
  </si>
  <si>
    <t>Tomas JU, SIA</t>
  </si>
  <si>
    <t>090000112</t>
  </si>
  <si>
    <t>Jelgavas zobārstniecība, SIA</t>
  </si>
  <si>
    <t>090000116</t>
  </si>
  <si>
    <t>090000117</t>
  </si>
  <si>
    <t>Balode-Selecka Evija - masiera prakse</t>
  </si>
  <si>
    <t>090000118</t>
  </si>
  <si>
    <t>Akmene Liene - ārsta prakse endokrinoloģijā</t>
  </si>
  <si>
    <t>090000121</t>
  </si>
  <si>
    <t>SKAISTUMBURVE, SIA</t>
  </si>
  <si>
    <t>090000122</t>
  </si>
  <si>
    <t>Žilinskis Jānis - fizioterapeita prakse</t>
  </si>
  <si>
    <t>090044001</t>
  </si>
  <si>
    <t>Stankus doktorāts, SIA</t>
  </si>
  <si>
    <t>090054501</t>
  </si>
  <si>
    <t>Valsts sociālās aprūpes centrs "Zemgale"</t>
  </si>
  <si>
    <t>090064502</t>
  </si>
  <si>
    <t>STOMA, SIA</t>
  </si>
  <si>
    <t>090064503</t>
  </si>
  <si>
    <t>SALVUS A, zobārstniecības privātprakse, SIA</t>
  </si>
  <si>
    <t>090064504</t>
  </si>
  <si>
    <t>Parks 2004, Sabiedrība ar ierobežotu atbildību</t>
  </si>
  <si>
    <t>090064505</t>
  </si>
  <si>
    <t>Tari M, SIA</t>
  </si>
  <si>
    <t>090075402</t>
  </si>
  <si>
    <t>Drengere Inese - ārsta prakse kardioloģijā</t>
  </si>
  <si>
    <t>090077201</t>
  </si>
  <si>
    <t>ASTRAS ZOBĀRSTNIECĪBA, Sabiedrība ar ierobežotu atbildību</t>
  </si>
  <si>
    <t>090077203</t>
  </si>
  <si>
    <t>090077207</t>
  </si>
  <si>
    <t>090077209</t>
  </si>
  <si>
    <t>Rozentāle Maija - ārsta prakse zobārstniecībā</t>
  </si>
  <si>
    <t>090077211</t>
  </si>
  <si>
    <t>IBERIA, Sabiedrība ar ierobežotu atbildību</t>
  </si>
  <si>
    <t>090077212</t>
  </si>
  <si>
    <t>Kaļķe Mudīte - ārsta prakse zobārstniecībā</t>
  </si>
  <si>
    <t>090077213</t>
  </si>
  <si>
    <t>Aidenzone Margarita - ārsta prakse zobārstniecībā</t>
  </si>
  <si>
    <t>090077214</t>
  </si>
  <si>
    <t>Rubule Kristīne - ārsta prakse zobārstniecībā</t>
  </si>
  <si>
    <t>090077215</t>
  </si>
  <si>
    <t>Velsi, Sabiedrība ar ierobežotu atbildību</t>
  </si>
  <si>
    <t>090077216</t>
  </si>
  <si>
    <t>Gohbergs Genādijs - ārsta prakse zobārstniecībā</t>
  </si>
  <si>
    <t>090077217</t>
  </si>
  <si>
    <t>Evitas Lipšānes prakse zobārstniecībā, Sabiedrība ar ierobežotu atbildību</t>
  </si>
  <si>
    <t>090077218</t>
  </si>
  <si>
    <t>Saņuka Irina -ārsta prakse zobārstniecībā</t>
  </si>
  <si>
    <t>090077219</t>
  </si>
  <si>
    <t>Simanovska Irina -ārsta prakse zobārstniecībā</t>
  </si>
  <si>
    <t>090077220</t>
  </si>
  <si>
    <t>Ivija, Sabiedrība ar ierobežotu atbildību</t>
  </si>
  <si>
    <t>090077221</t>
  </si>
  <si>
    <t>333, SIA</t>
  </si>
  <si>
    <t>090077225</t>
  </si>
  <si>
    <t>Kūla Dace - ārsta prakse zobārstniecībā</t>
  </si>
  <si>
    <t>090077405</t>
  </si>
  <si>
    <t>Bērziņa Astra - ārsta prakse neiroloģijā</t>
  </si>
  <si>
    <t>090077417</t>
  </si>
  <si>
    <t>Ābeles ārsta prakse, Sabiedrība ar ierobežotu atbildību</t>
  </si>
  <si>
    <t>090077421</t>
  </si>
  <si>
    <t>Zborovska Mudīte - ārsta prakse kardioloģijā</t>
  </si>
  <si>
    <t>090077426</t>
  </si>
  <si>
    <t>A. Veržbicka ārsta prakse, SIA</t>
  </si>
  <si>
    <t>090077429</t>
  </si>
  <si>
    <t>Belousova Ludmila - ārsta prakse oftalmoloģijā</t>
  </si>
  <si>
    <t>090077430</t>
  </si>
  <si>
    <t>AIJAS UDROVSKAS ārsta privātprakse ginekoloģijā un dzemdniecībā, Sabiedrība ar ierobežotu atbildību</t>
  </si>
  <si>
    <t>090077432</t>
  </si>
  <si>
    <t>Begendikova Ina - ārsta prakse ginekoloģijā, dzemdniecībā</t>
  </si>
  <si>
    <t>090077801</t>
  </si>
  <si>
    <t>Čaplinska Guna - masiera prakse</t>
  </si>
  <si>
    <t>090077802</t>
  </si>
  <si>
    <t>Matulēna Māra - masiera prakse</t>
  </si>
  <si>
    <t>110000002</t>
  </si>
  <si>
    <t>Ineses Mālnieces zobārstniecības prakse, Individuālais komersants</t>
  </si>
  <si>
    <t>110000005</t>
  </si>
  <si>
    <t>Pudule Baiba - ģimenes ārsta prakse</t>
  </si>
  <si>
    <t>110000009</t>
  </si>
  <si>
    <t>Daneviča Zita - ārsta prakse neiroloģijā</t>
  </si>
  <si>
    <t>110000012</t>
  </si>
  <si>
    <t>Sirmoviča Modrīte - ārsta prakse ķirurģijā un vispārējā ultrasonogrāfijas metodē</t>
  </si>
  <si>
    <t>110000014</t>
  </si>
  <si>
    <t>Hartmans Valerijs - masiera prakse</t>
  </si>
  <si>
    <t>110000015</t>
  </si>
  <si>
    <t>MAV un K, Sabiedrība ar ierobežotu atbildību</t>
  </si>
  <si>
    <t>110000016</t>
  </si>
  <si>
    <t>Blumbeka Diāna - masiera prakse</t>
  </si>
  <si>
    <t>110000019</t>
  </si>
  <si>
    <t>Kristapsonu zobārstniecība, Sabiedrība ar ierobežotu atbildību</t>
  </si>
  <si>
    <t>110000020</t>
  </si>
  <si>
    <t>Dr.Vidža  zobārstniecības klīnika, Sabiedrība ar ierobežotu atbildību</t>
  </si>
  <si>
    <t>110000024</t>
  </si>
  <si>
    <t>Dronka Raitis - ārsta prakse zobārstniecībā</t>
  </si>
  <si>
    <t>110000028</t>
  </si>
  <si>
    <t>Otomere Vija - ārsta prakse zobārstniecībā</t>
  </si>
  <si>
    <t>110000035</t>
  </si>
  <si>
    <t>MārLind, IK</t>
  </si>
  <si>
    <t>110000050</t>
  </si>
  <si>
    <t>KATARSE, Sabiedrība ar ierobežotu atbildību</t>
  </si>
  <si>
    <t>110000060</t>
  </si>
  <si>
    <t xml:space="preserve">Svetlana Vatuļina, IK </t>
  </si>
  <si>
    <t>110000066</t>
  </si>
  <si>
    <t>Vizulis Ēriks - ārsta prakse traumatoloģijā, ortopēdijā</t>
  </si>
  <si>
    <t>110000067</t>
  </si>
  <si>
    <t>CARINO, Sabiedrība ar ierobežotu atbildību</t>
  </si>
  <si>
    <t>110000068</t>
  </si>
  <si>
    <t>HERTCA, IK</t>
  </si>
  <si>
    <t>110000069</t>
  </si>
  <si>
    <t>Zadināne Sandra - internista un kardiologa ārsta prakse</t>
  </si>
  <si>
    <t>110000070</t>
  </si>
  <si>
    <t>Purple Terēze - masiera prakse</t>
  </si>
  <si>
    <t>Kristīnes Ducenas ārsta prakse, SIA</t>
  </si>
  <si>
    <t>110000078</t>
  </si>
  <si>
    <t>Rubene Aivita - ārsta prakse zobārstniecībā</t>
  </si>
  <si>
    <t>110000079</t>
  </si>
  <si>
    <t>KIRSH LEGAL Solutions, Sabiedrība ar ierobežotu atbildību</t>
  </si>
  <si>
    <t>130000007</t>
  </si>
  <si>
    <t>INSLA , Sabiedrība ar ierobežotu atbildību</t>
  </si>
  <si>
    <t>130000012</t>
  </si>
  <si>
    <t>Zītare Evija - ārsta prakse dermatoloģijā, veneroloģijā</t>
  </si>
  <si>
    <t>130000013</t>
  </si>
  <si>
    <t>BBH Investments, Sabiedrība ar ierobežotu atbildību</t>
  </si>
  <si>
    <t>130000019</t>
  </si>
  <si>
    <t>HOTEL JŪRMALA SPA, SIA</t>
  </si>
  <si>
    <t>130000024</t>
  </si>
  <si>
    <t>Ārsta Karinas Pašetkinas privātprakse kosmetoloģijā, Sabiedrība ar ierobežotu atbildību</t>
  </si>
  <si>
    <t>130000025</t>
  </si>
  <si>
    <t>130000039</t>
  </si>
  <si>
    <t>Jāņa Peļņa privātprakse, IK</t>
  </si>
  <si>
    <t>130000041</t>
  </si>
  <si>
    <t>GINEKOLOĢES INESES LASMANES PRAKSE, SIA</t>
  </si>
  <si>
    <t>130000043</t>
  </si>
  <si>
    <t>REITTERAPIJA, Sabiedrība ar ierobežotu atbildību medicīniskā firma</t>
  </si>
  <si>
    <t>130000048</t>
  </si>
  <si>
    <t>Pavārs Māris - ārsta prakse ķirurģijā</t>
  </si>
  <si>
    <t>130000050</t>
  </si>
  <si>
    <t>Znotiņa Iveta - internista un kardiologa ārsta prakse</t>
  </si>
  <si>
    <t>130000051</t>
  </si>
  <si>
    <t>Nikonova Jeļena - masiera prakse</t>
  </si>
  <si>
    <t>130000054</t>
  </si>
  <si>
    <t>PANSIONĀTS DZIMTENE, Sabiedrība ar ierobežotu atbildību</t>
  </si>
  <si>
    <t>130000063</t>
  </si>
  <si>
    <t>MMClinic, Sabiedrība ar ierobežotu atbildību</t>
  </si>
  <si>
    <t>130000065</t>
  </si>
  <si>
    <t>Jūrmalas pilsētas pamatskola</t>
  </si>
  <si>
    <t>130000067</t>
  </si>
  <si>
    <t>Sikora Evita - ārsta prakse reimatoloģijā</t>
  </si>
  <si>
    <t>130000069</t>
  </si>
  <si>
    <t>ZIDA INNA-MASIERA PRAKSE, Sabiedrība ar ierobežotu atbildību</t>
  </si>
  <si>
    <t>Kognitīvo pētījumu institūts, Sabiedrība ar ierobežotu atbildību</t>
  </si>
  <si>
    <t>130000072</t>
  </si>
  <si>
    <t>Dr. R.Valteres privātprakse oftalmoloģijā, Sabiedrība ar ierobežotu atbildību</t>
  </si>
  <si>
    <t>130000073</t>
  </si>
  <si>
    <t>Sucesus, Sabiedrība ar ierobežotu atbildību</t>
  </si>
  <si>
    <t>130000078</t>
  </si>
  <si>
    <t>Pīrante Diāna - masiera prakse</t>
  </si>
  <si>
    <t>130000080</t>
  </si>
  <si>
    <t>Servisa Aģentūra AG, Sabiedrība ar ierobežotu atbildību</t>
  </si>
  <si>
    <t>130000082</t>
  </si>
  <si>
    <t>Amberdent Clinic, Sabiedrība ar ierobežotu atbildību</t>
  </si>
  <si>
    <t>130000084</t>
  </si>
  <si>
    <t>Vende Vladimirs - ārsta prakse zobārstniecībā</t>
  </si>
  <si>
    <t>130000089</t>
  </si>
  <si>
    <t>BioBank, Sabiedrība ar ierobežotu atbildību</t>
  </si>
  <si>
    <t>130000091</t>
  </si>
  <si>
    <t>Treimane Ilze - ārsta prakse psihiatrijā un psihoterapijā</t>
  </si>
  <si>
    <t>Štāne Laura - ārsta prakse psihiatrijā</t>
  </si>
  <si>
    <t>130000093</t>
  </si>
  <si>
    <t>STELLA ALPINA, SIA</t>
  </si>
  <si>
    <t>130000094</t>
  </si>
  <si>
    <t>Kampina, Sabiedrība ar ierobežotu atbildību</t>
  </si>
  <si>
    <t>130000095</t>
  </si>
  <si>
    <t>ROYAL DENT, Sabiedrība ar ierobežotu atbildību</t>
  </si>
  <si>
    <t>130000096</t>
  </si>
  <si>
    <t>Rjabuhina Anastasija - ārsta radiologa diagnosta prakse</t>
  </si>
  <si>
    <t>130000097</t>
  </si>
  <si>
    <t>Medicīnas sabiedrība SEI GESUND, SIA</t>
  </si>
  <si>
    <t>130000101</t>
  </si>
  <si>
    <t>Cardio Practice, SIA</t>
  </si>
  <si>
    <t>130000102</t>
  </si>
  <si>
    <t>130014001</t>
  </si>
  <si>
    <t>SOCIĀLĀS INTEGRĀCIJAS VALSTS AĢENTŪRA</t>
  </si>
  <si>
    <t>130020301</t>
  </si>
  <si>
    <t>Veselības un sociālās aprūpes centrs-Sloka, Pašvaldības sabiedrība ar ierobežotu atbildību</t>
  </si>
  <si>
    <t>130064504</t>
  </si>
  <si>
    <t>R &amp; DE, Sabiedrība ar ierobežotu atbildību</t>
  </si>
  <si>
    <t>130077204</t>
  </si>
  <si>
    <t>Jankovska Ingvilda - ārsta prakse zobārstniecībā</t>
  </si>
  <si>
    <t>130077205</t>
  </si>
  <si>
    <t>Paiča Inta - ārsta prakse zobārstniecībā</t>
  </si>
  <si>
    <t>130077206</t>
  </si>
  <si>
    <t>REDENT, Sabiedrība ar ierobežotu atbildību</t>
  </si>
  <si>
    <t>130077404</t>
  </si>
  <si>
    <t>Lietuvietis Vilnis - ārsta prakse uroloģijā</t>
  </si>
  <si>
    <t>170000004</t>
  </si>
  <si>
    <t>Ķēniņš Ilgvars - masiera prakse</t>
  </si>
  <si>
    <t>170000009</t>
  </si>
  <si>
    <t>Krivenčenko Ilona - ārsta prakse ginekoloģijā, dzemdniecība</t>
  </si>
  <si>
    <t>170000011</t>
  </si>
  <si>
    <t>Kudrinskis Igors - masiera prakse</t>
  </si>
  <si>
    <t>170000012</t>
  </si>
  <si>
    <t>Zirne Ieva - masiera prakse</t>
  </si>
  <si>
    <t>170000019</t>
  </si>
  <si>
    <t>Krasnopjorova Tatjana - ārsta prakse neiroloģijā</t>
  </si>
  <si>
    <t>170000021</t>
  </si>
  <si>
    <t>Isajeva Svetlana - fizioterapeita prakse</t>
  </si>
  <si>
    <t>170000028</t>
  </si>
  <si>
    <t>Kalniņa Anda - fizioterapeita prakse</t>
  </si>
  <si>
    <t>170000029</t>
  </si>
  <si>
    <t>SĀKUMS G, SIA</t>
  </si>
  <si>
    <t>170000038</t>
  </si>
  <si>
    <t>Brakovskis Jānis - ārsta prakse traumatoloģijā, ortopēdijā</t>
  </si>
  <si>
    <t>170000039</t>
  </si>
  <si>
    <t>170000041</t>
  </si>
  <si>
    <t>Spinga Uģis - ārsta prakse neiroķirurģijā</t>
  </si>
  <si>
    <t>170000042</t>
  </si>
  <si>
    <t>Harmonic image, SIA</t>
  </si>
  <si>
    <t>Ramane Ieva - ārsta prakse ginekoloģijā, dzemdniecībā</t>
  </si>
  <si>
    <t>170000049</t>
  </si>
  <si>
    <t>Strazds Ivars - ārsta prakse pediatrijā</t>
  </si>
  <si>
    <t>170000050</t>
  </si>
  <si>
    <t>Spinga Vineta - masiera prakse</t>
  </si>
  <si>
    <t>170000085</t>
  </si>
  <si>
    <t>Sprūde Līga - fizioterapeita prakse</t>
  </si>
  <si>
    <t>170000090</t>
  </si>
  <si>
    <t>Aija Kraskura, IK</t>
  </si>
  <si>
    <t>170000094</t>
  </si>
  <si>
    <t>Līce Gunta - ārsta prakse pediatrijā</t>
  </si>
  <si>
    <t>170000096</t>
  </si>
  <si>
    <t>Miega laboratorija, SIA</t>
  </si>
  <si>
    <t>170000097</t>
  </si>
  <si>
    <t>DENTUS, SIA</t>
  </si>
  <si>
    <t>170000098</t>
  </si>
  <si>
    <t>Veļickis Jevgeņijs - ārsta prakse ķirurģijā</t>
  </si>
  <si>
    <t>170000105</t>
  </si>
  <si>
    <t>Strazda Dace - ārsta prakse neiroloģijā un algoloģijā</t>
  </si>
  <si>
    <t>170000108</t>
  </si>
  <si>
    <t>Kāposta Daina - ārsta radiologa diagnosta prakse</t>
  </si>
  <si>
    <t>170000112</t>
  </si>
  <si>
    <t>Mertens Agris - ārsta prakse traumatoloģijā, ortopēdijā</t>
  </si>
  <si>
    <t>170000115</t>
  </si>
  <si>
    <t>Krētaine Agnese - fizioterapeita prakse</t>
  </si>
  <si>
    <t>170000118</t>
  </si>
  <si>
    <t>SANUS, SIA</t>
  </si>
  <si>
    <t>170000119</t>
  </si>
  <si>
    <t>Kramēna Jana - fizioterapeita prakse</t>
  </si>
  <si>
    <t>170000123</t>
  </si>
  <si>
    <t>Čaunāns Kaspars - fizioterapeita prakse</t>
  </si>
  <si>
    <t>170000127</t>
  </si>
  <si>
    <t>Frīdenberga Daiga - masiera prakse</t>
  </si>
  <si>
    <t>170000128</t>
  </si>
  <si>
    <t>Silenieks Mārtiņš - ārsta prakse uroloģijā</t>
  </si>
  <si>
    <t>170000130</t>
  </si>
  <si>
    <t>Rudovska Kristīne - masiera prakse</t>
  </si>
  <si>
    <t>170000131</t>
  </si>
  <si>
    <t>Pēka Sandra - vecmātes prakse</t>
  </si>
  <si>
    <t>170000132</t>
  </si>
  <si>
    <t>Ābola Ināra - vecmātes prakse</t>
  </si>
  <si>
    <t>170000133</t>
  </si>
  <si>
    <t>Rozentāle Solveiga - fizioterapeita prakse</t>
  </si>
  <si>
    <t>170000137</t>
  </si>
  <si>
    <t>Vasile Daina - masiera prakse</t>
  </si>
  <si>
    <t>170000141</t>
  </si>
  <si>
    <t>Stirna Valters - ārsta prakse kardioloģijā</t>
  </si>
  <si>
    <t>170000142</t>
  </si>
  <si>
    <t>Frišmane Inga - ārsta radiologa diagnosta prakse</t>
  </si>
  <si>
    <t>170000143</t>
  </si>
  <si>
    <t>Jākobsone Māra - masiera prakse</t>
  </si>
  <si>
    <t>170000145</t>
  </si>
  <si>
    <t>Svile Līga - fizioterapeita prakse</t>
  </si>
  <si>
    <t>170000146</t>
  </si>
  <si>
    <t>Kārkls Varis - fizioterapeita prakse</t>
  </si>
  <si>
    <t>170000149</t>
  </si>
  <si>
    <t>Eglīte Santa - fizioterapeita prakse</t>
  </si>
  <si>
    <t>170000151</t>
  </si>
  <si>
    <t>Kārkliņa Dace - ārsta prakse alergoloģijā</t>
  </si>
  <si>
    <t>170000153</t>
  </si>
  <si>
    <t>Feldmane Baiba - masiera prakse</t>
  </si>
  <si>
    <t>Orinskis Dainis - fizioterapeita prakse</t>
  </si>
  <si>
    <t>170000160</t>
  </si>
  <si>
    <t>Gūtmane Lāsma - masiera prakse</t>
  </si>
  <si>
    <t>170000163</t>
  </si>
  <si>
    <t>Cīrulis Sandris - masiera prakse</t>
  </si>
  <si>
    <t>170000168</t>
  </si>
  <si>
    <t>Atvara Agrita - masiera prakse</t>
  </si>
  <si>
    <t>170000169</t>
  </si>
  <si>
    <t>Brēdiķe Kitija - masiera prakse</t>
  </si>
  <si>
    <t>170000174</t>
  </si>
  <si>
    <t>Čerņevska Maija - masiera prakse</t>
  </si>
  <si>
    <t>170000175</t>
  </si>
  <si>
    <t>Reķēna Aivita - masiera prakse</t>
  </si>
  <si>
    <t>170000176</t>
  </si>
  <si>
    <t>170000177</t>
  </si>
  <si>
    <t>Retere Guna - ārsta prakse infektoloģijā</t>
  </si>
  <si>
    <t>170000179</t>
  </si>
  <si>
    <t>Rolava Dace - masiera prakse</t>
  </si>
  <si>
    <t>170000181</t>
  </si>
  <si>
    <t>Asauļaka Linda - masiera prakse</t>
  </si>
  <si>
    <t>170000182</t>
  </si>
  <si>
    <t>OC Liepāja, SIA</t>
  </si>
  <si>
    <t>170000185</t>
  </si>
  <si>
    <t>Elīnas Lauvas ārsta prakse, SIA</t>
  </si>
  <si>
    <t>170000187</t>
  </si>
  <si>
    <t>Kalvīte Vija - masiera prakse</t>
  </si>
  <si>
    <t>170000191</t>
  </si>
  <si>
    <t>Medoks, Sabiedrība ar ierobežotu atbildību</t>
  </si>
  <si>
    <t>170044501</t>
  </si>
  <si>
    <t>Dentists, SIA</t>
  </si>
  <si>
    <t>170055301</t>
  </si>
  <si>
    <t>NACIONĀLO BRUŅOTO SPĒKU NODROŠINĀJUMA PAVĒLNIECĪBAS 1.REĢIONĀLAIS NODROŠINĀJUMA CENTRS</t>
  </si>
  <si>
    <t>170064004</t>
  </si>
  <si>
    <t>IZAR, SIA</t>
  </si>
  <si>
    <t>170064501</t>
  </si>
  <si>
    <t xml:space="preserve">DR.ANDAS VIRGAS ZOBĀRSTNIECĪBA, SIA </t>
  </si>
  <si>
    <t>170064502</t>
  </si>
  <si>
    <t>Gribeļsku stomatoloģiskais kabinets, SIA</t>
  </si>
  <si>
    <t>170064503</t>
  </si>
  <si>
    <t>VEITES ZOBĀRSTNIECĪBAS KABINETS, Sabiedrība ar ierobežotu atbildību</t>
  </si>
  <si>
    <t>170064504</t>
  </si>
  <si>
    <t>ZOBĀRSTNIECĪBAS KABINETS, Aļeksejevas individuālais uzņēmums</t>
  </si>
  <si>
    <t>170065203</t>
  </si>
  <si>
    <t>ASCELLA IG, SIA</t>
  </si>
  <si>
    <t>170077207</t>
  </si>
  <si>
    <t>Briedis Andris - ārsta prakse zobārstniecībā</t>
  </si>
  <si>
    <t>170077208</t>
  </si>
  <si>
    <t>Metene Inga - ārsta prakse zobārstniecībā</t>
  </si>
  <si>
    <t>170077213</t>
  </si>
  <si>
    <t>Elise NB, SIA</t>
  </si>
  <si>
    <t>170077214</t>
  </si>
  <si>
    <t>Korjagins Nikolajs - ārsta prakse zobārstniecībā</t>
  </si>
  <si>
    <t>170077403</t>
  </si>
  <si>
    <t>Pavlova Arta - ārsta prakse pediatrijā</t>
  </si>
  <si>
    <t>170077410</t>
  </si>
  <si>
    <t>VĒLĪBA, SIA</t>
  </si>
  <si>
    <t>170077412</t>
  </si>
  <si>
    <t>Vīksna Jānis - ārsta prakse neiroloģijā</t>
  </si>
  <si>
    <t>170077425</t>
  </si>
  <si>
    <t>Vigulis Vilnis - ārsta prakse traumatoloģijā, ortopēdijā</t>
  </si>
  <si>
    <t>170077428</t>
  </si>
  <si>
    <t>Ķeružis Žerārs - ārsta prakse vispārējā ultrasonogrāfijas metodē</t>
  </si>
  <si>
    <t>170077431</t>
  </si>
  <si>
    <t>Šīrs Voldemārs - ārsta prakse endokrinoloģijā un akupunktūrā</t>
  </si>
  <si>
    <t>170077433</t>
  </si>
  <si>
    <t>Ārgalis Uldis - ārsta prakse traumatoloģijā, ortopēdijā</t>
  </si>
  <si>
    <t>170077436</t>
  </si>
  <si>
    <t>Štrāle Ilze - ārsta prakse neiroloģijā un akupunktūrā</t>
  </si>
  <si>
    <t>170077437</t>
  </si>
  <si>
    <t>Bērziņa Ilze - ārsta prakse neiroloģijā</t>
  </si>
  <si>
    <t>170077449</t>
  </si>
  <si>
    <t>Naļivaiko Māris - ārsta prakse ķirurģijā</t>
  </si>
  <si>
    <t>170077450</t>
  </si>
  <si>
    <t>Litavniece Dzintra - ārsta urologa un onkologa ķīmijterapeita prakse</t>
  </si>
  <si>
    <t>170077454</t>
  </si>
  <si>
    <t>Kulmane Lelde -ārsta radiologa diagnosta prakse</t>
  </si>
  <si>
    <t>210000004</t>
  </si>
  <si>
    <t>Vinogradova Tamāra - ārsta prakse zobārstniecībā</t>
  </si>
  <si>
    <t>210000011</t>
  </si>
  <si>
    <t>Krasutina Svetlana - masiera prakse</t>
  </si>
  <si>
    <t>210000012</t>
  </si>
  <si>
    <t>Radomans Oļegs - ārsta prakse traumatoloģijā, ortopēdijā</t>
  </si>
  <si>
    <t>210000037</t>
  </si>
  <si>
    <t>Rēzeknes bērnu-jaunatnes sporta skola</t>
  </si>
  <si>
    <t>210000038</t>
  </si>
  <si>
    <t>210000047</t>
  </si>
  <si>
    <t>210000048</t>
  </si>
  <si>
    <t>Ivadent, Sabiedrība ar ierobežotu atbildību</t>
  </si>
  <si>
    <t>210000050</t>
  </si>
  <si>
    <t>Vīgante Sandra - zobu higiēnista prakse</t>
  </si>
  <si>
    <t>210000051</t>
  </si>
  <si>
    <t>Krūmiņa Aleksandra - fizioterapeita prakse</t>
  </si>
  <si>
    <t>210000052</t>
  </si>
  <si>
    <t>Amosovs Vladimirs - fizioterapeita prakse</t>
  </si>
  <si>
    <t>210000056</t>
  </si>
  <si>
    <t>Timošenkovs Oļegs - arodveselības un arodslimību ārsta prakse</t>
  </si>
  <si>
    <t>210000057</t>
  </si>
  <si>
    <t>Aborinska Arnita - ārsta prakse oftalmoloģijā</t>
  </si>
  <si>
    <t>210000059</t>
  </si>
  <si>
    <t>Vladimira Sorokina ārsta prakse, Sabiedrība ar ierobežotu atbildību</t>
  </si>
  <si>
    <t>210000061</t>
  </si>
  <si>
    <t>Edenta Pluss, Sabiedrība ar ierobežotu atbildību</t>
  </si>
  <si>
    <t>210000062</t>
  </si>
  <si>
    <t>Jurina Ērika - ārsta hematologa un internista prakse</t>
  </si>
  <si>
    <t>210000065</t>
  </si>
  <si>
    <t>Besedina Jekaterina - fizioterapeita prakse</t>
  </si>
  <si>
    <t>210000068</t>
  </si>
  <si>
    <t>Rēzeknes pamatskola-attīstības centrs</t>
  </si>
  <si>
    <t>210000069</t>
  </si>
  <si>
    <t>Medilat, Sabiedrība ar ierobežotu atbildību</t>
  </si>
  <si>
    <t>210000072</t>
  </si>
  <si>
    <t>Rebus prim, Sabiedrība ar ierobežotu atbildību</t>
  </si>
  <si>
    <t>210000074</t>
  </si>
  <si>
    <t>Dr. Štikānes zobārstniecība, SIA</t>
  </si>
  <si>
    <t>210000076</t>
  </si>
  <si>
    <t>Rogozins Vadims- zobu higiēnista prakse</t>
  </si>
  <si>
    <t>210000077</t>
  </si>
  <si>
    <t>Armedin, Sabiedrība ar ierobežotu atbildību</t>
  </si>
  <si>
    <t>210077204</t>
  </si>
  <si>
    <t>Līpenīte Lilita - ārsta prakse zobārstniecībā</t>
  </si>
  <si>
    <t>210077205</t>
  </si>
  <si>
    <t>Ostrovska Līga - ārsta prakse zobārstniecībā</t>
  </si>
  <si>
    <t>210077206</t>
  </si>
  <si>
    <t>Ondžule Olga - ārsta prakse zobārstniecībā</t>
  </si>
  <si>
    <t>210077210</t>
  </si>
  <si>
    <t>Makedone Irīna - ārsta prakse zobārstniecībā</t>
  </si>
  <si>
    <t>210077215</t>
  </si>
  <si>
    <t>210077217</t>
  </si>
  <si>
    <t>Žuravska Agnese - ārsta prakse zobārstniecībā</t>
  </si>
  <si>
    <t>210077218</t>
  </si>
  <si>
    <t>Stikute Irēna - ārsta prakse zobārstniecībā</t>
  </si>
  <si>
    <t>210077404</t>
  </si>
  <si>
    <t>Danovska Astrīda - ārsta prakse zobārstniecībā</t>
  </si>
  <si>
    <t>210077405</t>
  </si>
  <si>
    <t>Matisane Beāte - ārsta prakse zobārstniecībā</t>
  </si>
  <si>
    <t>210077406</t>
  </si>
  <si>
    <t>Opolčenska Arianna - ārsta prakse zobārstniecībā</t>
  </si>
  <si>
    <t>210077407</t>
  </si>
  <si>
    <t>Svjatenko Ludmila - ārsta prakse zobārstniecībā</t>
  </si>
  <si>
    <t>210077409</t>
  </si>
  <si>
    <t>Novika Valentīna - ārsta prakse zobārstniecībā</t>
  </si>
  <si>
    <t>210077425</t>
  </si>
  <si>
    <t>Korsaks Jāzeps -ārsta prakse narkoloģijā</t>
  </si>
  <si>
    <t>250000002</t>
  </si>
  <si>
    <t>250000003</t>
  </si>
  <si>
    <t>250000004</t>
  </si>
  <si>
    <t>Valmieras pilsētas 3. pirmsskolas izglītības iestāde "Sprīdītis"</t>
  </si>
  <si>
    <t>250000007</t>
  </si>
  <si>
    <t>250000010</t>
  </si>
  <si>
    <t>Valmieras 5. vidusskola</t>
  </si>
  <si>
    <t>250000012</t>
  </si>
  <si>
    <t>Valmieras Valsts ģimnāzija</t>
  </si>
  <si>
    <t>250000013</t>
  </si>
  <si>
    <t>Valmieras 2. vidusskola</t>
  </si>
  <si>
    <t>250000014</t>
  </si>
  <si>
    <t>Valmieras sākumskola</t>
  </si>
  <si>
    <t>250000015</t>
  </si>
  <si>
    <t>Valmieras Pārgaujas Valsts ģimnāzija</t>
  </si>
  <si>
    <t>250000037</t>
  </si>
  <si>
    <t>Urbanoviča Iluta - fizioterapeita prakse</t>
  </si>
  <si>
    <t>250000038</t>
  </si>
  <si>
    <t>JURATES, SIA</t>
  </si>
  <si>
    <t>250000043</t>
  </si>
  <si>
    <t>Kotova Sarmīte - zobu tehniķa prakse</t>
  </si>
  <si>
    <t>250000048</t>
  </si>
  <si>
    <t>Z. KRŪZENBERGAS ZOBĀRSTNIECĪBA, SIA</t>
  </si>
  <si>
    <t>250000049</t>
  </si>
  <si>
    <t>LM SMAIDS, Sabiedrība ar ierobežotu atbildību</t>
  </si>
  <si>
    <t>250000050</t>
  </si>
  <si>
    <t>Kārkliņš Uldis - ārsta prakse zobārstniecībā</t>
  </si>
  <si>
    <t>250000051</t>
  </si>
  <si>
    <t>Berga Tatjana - zobu higiēnista prakse</t>
  </si>
  <si>
    <t>250000059</t>
  </si>
  <si>
    <t>Krūzenberga Sniedze - zobu higiēnista prakse</t>
  </si>
  <si>
    <t>250000060</t>
  </si>
  <si>
    <t>OFTALMOLOĢIJAS SABIEDRĪBA GRUND-OPT, SIA</t>
  </si>
  <si>
    <t>250000063</t>
  </si>
  <si>
    <t>Zeltiņš Valentīns - ārsta prakse neiroloģijā</t>
  </si>
  <si>
    <t>250000064</t>
  </si>
  <si>
    <t>Zubka Irēna - ārsta prakse zobārstniecībā un homeopātijā</t>
  </si>
  <si>
    <t>250000066</t>
  </si>
  <si>
    <t>Kārkliņš Jānis - ārsta prakse uroloģijā</t>
  </si>
  <si>
    <t>250000069</t>
  </si>
  <si>
    <t>Aumeisters Egons - ārsta prakse psihiatrijā</t>
  </si>
  <si>
    <t>250000079</t>
  </si>
  <si>
    <t>Sarelainena Ilona - masiera prakse</t>
  </si>
  <si>
    <t>250000089</t>
  </si>
  <si>
    <t>250000090</t>
  </si>
  <si>
    <t>Locus Medicus, Sabiedrība ar ierobežotu atbildību</t>
  </si>
  <si>
    <t>250000091</t>
  </si>
  <si>
    <t>Salons "Līga", SIA</t>
  </si>
  <si>
    <t>250000093</t>
  </si>
  <si>
    <t>Ņ. Blūmas ārstnieciski kosmētiskais kabinets, IK</t>
  </si>
  <si>
    <t>250000095</t>
  </si>
  <si>
    <t>Beķeris Ventis - ārsta prakse ķirurģijā</t>
  </si>
  <si>
    <t>250000097</t>
  </si>
  <si>
    <t>Balode Lauma - masiera prakse</t>
  </si>
  <si>
    <t>250000098</t>
  </si>
  <si>
    <t>ZOBU PRIEKS, Sabiedrība ar ierobežotu atbildību</t>
  </si>
  <si>
    <t>250000102</t>
  </si>
  <si>
    <t>Riža Jānis - ārsta radiologa diagnosta prakse</t>
  </si>
  <si>
    <t>250000105</t>
  </si>
  <si>
    <t>ULTRASONOGRĀFIJAS CENTRS, SIA</t>
  </si>
  <si>
    <t>250000117</t>
  </si>
  <si>
    <t>Martinova Vaira - neirologa ārsta prakse</t>
  </si>
  <si>
    <t>REHS, Sabiedrība ar ierobežotu atbildību</t>
  </si>
  <si>
    <t>250000121</t>
  </si>
  <si>
    <t>Valmieras zobārstniecība, SIA</t>
  </si>
  <si>
    <t>250000123</t>
  </si>
  <si>
    <t>A.LAUCES ZOBĀRSTNIECĪBAS PRIVĀTPRAKSE, SIA</t>
  </si>
  <si>
    <t>250000125</t>
  </si>
  <si>
    <t>Zālamans Jānis - ārsta prakse anestezioloģijā, reanimatoloģijā</t>
  </si>
  <si>
    <t>250000129</t>
  </si>
  <si>
    <t>VIDZEMES TRAUMATOLOĢIJAS UN ORTOPĒDIJAS CENTRS, Sabiedrība ar ierobežotu atbildību</t>
  </si>
  <si>
    <t>250000131</t>
  </si>
  <si>
    <t>P. LAUCIS-PLASTISKĀ ĶIRURĢIJA, SIA</t>
  </si>
  <si>
    <t>250000132</t>
  </si>
  <si>
    <t>HIERONYMUS, SIA</t>
  </si>
  <si>
    <t>250000133</t>
  </si>
  <si>
    <t>250000137</t>
  </si>
  <si>
    <t>Valmieras Pārgaujas sākumskola</t>
  </si>
  <si>
    <t>250000139</t>
  </si>
  <si>
    <t>TRAUMATOLOĢIJAS UN ORTOPĒDIJAS ATTĪSTĪBAS CENTRS, Sabiedrība ar ierobežotu atbildību</t>
  </si>
  <si>
    <t>250000140</t>
  </si>
  <si>
    <t>250000144</t>
  </si>
  <si>
    <t>REFICIO, SIA</t>
  </si>
  <si>
    <t>250000145</t>
  </si>
  <si>
    <t>VŠ, Sabiedrība ar ierobežotu atbildību</t>
  </si>
  <si>
    <t>250000147</t>
  </si>
  <si>
    <t>MARVEJS, SIA</t>
  </si>
  <si>
    <t>250000153</t>
  </si>
  <si>
    <t>Eliāses Ievas zobārstniecības prakse, Sabiedrība ar ierobežotu atbildību</t>
  </si>
  <si>
    <t>250000154</t>
  </si>
  <si>
    <t>Vidzemes bērnu veselības centrs "Apelsīns", SIA</t>
  </si>
  <si>
    <t>250000156</t>
  </si>
  <si>
    <t>Ērglis Alvis - ārsta prakse uroloģijā</t>
  </si>
  <si>
    <t>250000157</t>
  </si>
  <si>
    <t>DENTA M, SIA</t>
  </si>
  <si>
    <t>250000161</t>
  </si>
  <si>
    <t>Arcusdent clinic, Sabiedrība ar ierobežotu atbildību</t>
  </si>
  <si>
    <t>250000162</t>
  </si>
  <si>
    <t>Denteh, Sabiedrība ar ierobežotu atbildību</t>
  </si>
  <si>
    <t>250000164</t>
  </si>
  <si>
    <t>MI Fizioterapija, Sabiedrība ar ierobežotu atbildību</t>
  </si>
  <si>
    <t>250000165</t>
  </si>
  <si>
    <t>Stalšāne Elīna - fizioterapeita prakse</t>
  </si>
  <si>
    <t>250000166</t>
  </si>
  <si>
    <t>Valmieras Gaujas krasta vidusskola-attīstības centrs</t>
  </si>
  <si>
    <t>250000167</t>
  </si>
  <si>
    <t>Zvīgulis Ivars - ārsta prakse traumatoloģijā, ortopēdijā</t>
  </si>
  <si>
    <t>250000168</t>
  </si>
  <si>
    <t>Ozola Guna - ārsta prakse kardioloģijā</t>
  </si>
  <si>
    <t>250000170</t>
  </si>
  <si>
    <t>250000172</t>
  </si>
  <si>
    <t>DE-Denta, SIA</t>
  </si>
  <si>
    <t>250000173</t>
  </si>
  <si>
    <t>Palma Compose, IK</t>
  </si>
  <si>
    <t>250000174</t>
  </si>
  <si>
    <t>E-radiologs, SIA</t>
  </si>
  <si>
    <t>250000175</t>
  </si>
  <si>
    <t>IMG22, Sabiedrība ar ierobežotu atbildību</t>
  </si>
  <si>
    <t>250000177</t>
  </si>
  <si>
    <t>V.R. Zobu laboratorija, Sabiedrība ar ierobežotu atbildību</t>
  </si>
  <si>
    <t>250000178</t>
  </si>
  <si>
    <t>Vaļģe Māra - zobu tehniķa prakse</t>
  </si>
  <si>
    <t>250000179</t>
  </si>
  <si>
    <t>Plivčs Alvils - masiera prakse</t>
  </si>
  <si>
    <t>270000008</t>
  </si>
  <si>
    <t>Zirnis Māris - ārsta prakse traumatoloģijā, ortopēdijā</t>
  </si>
  <si>
    <t>270000009</t>
  </si>
  <si>
    <t>DENTAL EDEM, SIA</t>
  </si>
  <si>
    <t>270000022</t>
  </si>
  <si>
    <t>Rancāne Gita - ārsta prakse kardioloģijā</t>
  </si>
  <si>
    <t>270000023</t>
  </si>
  <si>
    <t>270000025</t>
  </si>
  <si>
    <t>Prince Elita - internista un kardiologa ārsta prakse</t>
  </si>
  <si>
    <t>270000026</t>
  </si>
  <si>
    <t>Arfundejeva Irina - ārsta prakse zobārstniecībā</t>
  </si>
  <si>
    <t>270000027</t>
  </si>
  <si>
    <t>Novikova Nataļja - ārsta prakse kardioloģijā</t>
  </si>
  <si>
    <t>270000029</t>
  </si>
  <si>
    <t>Zobārstniecība Ventspilī, SIA</t>
  </si>
  <si>
    <t>270000030</t>
  </si>
  <si>
    <t>LARS, IK</t>
  </si>
  <si>
    <t>270000033</t>
  </si>
  <si>
    <t>SANTANDE, Sabiedrība ar ierobežotu atbildību</t>
  </si>
  <si>
    <t>270000034</t>
  </si>
  <si>
    <t>Andžāne Lilija - ārsta prakse neiroloģijā</t>
  </si>
  <si>
    <t>270000035</t>
  </si>
  <si>
    <t>Dzērve Egils Uldis - sporta ārsta prakse</t>
  </si>
  <si>
    <t>270000036</t>
  </si>
  <si>
    <t>DENTA-D, SIA</t>
  </si>
  <si>
    <t>270000039</t>
  </si>
  <si>
    <t>DENT PLUS, SIA</t>
  </si>
  <si>
    <t>270000042</t>
  </si>
  <si>
    <t>Jeļenas Vihovaņecas zobu protēžu laboratorija, Individuālais uzņēmums</t>
  </si>
  <si>
    <t>270000057</t>
  </si>
  <si>
    <t>Veselības studija, Sabiedrība ar ierobežotu atbildību</t>
  </si>
  <si>
    <t>270000059</t>
  </si>
  <si>
    <t>Dr.Brencēns, Sabiedrība ar ierobežotu atbildību</t>
  </si>
  <si>
    <t>270000065</t>
  </si>
  <si>
    <t>Ivanova Gaļina - ārsta prakse neiroloģijā</t>
  </si>
  <si>
    <t>270000075</t>
  </si>
  <si>
    <t>Indriksone Dana - masiera prakse</t>
  </si>
  <si>
    <t>270000078</t>
  </si>
  <si>
    <t>Upīte-Bībere Sandra - masiera prakse</t>
  </si>
  <si>
    <t>270000080</t>
  </si>
  <si>
    <t>Cielava Evija - masiera prakse</t>
  </si>
  <si>
    <t>270000087</t>
  </si>
  <si>
    <t>Štelmahers Zigurds  - masiera prakse</t>
  </si>
  <si>
    <t>270064102</t>
  </si>
  <si>
    <t>PĀRVENTA, Sabiedrība ar ierobežotu atbildību</t>
  </si>
  <si>
    <t>270064502</t>
  </si>
  <si>
    <t>DOKTORA PLATOŠKINA PRIVĀTPRAKSE, IK</t>
  </si>
  <si>
    <t>270077201</t>
  </si>
  <si>
    <t>Lapsiņa Inese - ārsta prakse zobārstniecībā</t>
  </si>
  <si>
    <t>270077202</t>
  </si>
  <si>
    <t>Bīdermane Sandra - ārsta prakse zobārstniecībā</t>
  </si>
  <si>
    <t>270077406</t>
  </si>
  <si>
    <t>Urtāne Ilona -ārsta prakse neiroloģijā</t>
  </si>
  <si>
    <t>270077801</t>
  </si>
  <si>
    <t>Matvejeva Liene - masiera prakse</t>
  </si>
  <si>
    <t>270077802</t>
  </si>
  <si>
    <t>Ozoliņš Ringolds - masiera prakse</t>
  </si>
  <si>
    <t>320200011</t>
  </si>
  <si>
    <t>Grīgs Valdis - ārsta internista prakse</t>
  </si>
  <si>
    <t>320200017</t>
  </si>
  <si>
    <t>Kirdeiķite Geņa - masiera prakse</t>
  </si>
  <si>
    <t>320200018</t>
  </si>
  <si>
    <t>Balogs Igors - masiera prakse</t>
  </si>
  <si>
    <t>320200020</t>
  </si>
  <si>
    <t>Dandēna Ausma - masiera prakse</t>
  </si>
  <si>
    <t>320200022</t>
  </si>
  <si>
    <t>Vītola Aija - masiera prakse</t>
  </si>
  <si>
    <t>320200024</t>
  </si>
  <si>
    <t>Smilgāja Evija - ārsta prakse psihiatrijā un bērnu psihiatrijā</t>
  </si>
  <si>
    <t>320200030</t>
  </si>
  <si>
    <t>Aizkraukles novada Sporta skola</t>
  </si>
  <si>
    <t>320200033</t>
  </si>
  <si>
    <t>Bruzgule Vija - ārsta prakse ginekoloģijā, dzemdniecībā</t>
  </si>
  <si>
    <t>320200039</t>
  </si>
  <si>
    <t>Rozīte Inga - fizioterapeita prakse</t>
  </si>
  <si>
    <t>327100005</t>
  </si>
  <si>
    <t>Valsts sociālās aprūpes centrs "Latgale"</t>
  </si>
  <si>
    <t>360200007</t>
  </si>
  <si>
    <t>Greivule Irēna - ārsta prakse neiroloģijā</t>
  </si>
  <si>
    <t>360200023</t>
  </si>
  <si>
    <t>Zorina Ņina - ārsta prakse zobārstniecībā</t>
  </si>
  <si>
    <t>360200030</t>
  </si>
  <si>
    <t>Kobzeva Jeļena - masiera prakse</t>
  </si>
  <si>
    <t>360200031</t>
  </si>
  <si>
    <t>Sinka Jolanta - ārsta prakse zobārstniecībā</t>
  </si>
  <si>
    <t>360200033</t>
  </si>
  <si>
    <t>Strodāne Baiba - fizioterapeita prakse</t>
  </si>
  <si>
    <t>360200034</t>
  </si>
  <si>
    <t>Akmentiņa Sarmīte - masiera prakse</t>
  </si>
  <si>
    <t>360200038</t>
  </si>
  <si>
    <t>Sausā Sarmīte- masiera prakse</t>
  </si>
  <si>
    <t>360200046</t>
  </si>
  <si>
    <t>NBS KAJNIEKU SKOLA, Nacionālo bruņoto spēku Mācību vadības pavēlniecības štābs</t>
  </si>
  <si>
    <t>360200052</t>
  </si>
  <si>
    <t>Ilzenes feldšeru punkts, ALŪKSNES NOVADA PAŠVALDĪBA</t>
  </si>
  <si>
    <t>360200061</t>
  </si>
  <si>
    <t>Vidzemes Zobārstniecības centrs, SIA</t>
  </si>
  <si>
    <t>360200062</t>
  </si>
  <si>
    <t>Veselības centrs PRIMUS, Sabiedrība ar ierobežotu atbildību</t>
  </si>
  <si>
    <t>360200064</t>
  </si>
  <si>
    <t>Grīnbergs Artūrs - fizioterapeita prakse</t>
  </si>
  <si>
    <t>360800003</t>
  </si>
  <si>
    <t>Trapenes feldšeru punkts, APES NOVADA DOME</t>
  </si>
  <si>
    <t>360800004</t>
  </si>
  <si>
    <t>380200006</t>
  </si>
  <si>
    <t>Sārtaputne Ināra - masiera prakse</t>
  </si>
  <si>
    <t>380200007</t>
  </si>
  <si>
    <t>Klija Irina - masiera prakse</t>
  </si>
  <si>
    <t>380200012</t>
  </si>
  <si>
    <t>Suharževska Laurija - ārsta prakse zobārstniecībā</t>
  </si>
  <si>
    <t>380200013</t>
  </si>
  <si>
    <t>Zīmele Linda - ārsta prakse zobārstniecībā</t>
  </si>
  <si>
    <t>380200014</t>
  </si>
  <si>
    <t>Aborinska Rūta - ārsta prakse oftalmoloģijā</t>
  </si>
  <si>
    <t>380200041</t>
  </si>
  <si>
    <t>Klija Oskars - fizioterapeita prakse</t>
  </si>
  <si>
    <t>380200042</t>
  </si>
  <si>
    <t>Andreja Baranovska ārsta prakse ķirurģijā, Sabiedrība ar ierobežotu atbildību</t>
  </si>
  <si>
    <t>380200043</t>
  </si>
  <si>
    <t>Pansionāts "Balvi"</t>
  </si>
  <si>
    <t>380200044</t>
  </si>
  <si>
    <t>BodyEsthetic, Sabiedrība ar ierobežotu atbildību</t>
  </si>
  <si>
    <t>381600014</t>
  </si>
  <si>
    <t>S.Morozovas ārsta prakse, Sabiedrība ar ierobežotu atbildību</t>
  </si>
  <si>
    <t>400200022</t>
  </si>
  <si>
    <t>Bauskas novada Bērnu un jaunatnes sporta skola</t>
  </si>
  <si>
    <t>400200033</t>
  </si>
  <si>
    <t>Krūmiņa Irisa - ārsta prakse zobārstniecībā</t>
  </si>
  <si>
    <t>400200034</t>
  </si>
  <si>
    <t>Zinere Anita - ārsta prakse zobārstniecībā</t>
  </si>
  <si>
    <t>400200035</t>
  </si>
  <si>
    <t>Lauva Anita - ārsta prakse zobārstniecībā</t>
  </si>
  <si>
    <t>400200036</t>
  </si>
  <si>
    <t>Biķerniece Daina - ārsta prakse zobārstniecībā</t>
  </si>
  <si>
    <t>400200038</t>
  </si>
  <si>
    <t>Zablocka Nalda - masiera prakse</t>
  </si>
  <si>
    <t>400200044</t>
  </si>
  <si>
    <t>Pamūšas speciālā pamatskola</t>
  </si>
  <si>
    <t>400200045</t>
  </si>
  <si>
    <t>Veselības Eliksīrs, IK</t>
  </si>
  <si>
    <t>400200048</t>
  </si>
  <si>
    <t>Petronis Sandris - ārsta prakse traumatoloģijā, ortopēdijā</t>
  </si>
  <si>
    <t>400200053</t>
  </si>
  <si>
    <t>OZOLU OPTIKA, Sabiedrība ar ierobežotu atbildību</t>
  </si>
  <si>
    <t>400200055</t>
  </si>
  <si>
    <t>Indent, SIA</t>
  </si>
  <si>
    <t>400200056</t>
  </si>
  <si>
    <t>Ģimenes Studija, Sabiedrība ar ierobežotu atbildību</t>
  </si>
  <si>
    <t>400200057</t>
  </si>
  <si>
    <t>Inesas Avotiņas ārstu prakse, SIA</t>
  </si>
  <si>
    <t>400200058</t>
  </si>
  <si>
    <t>Jaunā Bauskas zobārstniecība, Sabiedrība ar ierobežotu atbildību</t>
  </si>
  <si>
    <t>406400001</t>
  </si>
  <si>
    <t>DENTESS, Sabiedrība ar ierobežotu atbildību</t>
  </si>
  <si>
    <t>406400002</t>
  </si>
  <si>
    <t>Jautrais APELSĪNS, Sabiedrība ar ierobežotu atbildību</t>
  </si>
  <si>
    <t>406400008</t>
  </si>
  <si>
    <t>Iecavas novada sporta skola "Dartija"</t>
  </si>
  <si>
    <t>406477202</t>
  </si>
  <si>
    <t>Daces Siugales zobārstniecība, Sabiedrība ar ierobežotu atbildību</t>
  </si>
  <si>
    <t>406477801</t>
  </si>
  <si>
    <t>AIZLĪČI, Sabiedrība ar ierobežotu atbildību</t>
  </si>
  <si>
    <t>409500004</t>
  </si>
  <si>
    <t>Tērauds Elmārs - ārsta prakse psihiatrijā</t>
  </si>
  <si>
    <t>409500013</t>
  </si>
  <si>
    <t>Rijkure Gunta - ārsta prakse psihoterapijā</t>
  </si>
  <si>
    <t>420200001</t>
  </si>
  <si>
    <t>Vidzemes vēnu centrs, Sabiedrība ar ierobežotu atbildību</t>
  </si>
  <si>
    <t>Štālmane Olga - masiera prakse</t>
  </si>
  <si>
    <t>420200020</t>
  </si>
  <si>
    <t>Cēsu Bērzaines pamatskola-attīstības centrs</t>
  </si>
  <si>
    <t>420200023</t>
  </si>
  <si>
    <t>Zariņš Guntis - ārsta prakse akupunktūrā</t>
  </si>
  <si>
    <t>420200024</t>
  </si>
  <si>
    <t>Tereško Baiba - ārsta prakse homeopātijā un pediatrijā</t>
  </si>
  <si>
    <t>420200025</t>
  </si>
  <si>
    <t>Ozoliņš Andis - zobu tehniķa prakse</t>
  </si>
  <si>
    <t>420200026</t>
  </si>
  <si>
    <t>Semjonova Angelina - masiera prakse</t>
  </si>
  <si>
    <t>420200027</t>
  </si>
  <si>
    <t>Stālmane Anda - masiera prakse</t>
  </si>
  <si>
    <t>420200033</t>
  </si>
  <si>
    <t>AB DENTAL, IK</t>
  </si>
  <si>
    <t>420200040</t>
  </si>
  <si>
    <t>Banga Sarmīte - fizikālās un rehabilitācijas medicīnas ārsta prakse</t>
  </si>
  <si>
    <t>420200043</t>
  </si>
  <si>
    <t>UNDA EL, Sabiedrība ar ierobežotu atbildību</t>
  </si>
  <si>
    <t>420200048</t>
  </si>
  <si>
    <t>ZOBĀRSTNIECĪBAS SPECIĀLISTU KLĪNIKA, Sabiedrība ar ierobežotu atbildību</t>
  </si>
  <si>
    <t>420200049</t>
  </si>
  <si>
    <t>DELFĪNIJA BG, SIA</t>
  </si>
  <si>
    <t>420200055</t>
  </si>
  <si>
    <t>Nacionālo bruņoto spēku Mācību vadības pavēlniecības štābs</t>
  </si>
  <si>
    <t>420200058</t>
  </si>
  <si>
    <t>LADENTA, Sabiedrība ar ierobežotu atbildību</t>
  </si>
  <si>
    <t>420200061</t>
  </si>
  <si>
    <t>Sietpine Iveta - masiera prakse</t>
  </si>
  <si>
    <t>420200070</t>
  </si>
  <si>
    <t>Laime Tatjana - masiera prakse</t>
  </si>
  <si>
    <t>420200071</t>
  </si>
  <si>
    <t>ASCENDO klīnika, SIA</t>
  </si>
  <si>
    <t>420200072</t>
  </si>
  <si>
    <t>Lancmane Ilvita - zobu higiēnista prakse</t>
  </si>
  <si>
    <t>420200076</t>
  </si>
  <si>
    <t>420200079</t>
  </si>
  <si>
    <t>VASARIŅAS SK, IK</t>
  </si>
  <si>
    <t>420200083</t>
  </si>
  <si>
    <t>Ogliņa Elīna - fizioterapeita prakse</t>
  </si>
  <si>
    <t>420200085</t>
  </si>
  <si>
    <t>Brīnummāja, Biedrība</t>
  </si>
  <si>
    <t>420200086</t>
  </si>
  <si>
    <t>Spale Santa - fizioterapeita prakse</t>
  </si>
  <si>
    <t>424700003</t>
  </si>
  <si>
    <t>LĪVU DIENAS APRŪPES CENTRS, Amatas novada dome</t>
  </si>
  <si>
    <t>427300008</t>
  </si>
  <si>
    <t>RL un KO, SIA</t>
  </si>
  <si>
    <t>427300009</t>
  </si>
  <si>
    <t>Suipe Aija - masiera prakse</t>
  </si>
  <si>
    <t>427500011</t>
  </si>
  <si>
    <t>Straupes narkologu centrs, SIA</t>
  </si>
  <si>
    <t>427700002</t>
  </si>
  <si>
    <t>VMVK, Sabiedrība ar ierobežotu atbildību</t>
  </si>
  <si>
    <t>427700004</t>
  </si>
  <si>
    <t>DENTARIO, Sabiedrība ar ierobežotu atbildību</t>
  </si>
  <si>
    <t>440200018</t>
  </si>
  <si>
    <t>Dubnas feldšeru-vecmāšu punkts, DUBNAS PAGASTA PĀRVALDE</t>
  </si>
  <si>
    <t>440200024</t>
  </si>
  <si>
    <t>Daugavpils novada pašvaldības Višķu sociālās aprūpes centrs</t>
  </si>
  <si>
    <t>460200004</t>
  </si>
  <si>
    <t>Freiberga Sigrija - ārsta prakse kosmetoloģijā</t>
  </si>
  <si>
    <t>460200018</t>
  </si>
  <si>
    <t>Nesterova Nina - radiologa asistenta prakse</t>
  </si>
  <si>
    <t>460200022</t>
  </si>
  <si>
    <t>Ruicēna Leila - ārsta prakse zobārstniecībā</t>
  </si>
  <si>
    <t>460200024</t>
  </si>
  <si>
    <t>Vasiļjeva Ludmila - ārsta prakse zobārstniecībā</t>
  </si>
  <si>
    <t>460200035</t>
  </si>
  <si>
    <t>GabDent, IK</t>
  </si>
  <si>
    <t>460200037</t>
  </si>
  <si>
    <t>Polleks, Sabiedrība ar ierobežotu atbildību</t>
  </si>
  <si>
    <t>460200044</t>
  </si>
  <si>
    <t>JEĻENA LAVRINOVIČA, IK</t>
  </si>
  <si>
    <t>460200053</t>
  </si>
  <si>
    <t>Indāne Astra - masiera prakse</t>
  </si>
  <si>
    <t>500200027</t>
  </si>
  <si>
    <t>TAVAI UN MANAI VESELĪBAI, Sabiedrība ar ierobežotu atbildību</t>
  </si>
  <si>
    <t>500200047</t>
  </si>
  <si>
    <t>OZOLI-1, Gulbenes rajona Lejasciema pagasta zemnieku saimniecība</t>
  </si>
  <si>
    <t>500200056</t>
  </si>
  <si>
    <t>Gulbenes novada vidusskola</t>
  </si>
  <si>
    <t>500200061</t>
  </si>
  <si>
    <t>Boka Justīne - fizioterapeita prakse</t>
  </si>
  <si>
    <t>500200064</t>
  </si>
  <si>
    <t>Veremejs Daniels - ārsta prakse zobārstniecībā</t>
  </si>
  <si>
    <t>540200026</t>
  </si>
  <si>
    <t>Jelgavas novada Sociālās aprūpes un rehabilitācijas centrs "Kalnciems", JELGAVAS NOVADA PAŠVALDĪBA</t>
  </si>
  <si>
    <t>546700011</t>
  </si>
  <si>
    <t>Sociālais aprūpes centrs "Zemgale"</t>
  </si>
  <si>
    <t>600200021</t>
  </si>
  <si>
    <t>Pupina Violetta - ārsta prakse zobārstniecībā</t>
  </si>
  <si>
    <t>600200032</t>
  </si>
  <si>
    <t>AUGSTKALNES FELDŠERU-VECMĀŠU PUNKTS, Krāslavas novada Ūdrīšu pagasta pārvalde</t>
  </si>
  <si>
    <t>600200033</t>
  </si>
  <si>
    <t>BOROVKAS FELDŠERU-VECMĀŠU PUNKTS, Krāslavas novada Ūdrīšu pagasta pārvalde</t>
  </si>
  <si>
    <t>600200038</t>
  </si>
  <si>
    <t>KLAJUMI, Kaplavas pagasta zemnieku saimniecība</t>
  </si>
  <si>
    <t>620200009</t>
  </si>
  <si>
    <t>Pīpīte Mārīte - fizioterapeita prakse</t>
  </si>
  <si>
    <t>620200028</t>
  </si>
  <si>
    <t>Baukše Vineta - fizioterapeita prakse</t>
  </si>
  <si>
    <t>620200035</t>
  </si>
  <si>
    <t>Kuldīgas pirmsskolas izglītības iestāde "Ābelīte"</t>
  </si>
  <si>
    <t>620200042</t>
  </si>
  <si>
    <t>Smiltāns Guntis - ārsta prakse uroloģijā</t>
  </si>
  <si>
    <t>620200044</t>
  </si>
  <si>
    <t>Tinte Dzintra - ārsta prakse homeopātijā</t>
  </si>
  <si>
    <t>620200045</t>
  </si>
  <si>
    <t>Viduskurzemes pamatskola-attīstības centrs</t>
  </si>
  <si>
    <t>620200047</t>
  </si>
  <si>
    <t>ĪVANDES FELDŠERU PUNKTS, KULDĪGAS NOVADA ĪVANDES PAGASTA PĀRVALDE</t>
  </si>
  <si>
    <t>620200050</t>
  </si>
  <si>
    <t>MB zobārstniecība, Sabiedrība ar ierobežotu atbildību</t>
  </si>
  <si>
    <t>620200051</t>
  </si>
  <si>
    <t>DACES DZENES PEDIATRA PRAKSE, IK</t>
  </si>
  <si>
    <t>620200059</t>
  </si>
  <si>
    <t>Lienes Rozefeldes radiologa prakse, SIA</t>
  </si>
  <si>
    <t>640600007</t>
  </si>
  <si>
    <t>Lankups Andis - masiera prakse</t>
  </si>
  <si>
    <t>641000023</t>
  </si>
  <si>
    <t>Valsts sociālās aprūpes centrs "Kurzeme"</t>
  </si>
  <si>
    <t>641000024</t>
  </si>
  <si>
    <t>641000025</t>
  </si>
  <si>
    <t>Muižniece Laura - fizioterapeita prakse</t>
  </si>
  <si>
    <t>660200003</t>
  </si>
  <si>
    <t>Padoms Raitis - ārsta prakse traumatoloģijā, ortopēdijā</t>
  </si>
  <si>
    <t>660200007</t>
  </si>
  <si>
    <t>Ingūnas Kalniņas zobārsta prakse, Sabiedrība ar ierobežotu atbildību</t>
  </si>
  <si>
    <t>660200008</t>
  </si>
  <si>
    <t>Ābrama Leontīne - masiera prakse</t>
  </si>
  <si>
    <t>660200009</t>
  </si>
  <si>
    <t>Liepiņa Aiga - masiera prakse</t>
  </si>
  <si>
    <t>660200011</t>
  </si>
  <si>
    <t>Karpoviča Evija - masiera prakse</t>
  </si>
  <si>
    <t>660200012</t>
  </si>
  <si>
    <t>Sarmas Bērziņas zobārstniecība, Sabiedrība ar ierobežotu atbildību</t>
  </si>
  <si>
    <t>660200013</t>
  </si>
  <si>
    <t>Māra Gasona individuālais zobārstniecības uzņēmums</t>
  </si>
  <si>
    <t>660200014</t>
  </si>
  <si>
    <t>EDENTA, SIA</t>
  </si>
  <si>
    <t>660200021</t>
  </si>
  <si>
    <t>Andersone Aija - ārsta palīga prakse</t>
  </si>
  <si>
    <t>660200023</t>
  </si>
  <si>
    <t>ILZES KOCIŅAS ZOBĀRSTES PRAKSE, IK</t>
  </si>
  <si>
    <t>660200024</t>
  </si>
  <si>
    <t>Stankeviča Anita - masiera un kosmētiķa prakse</t>
  </si>
  <si>
    <t>660200025</t>
  </si>
  <si>
    <t>SILFĪDA, Individuālais komersants</t>
  </si>
  <si>
    <t>660200028</t>
  </si>
  <si>
    <t>660200049</t>
  </si>
  <si>
    <t>Valeine Elīna - fizioterapeita prakse</t>
  </si>
  <si>
    <t>660200050</t>
  </si>
  <si>
    <t>Valug, Sabiedrība ar ierobežotu atbildību</t>
  </si>
  <si>
    <t>660200052</t>
  </si>
  <si>
    <t>Bluķa Riharda fizioterapeita privātprakse, IK</t>
  </si>
  <si>
    <t>661400014</t>
  </si>
  <si>
    <t>Dziedātāja-Baķe Ilze - masiera prakse</t>
  </si>
  <si>
    <t>661400016</t>
  </si>
  <si>
    <t>Leiduma Daira - ārsta prakse zobārstniecībā</t>
  </si>
  <si>
    <t>680200028</t>
  </si>
  <si>
    <t>Ludzas pilsētas pirmsskolas izglītības iestāde "Rūķītis"</t>
  </si>
  <si>
    <t>680200040</t>
  </si>
  <si>
    <t>LAT COSMETICS, SIA</t>
  </si>
  <si>
    <t>680200042</t>
  </si>
  <si>
    <t>Matvejeva Jeļena - masiera prakse</t>
  </si>
  <si>
    <t>680200043</t>
  </si>
  <si>
    <t>VLAVEALS, Ludzas pilsētas V.Aleksejevas daudznozaru individuālais uzņēmums</t>
  </si>
  <si>
    <t>680200044</t>
  </si>
  <si>
    <t>Matisāne Inese - prakse masāžas metodē</t>
  </si>
  <si>
    <t>681000015</t>
  </si>
  <si>
    <t>684900001</t>
  </si>
  <si>
    <t>684900004</t>
  </si>
  <si>
    <t>684900005</t>
  </si>
  <si>
    <t>684900008</t>
  </si>
  <si>
    <t>700200001</t>
  </si>
  <si>
    <t>ZTR, SIA</t>
  </si>
  <si>
    <t>700200008</t>
  </si>
  <si>
    <t>Rekuņenko Larisa - masiera prakse</t>
  </si>
  <si>
    <t>700200009</t>
  </si>
  <si>
    <t>AZP, SIA</t>
  </si>
  <si>
    <t>700200011</t>
  </si>
  <si>
    <t>Ješčenko Lidija - ārsta prakse zobārstniecībā</t>
  </si>
  <si>
    <t>700200016</t>
  </si>
  <si>
    <t>SVAIRA, Sabiedrība ar ierobežotu atbildību</t>
  </si>
  <si>
    <t>700200020</t>
  </si>
  <si>
    <t>N.Š., SIA</t>
  </si>
  <si>
    <t>700200021</t>
  </si>
  <si>
    <t>URB, SIA</t>
  </si>
  <si>
    <t>ŠVARCES PRAKSE, SIA</t>
  </si>
  <si>
    <t>700200026</t>
  </si>
  <si>
    <t>Ozoliņa Rita -  ārsta prakse zobārstniecībā</t>
  </si>
  <si>
    <t>700200032</t>
  </si>
  <si>
    <t>VALDZINĀJUMS, Sabiedrība ar ierobežotu atbildību</t>
  </si>
  <si>
    <t>700200037</t>
  </si>
  <si>
    <t>Efeja-I, Sabiedrība ar ierobežotu atbildību</t>
  </si>
  <si>
    <t>700200038</t>
  </si>
  <si>
    <t>Pētersone Anita - masiera prakse</t>
  </si>
  <si>
    <t>700200049</t>
  </si>
  <si>
    <t>700200051</t>
  </si>
  <si>
    <t>OZOLU FELDŠERPUNKTS, MADONAS NOVADA LIEZĒRES PAGASTA PĀRVALDE</t>
  </si>
  <si>
    <t>700200052</t>
  </si>
  <si>
    <t>MĒTRIENAS VECMĀŠU PUNKTS, Madonas novada Mētrienas pagasta pārvalde</t>
  </si>
  <si>
    <t>700200056</t>
  </si>
  <si>
    <t>Anzone Maruta - masiera prakse</t>
  </si>
  <si>
    <t>700200060</t>
  </si>
  <si>
    <t>KV zobārstniecība, Sabiedrība ar ierobežotu atbildību</t>
  </si>
  <si>
    <t>700200061</t>
  </si>
  <si>
    <t>A.Labuces zobārstniecības kabinets, Sabiedrība ar ierobežotu atbildību</t>
  </si>
  <si>
    <t>700200065</t>
  </si>
  <si>
    <t>NeuroPhys, Sabiedrība ar ierobežotu atbildību</t>
  </si>
  <si>
    <t>700800014</t>
  </si>
  <si>
    <t>740200002</t>
  </si>
  <si>
    <t>AMBER DENT, Sabiedrība ar ierobežotu atbildību</t>
  </si>
  <si>
    <t>740200004</t>
  </si>
  <si>
    <t>Aberberga-Augškalne Agita -ārsta prakse ginekoloģijā, dzemdniecība</t>
  </si>
  <si>
    <t>740200045</t>
  </si>
  <si>
    <t>DOLERO, Sabiedrība ar ierobežotu atbildību</t>
  </si>
  <si>
    <t>740200048</t>
  </si>
  <si>
    <t>Marculāne Anda - osteopāta un fizikālās un rehabilitācijas medicīnas ārsta prakse</t>
  </si>
  <si>
    <t>740200050</t>
  </si>
  <si>
    <t>Nagle Ilga - masiera prakse</t>
  </si>
  <si>
    <t>740200052</t>
  </si>
  <si>
    <t>Jasinkeviča Inga - ārsta prakse kardioloģijā</t>
  </si>
  <si>
    <t>740200080</t>
  </si>
  <si>
    <t>OPTIC GURU, Sabiedrība ar ierobežotu atbildību</t>
  </si>
  <si>
    <t>740200083</t>
  </si>
  <si>
    <t>Medvaravīksne, Sabiedrība ar ierobežotu atbildību</t>
  </si>
  <si>
    <t>Bruņenieks Ints - ārsta prakse ķirurģijā</t>
  </si>
  <si>
    <t>740200089</t>
  </si>
  <si>
    <t>Parel denta, SIA</t>
  </si>
  <si>
    <t>740200092</t>
  </si>
  <si>
    <t>740200094</t>
  </si>
  <si>
    <t>Goldšteina Inita Lēna - ārsta prakse psihoterapijā</t>
  </si>
  <si>
    <t>740200095</t>
  </si>
  <si>
    <t>LENIS L, Sabiedrība ar ierobežotu atbildību</t>
  </si>
  <si>
    <t>740200097</t>
  </si>
  <si>
    <t>Čakare Karīna - fizioterapeita prakse</t>
  </si>
  <si>
    <t>Pelūde Kārlis - masiera prakse</t>
  </si>
  <si>
    <t>740200099</t>
  </si>
  <si>
    <t>Ekvilibria, SIA</t>
  </si>
  <si>
    <t>740200100</t>
  </si>
  <si>
    <t>Jakuboviča Sanita - podologa prakse</t>
  </si>
  <si>
    <t>740200101</t>
  </si>
  <si>
    <t>Dentazoom, Sabiedrība ar ierobežotu atbildību</t>
  </si>
  <si>
    <t>740600011</t>
  </si>
  <si>
    <t>Dr. B.Lazdānes zobārstniecības privātprakse, Sabiedrība ar ierobežotu atbildību</t>
  </si>
  <si>
    <t>740600017</t>
  </si>
  <si>
    <t>Ļaksa Tatjana - masiera prakse</t>
  </si>
  <si>
    <t>741000012</t>
  </si>
  <si>
    <t>LATVIJAS REPUBLIKAS AIZSARDZĪBAS MINISTRIJAS NACIONĀLO BRUŅOTO SPĒKU NODROŠINĀJUMA PAVĒLNIECĪBAS 2. REĢIONĀLAIS NODROŠINĀJUMA CENTRS</t>
  </si>
  <si>
    <t>741000014</t>
  </si>
  <si>
    <t>Čerkesa Jeļena - masiera prakse</t>
  </si>
  <si>
    <t>741400019</t>
  </si>
  <si>
    <t>Šmite Līga - ārsta prakse zobārstniecībā</t>
  </si>
  <si>
    <t>741400027</t>
  </si>
  <si>
    <t>Andas Balgalves funkcionālās optometrijas klīnika, Sabiedrība ar ierobežotu atbildību</t>
  </si>
  <si>
    <t>741400029</t>
  </si>
  <si>
    <t>Ozola Inese - masiera prakse</t>
  </si>
  <si>
    <t>Veselības studija Lielvārde, IK</t>
  </si>
  <si>
    <t>760200016</t>
  </si>
  <si>
    <t>Poplavska Lilija - ārsta prakse zobārstniecībā</t>
  </si>
  <si>
    <t>760200017</t>
  </si>
  <si>
    <t>Sosedovs Vjačeslavs - ārsta prakse zobārstniecībā</t>
  </si>
  <si>
    <t>760200021</t>
  </si>
  <si>
    <t>Pliča Daina - ārsta prakse ķirurģijā</t>
  </si>
  <si>
    <t>760200033</t>
  </si>
  <si>
    <t>Trofimovs Vladimirs - ārsta prakse zobārstniecībā</t>
  </si>
  <si>
    <t>761200020</t>
  </si>
  <si>
    <t>Brencāns Oskars - masiera prakse</t>
  </si>
  <si>
    <t>761200021</t>
  </si>
  <si>
    <t>Griščenko Olga - masiera prakse</t>
  </si>
  <si>
    <t>761200022</t>
  </si>
  <si>
    <t>761200027</t>
  </si>
  <si>
    <t>Sondors Jānis - fizioterapeita prakse</t>
  </si>
  <si>
    <t>780200021</t>
  </si>
  <si>
    <t>780200036</t>
  </si>
  <si>
    <t>781800001</t>
  </si>
  <si>
    <t>Krupeņko Jurijs - ārsta prakse traumatoloģijā, ortopēdijā</t>
  </si>
  <si>
    <t>781800012</t>
  </si>
  <si>
    <t>LatDental, SIA</t>
  </si>
  <si>
    <t>781800018</t>
  </si>
  <si>
    <t>M.KLAUČA FIZIOTERAPIJAS PRAKSE, IK</t>
  </si>
  <si>
    <t>800800005</t>
  </si>
  <si>
    <t>Krakops Jānis - ārsta prakse zobārstniecībā</t>
  </si>
  <si>
    <t>800800016</t>
  </si>
  <si>
    <t>Ķekavas novada pašvaldības pirmsskolas izglītības iestāde "Ieviņa"</t>
  </si>
  <si>
    <t>800800021</t>
  </si>
  <si>
    <t>Osovska Zanda - fizioterapeita prakse</t>
  </si>
  <si>
    <t>800800026</t>
  </si>
  <si>
    <t>Neli SL, Sabiedrība ar ierobežotu atbildību</t>
  </si>
  <si>
    <t>800800028</t>
  </si>
  <si>
    <t>LL prakse, SIA</t>
  </si>
  <si>
    <t>800800029</t>
  </si>
  <si>
    <t>Ķekavas novada pašvaldības pirmsskolas izglītības iestāde "Zvaigznīte"</t>
  </si>
  <si>
    <t>800800031</t>
  </si>
  <si>
    <t>Liepiņš Normunds - masiera prakse</t>
  </si>
  <si>
    <t>800800035</t>
  </si>
  <si>
    <t>BEREZOVSKIS UN PARTNERI, Sabiedrība ar ierobežotu atbildību</t>
  </si>
  <si>
    <t>800800036</t>
  </si>
  <si>
    <t>YELLOW MAX, Sabiedrība ar ierobežotu atbildību</t>
  </si>
  <si>
    <t>800800038</t>
  </si>
  <si>
    <t>Krustiņš Uldis - ārsta prakse traumatoloģijā, ortopēdijā</t>
  </si>
  <si>
    <t>801000002</t>
  </si>
  <si>
    <t>Merkurjeva Irina - masiera prakse</t>
  </si>
  <si>
    <t>801000010</t>
  </si>
  <si>
    <t>801000022</t>
  </si>
  <si>
    <t>Pašvaldības aģentūra "Olaines sociālais dienests", OLAINES NOVADA PAŠVALDĪBA</t>
  </si>
  <si>
    <t>801000023</t>
  </si>
  <si>
    <t>IDIALS, Sabiedrība ar ierobežotu atbildību</t>
  </si>
  <si>
    <t>801200014</t>
  </si>
  <si>
    <t>ONNI, SIA</t>
  </si>
  <si>
    <t>801200015</t>
  </si>
  <si>
    <t>A.Ķiesnera zobārstniecības privātprakse, Sabiedrība ar ierobežotu atbildību</t>
  </si>
  <si>
    <t>801200027</t>
  </si>
  <si>
    <t>TJARVE, Sabiedrība ar ierobežotu atbildību</t>
  </si>
  <si>
    <t>801200031</t>
  </si>
  <si>
    <t>Kukliča Ingrīda - ārsta prakse ginekoloģijā, dzemdniecībā</t>
  </si>
  <si>
    <t>801200044</t>
  </si>
  <si>
    <t>Identa, SIA</t>
  </si>
  <si>
    <t>801400001</t>
  </si>
  <si>
    <t>SEPTA, Sabiedrība ar ierobežotu atbildību</t>
  </si>
  <si>
    <t>801400013</t>
  </si>
  <si>
    <t>Aparjode Aiva - masiera prakse</t>
  </si>
  <si>
    <t>801600002</t>
  </si>
  <si>
    <t>Liepiņa Līga - ārsta prakse neiroloģijā</t>
  </si>
  <si>
    <t>801600005</t>
  </si>
  <si>
    <t>GT UNION, Sabiedrība ar ierobežotu atbildību</t>
  </si>
  <si>
    <t>801600006</t>
  </si>
  <si>
    <t>MUTES VESELĪBAS CENTRS, Sabiedrība ar ierobežotu atbildību</t>
  </si>
  <si>
    <t>801600016</t>
  </si>
  <si>
    <t>Baltiņa Ineta - ārsta prakse zobārstniecībā</t>
  </si>
  <si>
    <t>801600017</t>
  </si>
  <si>
    <t>Dišlere Indra - ārsta prakse zobārstniecībā</t>
  </si>
  <si>
    <t>801600032</t>
  </si>
  <si>
    <t>LULLULA, SIA</t>
  </si>
  <si>
    <t>801600034</t>
  </si>
  <si>
    <t>Gūtmane Inguna - fizikālās un rehabilitācijas medicīnas ārsta prakse</t>
  </si>
  <si>
    <t>801600035</t>
  </si>
  <si>
    <t>Vanags Vairis - sporta ārsta un osteorefleksoterapeita prakse</t>
  </si>
  <si>
    <t>801600037</t>
  </si>
  <si>
    <t>Vanags Kārlis - ārsta prakse zobārstniecībā</t>
  </si>
  <si>
    <t>801600040</t>
  </si>
  <si>
    <t>Fiļipova Ieva - ārsta ortodonta prakse</t>
  </si>
  <si>
    <t>801600043</t>
  </si>
  <si>
    <t>Ose Gunta - masiera prakse</t>
  </si>
  <si>
    <t>801600044</t>
  </si>
  <si>
    <t>Roze Ārija - masiera prakse</t>
  </si>
  <si>
    <t>801600047</t>
  </si>
  <si>
    <t>AL pluss, sabiedrība ar ierobežotu atbildību</t>
  </si>
  <si>
    <t>801600049</t>
  </si>
  <si>
    <t>ŠARLOTE A.S., Sabiedrība ar ierobežotu atbildību</t>
  </si>
  <si>
    <t>801600058</t>
  </si>
  <si>
    <t>Smilktiņš Gundars - ārsta prakse neiroloģijā</t>
  </si>
  <si>
    <t>801600059</t>
  </si>
  <si>
    <t>LE FIZIO, SIA</t>
  </si>
  <si>
    <t>801600060</t>
  </si>
  <si>
    <t>801600065</t>
  </si>
  <si>
    <t>Kampusa Inese - vecmātes prakse</t>
  </si>
  <si>
    <t>801600067</t>
  </si>
  <si>
    <t>Cīrule Andra - ārsta prakse pneimonoloģijā</t>
  </si>
  <si>
    <t>801600068</t>
  </si>
  <si>
    <t>801600069</t>
  </si>
  <si>
    <t>Masaļska Anete - ārsta prakse psihiatrijā</t>
  </si>
  <si>
    <t>801600071</t>
  </si>
  <si>
    <t>KF DENTAL, Sabiedrība ar ierobežotu atbildību</t>
  </si>
  <si>
    <t>801600072</t>
  </si>
  <si>
    <t>SRC SIGULDA, SIA</t>
  </si>
  <si>
    <t>801600073</t>
  </si>
  <si>
    <t>Podskočijs Kārlis - fizioterapeita prakse</t>
  </si>
  <si>
    <t>801600076</t>
  </si>
  <si>
    <t>Ģimenes sirds, SIA</t>
  </si>
  <si>
    <t>801600077</t>
  </si>
  <si>
    <t>Strazds Artūrs - ārsta prakse traumatoloģijā, ortopēdijā</t>
  </si>
  <si>
    <t>801600080</t>
  </si>
  <si>
    <t>Šmite Baiba - ārsta prakse psihoterapijā</t>
  </si>
  <si>
    <t>801600082</t>
  </si>
  <si>
    <t>Siguldas Sporta serviss, Sabiedrība ar ierobežotu atbildību</t>
  </si>
  <si>
    <t>801600083</t>
  </si>
  <si>
    <t>Paeglis Artūrs Dāvis - fizioterapeita prakse</t>
  </si>
  <si>
    <t>801600086</t>
  </si>
  <si>
    <t>ILGA KUZMANE, IK</t>
  </si>
  <si>
    <t>801800002</t>
  </si>
  <si>
    <t>Raga Mudīte - masiera prakse</t>
  </si>
  <si>
    <t>801800009</t>
  </si>
  <si>
    <t>Nellijas Milleres privātprakse, IK</t>
  </si>
  <si>
    <t>801800010</t>
  </si>
  <si>
    <t>Vangažu vidusskola</t>
  </si>
  <si>
    <t>801800011</t>
  </si>
  <si>
    <t>Inčukalna novada Vangažu pirmsskolas izglītības iestāde "Jancis"</t>
  </si>
  <si>
    <t>801800012</t>
  </si>
  <si>
    <t>Inčukalna pamatskola</t>
  </si>
  <si>
    <t>801800013</t>
  </si>
  <si>
    <t>Līce Ineta - fizioterapeita prakse</t>
  </si>
  <si>
    <t>804400001</t>
  </si>
  <si>
    <t>Piekuss Einārs - ārsta prakse anestezioloģijā, reanimatoloģijā</t>
  </si>
  <si>
    <t>804400007</t>
  </si>
  <si>
    <t>804400013</t>
  </si>
  <si>
    <t>Kadagas pirmsskolas izglītības iestāde</t>
  </si>
  <si>
    <t>804400014</t>
  </si>
  <si>
    <t>Gžibovska Inese - ārsta prakse  otolaringoloģijā</t>
  </si>
  <si>
    <t>804400016</t>
  </si>
  <si>
    <t>Zeibote Ilze - fizioterapeita prakse</t>
  </si>
  <si>
    <t>804400018</t>
  </si>
  <si>
    <t>D &amp; S, Sabiedrība ar ierobežotu atbildību</t>
  </si>
  <si>
    <t>804400019</t>
  </si>
  <si>
    <t xml:space="preserve">Vijas Plūmes ārsta prakse, Sabiedrība ar ierobežotu atbildību </t>
  </si>
  <si>
    <t>804400021</t>
  </si>
  <si>
    <t>ASEPTA, SIA</t>
  </si>
  <si>
    <t>Arnicāne Ligita - ārsta prakse endokrinoloģijā</t>
  </si>
  <si>
    <t>804400026</t>
  </si>
  <si>
    <t>Relamed, SIA</t>
  </si>
  <si>
    <t>804400027</t>
  </si>
  <si>
    <t>Kristapaite Dace - fizioterapeita prakse</t>
  </si>
  <si>
    <t>804400028</t>
  </si>
  <si>
    <t>Kante Linda - fizioterapeita prakse</t>
  </si>
  <si>
    <t>804455301</t>
  </si>
  <si>
    <t>Nacionālo bruņoto spēku Nodrošinājuma pavēlniecības 3.Reģionālais nodrošinājuma centrs</t>
  </si>
  <si>
    <t>804900007</t>
  </si>
  <si>
    <t>N.Antipenko "DENTIST", SIA</t>
  </si>
  <si>
    <t>804900011</t>
  </si>
  <si>
    <t>AlgoMed, Sabiedrība ar ierobežotu atbildību</t>
  </si>
  <si>
    <t>804900012</t>
  </si>
  <si>
    <t>PIE SAVĒJIEM, Beļickas Rīgas individuālais daudznozaru uzņēmums</t>
  </si>
  <si>
    <t>804900014</t>
  </si>
  <si>
    <t>GOOD LIFE CLINIC, SIA</t>
  </si>
  <si>
    <t>805200001</t>
  </si>
  <si>
    <t>Gunas Gudermanes fizioterapijas prakse, IK</t>
  </si>
  <si>
    <t>806900005</t>
  </si>
  <si>
    <t>Mikova Aija - vecmātes prakse</t>
  </si>
  <si>
    <t>806900007</t>
  </si>
  <si>
    <t>Ziemele-Vēvere Gunita - masiera prakse</t>
  </si>
  <si>
    <t>807600011</t>
  </si>
  <si>
    <t>Slakters Igors - masiera prakse</t>
  </si>
  <si>
    <t>807600012</t>
  </si>
  <si>
    <t>VESELĪBAS CENTRS "NIKA", Sabiedrība ar ierobežotu atbildību</t>
  </si>
  <si>
    <t>807600017</t>
  </si>
  <si>
    <t>Dr. Ērgles Privātprakse, SIA</t>
  </si>
  <si>
    <t>807600021</t>
  </si>
  <si>
    <t>Smilškalne Baiba - osteopāta un fizikālās un rehabilitācijas medicīnas ārsta prakse</t>
  </si>
  <si>
    <t>807600022</t>
  </si>
  <si>
    <t>Stuģe Kristīne - ārsta prakse pediatrijā un neonatoloģijā</t>
  </si>
  <si>
    <t>807600023</t>
  </si>
  <si>
    <t>AVIAMED, Sabiedrība ar ierobežotu atbildību firma</t>
  </si>
  <si>
    <t>807600025</t>
  </si>
  <si>
    <t>Medsport, Sabiedrība ar ierobežotu atbildību</t>
  </si>
  <si>
    <t>807600027</t>
  </si>
  <si>
    <t>ACB Tenisa klubs, Sabiedrība ar ierobežotu atbildību</t>
  </si>
  <si>
    <t>808400003</t>
  </si>
  <si>
    <t>Ārgule Elita -ārsta prakse zobārstniecībā</t>
  </si>
  <si>
    <t>808400005</t>
  </si>
  <si>
    <t>Valsts robežsardze</t>
  </si>
  <si>
    <t>809200001</t>
  </si>
  <si>
    <t>MURJĀŅU SPORTA ĢIMNĀZIJA</t>
  </si>
  <si>
    <t>809200002</t>
  </si>
  <si>
    <t>ANDRAS KALVELES zobārstniecība, SIA</t>
  </si>
  <si>
    <t>809600002</t>
  </si>
  <si>
    <t>SenSil, Sabiedrība ar ierobežotu atbildību</t>
  </si>
  <si>
    <t>809600003</t>
  </si>
  <si>
    <t>Kefiss, Sabiedrība ar ierobežotu atbildību</t>
  </si>
  <si>
    <t>809600005</t>
  </si>
  <si>
    <t>TVVT, Sabiedrība ar ierobežotu atbildību</t>
  </si>
  <si>
    <t>809600007</t>
  </si>
  <si>
    <t>840200006</t>
  </si>
  <si>
    <t>Dr. Attekas privātprakse, SIA</t>
  </si>
  <si>
    <t>840200014</t>
  </si>
  <si>
    <t>Jurcika Ina - ārsta prakse zobārstniecībā</t>
  </si>
  <si>
    <t>840200030</t>
  </si>
  <si>
    <t>Koroļova Valentīna - masiera prakse</t>
  </si>
  <si>
    <t>840200035</t>
  </si>
  <si>
    <t>RABIKA, SIA Ārsta prakse</t>
  </si>
  <si>
    <t>840200041</t>
  </si>
  <si>
    <t>Zobārstniecība Līna, SIA</t>
  </si>
  <si>
    <t>840200046</t>
  </si>
  <si>
    <t>Raņķe Žana - masiera prakse</t>
  </si>
  <si>
    <t>840200065</t>
  </si>
  <si>
    <t>Druvas vidusskola</t>
  </si>
  <si>
    <t>840200068</t>
  </si>
  <si>
    <t>Strazdiņa Sarmīte - masiera prakse</t>
  </si>
  <si>
    <t>840200070</t>
  </si>
  <si>
    <t>Poļakova Gaļina - masiera prakse</t>
  </si>
  <si>
    <t>840200074</t>
  </si>
  <si>
    <t>Ābele Daina - audiologopēda prakse</t>
  </si>
  <si>
    <t>840200076</t>
  </si>
  <si>
    <t>Sīpolniece Sallija - fizioterapeita prakse</t>
  </si>
  <si>
    <t>840200077</t>
  </si>
  <si>
    <t>ELHA, SIA</t>
  </si>
  <si>
    <t>880200014</t>
  </si>
  <si>
    <t>Skulte Mārīte - ārsta prakse kardioloģijā</t>
  </si>
  <si>
    <t>880200026</t>
  </si>
  <si>
    <t>INETA SKUČENKOVA, IK</t>
  </si>
  <si>
    <t>880200027</t>
  </si>
  <si>
    <t>Īrisa Savicka, IK</t>
  </si>
  <si>
    <t>880200032</t>
  </si>
  <si>
    <t>880200035</t>
  </si>
  <si>
    <t>Pulkstene Dace-ārsta prakse zobārstniecībā, Sabiedrība ar ierobežotu atbildību</t>
  </si>
  <si>
    <t>880200038</t>
  </si>
  <si>
    <t>Kondratoviča Ausma - ārsta prakse kardioloģijā</t>
  </si>
  <si>
    <t>880200039</t>
  </si>
  <si>
    <t>Maltavniece Malda Anita - masiera prakse</t>
  </si>
  <si>
    <t>880200051</t>
  </si>
  <si>
    <t>AS un N, SIA</t>
  </si>
  <si>
    <t>880200054</t>
  </si>
  <si>
    <t>Viļumsone Anita - ārsta prakse zobārstniecībā</t>
  </si>
  <si>
    <t>880200072</t>
  </si>
  <si>
    <t>Ivetas Beķeres ārsta prakse radioloģijā-diagnostikā, ultrasonogrāfijas kabinets, IK</t>
  </si>
  <si>
    <t>880200074</t>
  </si>
  <si>
    <t>Gudēvičs Ervīns - ārsta prakse traumatoloģijā, ortopēdijā</t>
  </si>
  <si>
    <t>880200076</t>
  </si>
  <si>
    <t>DAKS AG, SIA</t>
  </si>
  <si>
    <t>880200079</t>
  </si>
  <si>
    <t>Bērziņa Gita - fizioterapeita prakse</t>
  </si>
  <si>
    <t>880200080</t>
  </si>
  <si>
    <t>Agneses Krastiņas zobārstniecības prakse, IK</t>
  </si>
  <si>
    <t>880200081</t>
  </si>
  <si>
    <t>3Z, SIA</t>
  </si>
  <si>
    <t>880200082</t>
  </si>
  <si>
    <t>Šmite Aija - ārsta prakse dermatoloģijā, veneroloģijā</t>
  </si>
  <si>
    <t>880200087</t>
  </si>
  <si>
    <t>VSAM, SIA</t>
  </si>
  <si>
    <t>880200090</t>
  </si>
  <si>
    <t>Šteinfelde Ineta - ārsta prakse zobārstniecībā</t>
  </si>
  <si>
    <t>880200091</t>
  </si>
  <si>
    <t>Brīnumiņš, Nodibinājums: Ģimeņu un bērnu attīstības centrs</t>
  </si>
  <si>
    <t>880200092</t>
  </si>
  <si>
    <t>880200093</t>
  </si>
  <si>
    <t>Gvozdenko Laura - masiera prakse</t>
  </si>
  <si>
    <t>888300004</t>
  </si>
  <si>
    <t>Dzīve ir skaista, IK</t>
  </si>
  <si>
    <t>900200008</t>
  </si>
  <si>
    <t>Grunte Sanita - zobu higiēnista prakse</t>
  </si>
  <si>
    <t>900200009</t>
  </si>
  <si>
    <t>Balode Dina - ārsta internista prakse</t>
  </si>
  <si>
    <t>900200016</t>
  </si>
  <si>
    <t>Zeibote Iveta - ārsta prakse zobārstniecībā</t>
  </si>
  <si>
    <t>900200017</t>
  </si>
  <si>
    <t>Ormane Mārīte - ārsta prakse pediatrijā</t>
  </si>
  <si>
    <t>900200019</t>
  </si>
  <si>
    <t>Radionova Sandra - ārsta prakse zobārstniecībā</t>
  </si>
  <si>
    <t>900200020</t>
  </si>
  <si>
    <t>Lazdāne Daina - ārsta prakse otolaringoloģijā un lāzerterapijā</t>
  </si>
  <si>
    <t>900200021</t>
  </si>
  <si>
    <t>Roberta Vizma - masiera prakse</t>
  </si>
  <si>
    <t>900200022</t>
  </si>
  <si>
    <t>Īstenā Mārīte - masiera prakse</t>
  </si>
  <si>
    <t>900200030</t>
  </si>
  <si>
    <t>Bogužs Juris - ārsta prakse ķirurģijā</t>
  </si>
  <si>
    <t>900200032</t>
  </si>
  <si>
    <t>Vitauska Irita - fizioterapeita prakse</t>
  </si>
  <si>
    <t>900200033</t>
  </si>
  <si>
    <t>Lubarska Daiga - zobu higiēnista prakse</t>
  </si>
  <si>
    <t>900200034</t>
  </si>
  <si>
    <t>Kalēja Hardija - zobu higiēnista prakse</t>
  </si>
  <si>
    <t>900200044</t>
  </si>
  <si>
    <t>Jaunīte-Mīļā Evita - fizioterapeita prakse</t>
  </si>
  <si>
    <t>900200059</t>
  </si>
  <si>
    <t>Māgure-Levāne Ilva - ārsta prakse zobārstniecībā</t>
  </si>
  <si>
    <t>900200060</t>
  </si>
  <si>
    <t>Māras Belruses privātprakse zobārstniecībā, IK</t>
  </si>
  <si>
    <t>900200061</t>
  </si>
  <si>
    <t>Tetere Juta - ārsta prakse zobārstniecībā</t>
  </si>
  <si>
    <t>900200062</t>
  </si>
  <si>
    <t>Laukmane Vita - ārsta prakse zobārstniecībā</t>
  </si>
  <si>
    <t>900200065</t>
  </si>
  <si>
    <t>Tīse-Goda Inese - ārsta prakse oftalmoloģijā</t>
  </si>
  <si>
    <t>900200067</t>
  </si>
  <si>
    <t>Vekmane Inese - ārsta prakse zobārstniecībā</t>
  </si>
  <si>
    <t>900200069</t>
  </si>
  <si>
    <t>Aijas Zaharovas radiologa diagnosta prakse, Sabiedrība ar ierobežotu atbildību</t>
  </si>
  <si>
    <t>900200071</t>
  </si>
  <si>
    <t>Poga Gita - ārsta internista prakse</t>
  </si>
  <si>
    <t>900200072</t>
  </si>
  <si>
    <t>Sarguna Laima - ārsta prakse ginekoloģijā, dzemdniecībā</t>
  </si>
  <si>
    <t>900200079</t>
  </si>
  <si>
    <t>SĒMES FELDŠERU VECMĀŠU PUNKTS, Sēmes un Zentenes pagastu pārvalde</t>
  </si>
  <si>
    <t>900200084</t>
  </si>
  <si>
    <t>Muižniece Ilze - ārsta prakse pneimonoloģijā</t>
  </si>
  <si>
    <t>900200091</t>
  </si>
  <si>
    <t>Picao Caldeira Rodeia Liepa Susana - fizioterapeita prakse</t>
  </si>
  <si>
    <t>905100005</t>
  </si>
  <si>
    <t>Brumermane Dace - ārsta prakse zobārstniecībā</t>
  </si>
  <si>
    <t>905100011</t>
  </si>
  <si>
    <t>Fizioterapeites Jeļenas Adiņas privātprakse, IK</t>
  </si>
  <si>
    <t>940200004</t>
  </si>
  <si>
    <t>ILONA KRASTIŅA, IK</t>
  </si>
  <si>
    <t>940200031</t>
  </si>
  <si>
    <t>Daņilova Sandra - masiera prakse</t>
  </si>
  <si>
    <t>940200032</t>
  </si>
  <si>
    <t>DentaNata, Sabiedrība ar ierobežotu atbildību</t>
  </si>
  <si>
    <t>941600017</t>
  </si>
  <si>
    <t>Prauliņa Inese - masiera prakse</t>
  </si>
  <si>
    <t>941600021</t>
  </si>
  <si>
    <t>RUGITA, Sabiedrība ar ierobežotu atbildību</t>
  </si>
  <si>
    <t>941600022</t>
  </si>
  <si>
    <t>KLINTS I, SIA</t>
  </si>
  <si>
    <t>941600024</t>
  </si>
  <si>
    <t>I.S. ZOBĀRSTNIECĪBAS PRAKSE, Sabiedrība ar ierobežotu atbildību</t>
  </si>
  <si>
    <t>941600026</t>
  </si>
  <si>
    <t>DENTA PLUS, SIA</t>
  </si>
  <si>
    <t>941600028</t>
  </si>
  <si>
    <t>Riekstiņa Ilze - zobu higiēnista prakse</t>
  </si>
  <si>
    <t>941600032</t>
  </si>
  <si>
    <t>941600034</t>
  </si>
  <si>
    <t>Lūkins Didzis - fizioterapeita prakse</t>
  </si>
  <si>
    <t>941600035</t>
  </si>
  <si>
    <t>Barks Arnis - ārsta prakse traumatoloģijā, ortopēdijā</t>
  </si>
  <si>
    <t>941600036</t>
  </si>
  <si>
    <t>ELEXDENT, Sabiedrība ar ierobežotu atbildību</t>
  </si>
  <si>
    <t>941600037</t>
  </si>
  <si>
    <t>Kokarēvičs Pēteris - masiera prakse</t>
  </si>
  <si>
    <t>941600038</t>
  </si>
  <si>
    <t>941800003</t>
  </si>
  <si>
    <t>960200006</t>
  </si>
  <si>
    <t>Tauriņa-Ieveniece Jolanta - prakse masāžas metodē</t>
  </si>
  <si>
    <t>961000005</t>
  </si>
  <si>
    <t>Genriha-Kauliņa Oļesja - masiera prakse</t>
  </si>
  <si>
    <t>961600009</t>
  </si>
  <si>
    <t>Reuta Agnese - masiera prakse</t>
  </si>
  <si>
    <t>961600018</t>
  </si>
  <si>
    <t>Lāce Daira - fizioterapeita prakse</t>
  </si>
  <si>
    <t>964700003</t>
  </si>
  <si>
    <t>Brūvere Rudīte - vecmātes prakse</t>
  </si>
  <si>
    <t>967100011</t>
  </si>
  <si>
    <t>967300003</t>
  </si>
  <si>
    <t>TAKAS TEHNOLOGIJAS, SIA</t>
  </si>
  <si>
    <t>967300004</t>
  </si>
  <si>
    <t>Krastiņa Ieva - masiera prakse</t>
  </si>
  <si>
    <t>Dr.Katerynas prakse, SIA</t>
  </si>
  <si>
    <t>027000002</t>
  </si>
  <si>
    <t>Dienvidkurzemes novada Veselības aprūpes centrs</t>
  </si>
  <si>
    <t>051000001</t>
  </si>
  <si>
    <t>170000197</t>
  </si>
  <si>
    <t>RD Private, SIA</t>
  </si>
  <si>
    <t>270000088</t>
  </si>
  <si>
    <t>SN GURU, SIA</t>
  </si>
  <si>
    <t>Zaigas Rones ģimenes ārsta prakse, SIA</t>
  </si>
  <si>
    <t>840200079</t>
  </si>
  <si>
    <t>Zilzobis, SIA</t>
  </si>
  <si>
    <t>840200081</t>
  </si>
  <si>
    <t>Saldus novada pašvaldības Zirņu doktorāts</t>
  </si>
  <si>
    <t>Melderprakse, Sabiedrība ar ierobežotu atbildību</t>
  </si>
  <si>
    <t>002000003</t>
  </si>
  <si>
    <t>Grinko Anna - ģimenes ārsta prakse</t>
  </si>
  <si>
    <t>006000002</t>
  </si>
  <si>
    <t>AM Dental Studio, Sabiedrība ar ierobežotu atbildību</t>
  </si>
  <si>
    <t>050000162</t>
  </si>
  <si>
    <t>Guļtjajeva Irina - ģimenes ārsta prakse</t>
  </si>
  <si>
    <t>Anitas Ločmeles ārsta prakse, Sabiedrība ar ierobežotu atbildību</t>
  </si>
  <si>
    <t>780200043</t>
  </si>
  <si>
    <t>Mārītes Kaļvas ģimenes ārsta prakse, SIA</t>
  </si>
  <si>
    <t>001000006</t>
  </si>
  <si>
    <t>Vesela ģimene, SIA</t>
  </si>
  <si>
    <t>001000008</t>
  </si>
  <si>
    <t>001000014</t>
  </si>
  <si>
    <t>Marutas Alsbergas ārsta prakse oftalmoloģijā, Sabiedrība ar ierobežotu atbildību</t>
  </si>
  <si>
    <t>001000017</t>
  </si>
  <si>
    <t>Rasmas Kalniņas ārsta prakse oftalmoloģijā, Sabiedrība ar ierobežotu atbildību</t>
  </si>
  <si>
    <t>001000031</t>
  </si>
  <si>
    <t>Samadanta, Sabiedrība ar ierobežotu atbildību</t>
  </si>
  <si>
    <t>001000032</t>
  </si>
  <si>
    <t>Sendito, SIA</t>
  </si>
  <si>
    <t>001000035</t>
  </si>
  <si>
    <t>Dens un Dentis, SIA</t>
  </si>
  <si>
    <t>Larisas Zaharovas ģimenes ārsta un pediatra prakse, SIA</t>
  </si>
  <si>
    <t>Medical ambulance, Sabiedrība ar ierobežotu atbildību</t>
  </si>
  <si>
    <t>LAIMAS PRAKSE, SIA</t>
  </si>
  <si>
    <t>NMN Med, Sabiedrība ar ierobežotu atbildību</t>
  </si>
  <si>
    <t>Olgas Pilātes ģimenes ārsta prakse, SIA</t>
  </si>
  <si>
    <t>010001962</t>
  </si>
  <si>
    <t>Sabīnes Pavlovskas ģimenes ārsta prakse, SIA</t>
  </si>
  <si>
    <t>010001966</t>
  </si>
  <si>
    <t>Terveus, SIA</t>
  </si>
  <si>
    <t>010001967</t>
  </si>
  <si>
    <t>Ģimenes ārstu doktorāts, SIA</t>
  </si>
  <si>
    <t>010001978</t>
  </si>
  <si>
    <t>Dr. Artjomenko Dental Victory, SIA</t>
  </si>
  <si>
    <t>010001989</t>
  </si>
  <si>
    <t>Bērnu un pusaudžu resursu centrs, SIA</t>
  </si>
  <si>
    <t>ARMONIA HEALTH, SIA</t>
  </si>
  <si>
    <t>Leonoras Burovas ģimenes ārsta prakse, SIA</t>
  </si>
  <si>
    <t>ArST prof, SIA</t>
  </si>
  <si>
    <t>Gaļinas Zaharovas ģimenes ārsta un pediatra prakse, SIA</t>
  </si>
  <si>
    <t>039000001</t>
  </si>
  <si>
    <t>Olgas Gersamijas ģimenes ārsta privātprakse, SIA</t>
  </si>
  <si>
    <t>800800040</t>
  </si>
  <si>
    <t>Madaras Freimanes ģimenes ārsta prakse, SIA</t>
  </si>
  <si>
    <t>800800041</t>
  </si>
  <si>
    <t>Titurgas doktorāts, Sabiedrība ar ierobežotu atbildību</t>
  </si>
  <si>
    <t>807600031</t>
  </si>
  <si>
    <t>Mārupes Doktorāts, SIA</t>
  </si>
  <si>
    <t>Ropažu novada pašvaldības aģentūra "Stopiņu ambulance"</t>
  </si>
  <si>
    <t>026000004</t>
  </si>
  <si>
    <t>Jaunpiebalgas doktorāts, SIA</t>
  </si>
  <si>
    <t>035000002</t>
  </si>
  <si>
    <t>KEM Medical, Sabiedrība ar ierobežotu atbildību</t>
  </si>
  <si>
    <t>035000003</t>
  </si>
  <si>
    <t>DD Doktorāts, SIA</t>
  </si>
  <si>
    <t>TERVO, SIA</t>
  </si>
  <si>
    <t>Madonas novada Sociālais dienests, Madonas novada pašvaldība</t>
  </si>
  <si>
    <t xml:space="preserve">Lubānas Sociālās aprūpes centrs, Madonas novada Lubānas apvienības pārvalde </t>
  </si>
  <si>
    <t>M. Kļaviņas ĢĀP, SIA</t>
  </si>
  <si>
    <t>010001883</t>
  </si>
  <si>
    <t>Ārvalstu komersanta Osauhing TNP KONSULTATSIOONID filiāle Latvijā</t>
  </si>
  <si>
    <t>020000001</t>
  </si>
  <si>
    <t>Seces pagasta feldšerpunkts</t>
  </si>
  <si>
    <t>028000001</t>
  </si>
  <si>
    <t>MVZK ZOBU FEJA, Sabiedrība ar ierobežotu atbildību</t>
  </si>
  <si>
    <t>028000003</t>
  </si>
  <si>
    <t>J.Šates ārsta prakse, SIA</t>
  </si>
  <si>
    <t>031000003</t>
  </si>
  <si>
    <t>Ivetas Jevtušenko ārsta prakse, Sabiedrība ar ierobežotu atbildību</t>
  </si>
  <si>
    <t>031000004</t>
  </si>
  <si>
    <t>090000127</t>
  </si>
  <si>
    <t>SANTAS KRIEVIŅAS ĢIMENES ĀRSTA PRAKSE, SIA</t>
  </si>
  <si>
    <t>CENTRA DOKTORĀTS, Sabiedrība ar ierobežotu atbildību</t>
  </si>
  <si>
    <t>Eihmane Laima - ārsta prakse zobārstniecībā</t>
  </si>
  <si>
    <t>Santas Gulbes ģimenes ārsta prakse, Sabiedrība ar ierobežotu atbildību</t>
  </si>
  <si>
    <t>560200010</t>
  </si>
  <si>
    <t>Dignājas pagasta feldšerpunkts, Jēkabpils novada pašvaldība</t>
  </si>
  <si>
    <t>560200011</t>
  </si>
  <si>
    <t>Dunavas pagasta feldšerpunkts, Jēkabpils novada pašvaldība</t>
  </si>
  <si>
    <t>740200102</t>
  </si>
  <si>
    <t>K. Konstantinovas Ģimenes ārsta prakse, Sabiedrība ar ierobežotu atbildību</t>
  </si>
  <si>
    <t>I. Beļaunieces ģimenes ārsta prakse, SIA</t>
  </si>
  <si>
    <t>001000001</t>
  </si>
  <si>
    <t>INSESO, SIA</t>
  </si>
  <si>
    <t>001000002</t>
  </si>
  <si>
    <t>Foot.in, SIA</t>
  </si>
  <si>
    <t>001000005</t>
  </si>
  <si>
    <t>Osovska Evija - fizioterapeita prakse</t>
  </si>
  <si>
    <t>001000009</t>
  </si>
  <si>
    <t>MEDICĪNAS CENTRS "MEDFIX", SIA</t>
  </si>
  <si>
    <t>001000010</t>
  </si>
  <si>
    <t>001000012</t>
  </si>
  <si>
    <t>Vildere Indra - masiera prakse</t>
  </si>
  <si>
    <t>001000013</t>
  </si>
  <si>
    <t>Reimo, SIA</t>
  </si>
  <si>
    <t>001000016</t>
  </si>
  <si>
    <t>Miksons MD, Sabiedrība ar ierobežotu atbildību</t>
  </si>
  <si>
    <t>001000018</t>
  </si>
  <si>
    <t>LIBLEINA, SIA</t>
  </si>
  <si>
    <t>001000019</t>
  </si>
  <si>
    <t>001000020</t>
  </si>
  <si>
    <t>Tolkačova Gita - ārsta prakse zobārstniecībā</t>
  </si>
  <si>
    <t>001000021</t>
  </si>
  <si>
    <t>DRV, Sabiedrība ar ierobežotu atbildību</t>
  </si>
  <si>
    <t>001000022</t>
  </si>
  <si>
    <t>001000023</t>
  </si>
  <si>
    <t>SmartFeet RIX, Sabiedrība ar ierobežotu atbildību</t>
  </si>
  <si>
    <t>001000024</t>
  </si>
  <si>
    <t>Viškers Kristaps - fizioterapeita prakse</t>
  </si>
  <si>
    <t>001000025</t>
  </si>
  <si>
    <t>Mellivora, SIA</t>
  </si>
  <si>
    <t>001000026</t>
  </si>
  <si>
    <t>Družiņins Andrejs - masiera prakse</t>
  </si>
  <si>
    <t>001000027</t>
  </si>
  <si>
    <t>Bulycheva Ekaterina - masiera prakse</t>
  </si>
  <si>
    <t>001000028</t>
  </si>
  <si>
    <t>Psihoneirālās un Imunitātes veselības un izpētes centrs, SIA</t>
  </si>
  <si>
    <t>001000029</t>
  </si>
  <si>
    <t>VIALS, Sabiedrība ar ierobežotu atbildību</t>
  </si>
  <si>
    <t>001000033</t>
  </si>
  <si>
    <t>Krūmiņa Irina - ģimenes ārsta prakse</t>
  </si>
  <si>
    <t>001000034</t>
  </si>
  <si>
    <t>Menise Elīna - endokrinologa, internista un arodveselības un arodslimību ārsta prakse</t>
  </si>
  <si>
    <t>001000036</t>
  </si>
  <si>
    <t>Groskopa Inga - ārsta prakse kosmetoloģijā</t>
  </si>
  <si>
    <t>001000038</t>
  </si>
  <si>
    <t>Digital Clinic, SIA</t>
  </si>
  <si>
    <t>001000041</t>
  </si>
  <si>
    <t>Potapenkova Inesa - ārsta prakse ginekoloģijā, dzemdniecībā</t>
  </si>
  <si>
    <t>001000042</t>
  </si>
  <si>
    <t>001000047</t>
  </si>
  <si>
    <t>Skvarkovska Aija - podologa prakse</t>
  </si>
  <si>
    <t>001000048</t>
  </si>
  <si>
    <t>Bariatriskais ķirurgs M.Mukāns, SIA</t>
  </si>
  <si>
    <t>001000049</t>
  </si>
  <si>
    <t>Dilba Klēra - fizioterapeita prakse</t>
  </si>
  <si>
    <t>001000050</t>
  </si>
  <si>
    <t>Illumident, SIA</t>
  </si>
  <si>
    <t>001000051</t>
  </si>
  <si>
    <t>InPharma, SIA</t>
  </si>
  <si>
    <t>001000052</t>
  </si>
  <si>
    <t>Ziemeļeiropas Mentālās veselības centrs, SIA</t>
  </si>
  <si>
    <t>001000053</t>
  </si>
  <si>
    <t>Masāžas un fizio studija, Sabiedrība ar ierobežotu atbildību</t>
  </si>
  <si>
    <t>001000054</t>
  </si>
  <si>
    <t>Tatjanas Sproģes ārsta prakse, Sabiedrība ar ierobežotu atbildību</t>
  </si>
  <si>
    <t>002000002</t>
  </si>
  <si>
    <t>APTIEKA "DZIEDNIEKS", Sabiedrība ar ierobežotu atbildību</t>
  </si>
  <si>
    <t>002000004</t>
  </si>
  <si>
    <t>Čap-Čapele Nonna-ārsta prakse zobārstniecībā</t>
  </si>
  <si>
    <t>003000001</t>
  </si>
  <si>
    <t>Estētiskā kosmetoloģija, IK</t>
  </si>
  <si>
    <t>005000001</t>
  </si>
  <si>
    <t>Pasta ielas zobārstniecība, SIA</t>
  </si>
  <si>
    <t>005000002</t>
  </si>
  <si>
    <t>Veselība Mājās, SIA</t>
  </si>
  <si>
    <t>005000003</t>
  </si>
  <si>
    <t>Reinfelde Evija - masiera prakse</t>
  </si>
  <si>
    <t>005000004</t>
  </si>
  <si>
    <t>Magnum Social &amp; Medical Care, Sabiedrība ar ierobežotu atbildību</t>
  </si>
  <si>
    <t>005000005</t>
  </si>
  <si>
    <t>Lubītis Mārcis - masiera prakse</t>
  </si>
  <si>
    <t>006000003</t>
  </si>
  <si>
    <t>Kuzņecova Kristīne - skaistumkopšanas speciālista kosmetoloģijā prakse</t>
  </si>
  <si>
    <t>010000481</t>
  </si>
  <si>
    <t>Rīgas bērnu un jaunatnes sporta skola "Rīdzene"</t>
  </si>
  <si>
    <t>RIGI, Akciju sabiedrība</t>
  </si>
  <si>
    <t>010001106</t>
  </si>
  <si>
    <t>Gončarovs Sergejs - sporta ārsta prakse</t>
  </si>
  <si>
    <t>010001811</t>
  </si>
  <si>
    <t>Šablovska Aija - fizioterapeita prakse</t>
  </si>
  <si>
    <t>"SPARS" Fizioterapijas klīnika, SIA</t>
  </si>
  <si>
    <t>Lauva Mārtiņš - masiera prakse</t>
  </si>
  <si>
    <t>010001960</t>
  </si>
  <si>
    <t>LAVADENTAL, Sabiedrība ar ierobežotu atbildību</t>
  </si>
  <si>
    <t>010001961</t>
  </si>
  <si>
    <t>Lasenberga Ilze - podologa prakse</t>
  </si>
  <si>
    <t>010001963</t>
  </si>
  <si>
    <t>Podo Care, SIA</t>
  </si>
  <si>
    <t>010001964</t>
  </si>
  <si>
    <t>010001965</t>
  </si>
  <si>
    <t>TKD, SIA</t>
  </si>
  <si>
    <t>010001968</t>
  </si>
  <si>
    <t>Chavi, Sabiedrība ar ierobežotu atbildību</t>
  </si>
  <si>
    <t>010001969</t>
  </si>
  <si>
    <t>Kalze, SIA</t>
  </si>
  <si>
    <t>010001970</t>
  </si>
  <si>
    <t>Jēgere Daina - ārsta prakse neiroloģijā un algoloģijā</t>
  </si>
  <si>
    <t>010001972</t>
  </si>
  <si>
    <t>VIA Baltic, Sabiedrība ar ierobežotu atbildību</t>
  </si>
  <si>
    <t>010001973</t>
  </si>
  <si>
    <t>Labākas Dzirdes Centrs, Sabiedrība ar ierobežotu atbildību</t>
  </si>
  <si>
    <t>010001974</t>
  </si>
  <si>
    <t>Prinkalne Ilga - podologa prakse</t>
  </si>
  <si>
    <t>010001975</t>
  </si>
  <si>
    <t>Cipruse Ārija - ārsta prakse akupunktūrā</t>
  </si>
  <si>
    <t>010001976</t>
  </si>
  <si>
    <t>ALPHA Dental Clinic Riga, SIA</t>
  </si>
  <si>
    <t>010001977</t>
  </si>
  <si>
    <t>Kuzņecova Evita - fizioterapeita prakse</t>
  </si>
  <si>
    <t>010001979</t>
  </si>
  <si>
    <t>Peļņa Diāna - fizioterapeita prakse</t>
  </si>
  <si>
    <t>010001980</t>
  </si>
  <si>
    <t>RM Rehab, SIA</t>
  </si>
  <si>
    <t>010001981</t>
  </si>
  <si>
    <t>Rode-Kokina Signe - podologa prakse</t>
  </si>
  <si>
    <t>010001982</t>
  </si>
  <si>
    <t>SPA Room, Sabiedrība ar ierobežotu atbildību</t>
  </si>
  <si>
    <t>010001983</t>
  </si>
  <si>
    <t>VECMĀTE, Sabiedrība ar ierobežotu atbildību</t>
  </si>
  <si>
    <t>010001984</t>
  </si>
  <si>
    <t>HOSPISS LV, Nodibinājums</t>
  </si>
  <si>
    <t>010001985</t>
  </si>
  <si>
    <t>Ortoadaptic, Sabiedrība ar ierobežotu atbildību</t>
  </si>
  <si>
    <t>010001986</t>
  </si>
  <si>
    <t>Volajs Jānis - fizioterapeita prakse</t>
  </si>
  <si>
    <t>010001987</t>
  </si>
  <si>
    <t>Terapijas centrs "Skaņas un mūzika", SIA</t>
  </si>
  <si>
    <t>010001988</t>
  </si>
  <si>
    <t>DSP, Sabiedrība ar ierobežotu atbildību</t>
  </si>
  <si>
    <t>010001990</t>
  </si>
  <si>
    <t>Martina Solvita - podologa prakse</t>
  </si>
  <si>
    <t>010001991</t>
  </si>
  <si>
    <t>Vasiļevska Velta - podologa prakse</t>
  </si>
  <si>
    <t>010002020</t>
  </si>
  <si>
    <t>Bērziņa Natālija - ārsta prakse psihiatrijā</t>
  </si>
  <si>
    <t>010002021</t>
  </si>
  <si>
    <t>Hospiss Māja, SIA</t>
  </si>
  <si>
    <t>010002022</t>
  </si>
  <si>
    <t>NCL, SIA</t>
  </si>
  <si>
    <t>010002023</t>
  </si>
  <si>
    <t>010002024</t>
  </si>
  <si>
    <t>Dr. Briede, Sabiedrība ar ierobežotu atbildību</t>
  </si>
  <si>
    <t>010002027</t>
  </si>
  <si>
    <t>Dr. Keirāna privātprakse, SIA</t>
  </si>
  <si>
    <t>010002028</t>
  </si>
  <si>
    <t>Veselības Vēstniecība, SIA</t>
  </si>
  <si>
    <t>010002029</t>
  </si>
  <si>
    <t>TERRIA, Sabiedrība ar ierobežotu atbildību</t>
  </si>
  <si>
    <t>Mangale Irēna - ārsta prakse homeopātijā</t>
  </si>
  <si>
    <t>022000001</t>
  </si>
  <si>
    <t>AleDent, Sabiedrība ar ierobežotu atbildību</t>
  </si>
  <si>
    <t>023000001</t>
  </si>
  <si>
    <t>026000002</t>
  </si>
  <si>
    <t>DANIKA, Sabiedrība ar ierobežotu atbildību</t>
  </si>
  <si>
    <t>026000003</t>
  </si>
  <si>
    <t>Jēgers Jurijs - masiera prakse</t>
  </si>
  <si>
    <t>028000002</t>
  </si>
  <si>
    <t>MILUR, SIA</t>
  </si>
  <si>
    <t>031000002</t>
  </si>
  <si>
    <t>Kurkliete Aija - masiera prakse</t>
  </si>
  <si>
    <t>031000005</t>
  </si>
  <si>
    <t>DiOrto, Sabiedrība ar ierobežotu atbildību</t>
  </si>
  <si>
    <t>033000001</t>
  </si>
  <si>
    <t>AZ telpa, Individuālais komersants</t>
  </si>
  <si>
    <t>034000002</t>
  </si>
  <si>
    <t>Health Tactics, Sabiedrība ar ierobežotu atbildību</t>
  </si>
  <si>
    <t>035000001</t>
  </si>
  <si>
    <t>Kustībā, Sabiedrība ar ierobežotu atbildību</t>
  </si>
  <si>
    <t>039000002</t>
  </si>
  <si>
    <t>Līgas Lismanes Ārsta prakse, SIA</t>
  </si>
  <si>
    <t>040000001</t>
  </si>
  <si>
    <t>040000002</t>
  </si>
  <si>
    <t>Saulīte Aleksandrs - podologa prakse</t>
  </si>
  <si>
    <t>040000003</t>
  </si>
  <si>
    <t>Saulītes podologa prakse, IK</t>
  </si>
  <si>
    <t>043000001</t>
  </si>
  <si>
    <t>M Foundation, SIA</t>
  </si>
  <si>
    <t>043000002</t>
  </si>
  <si>
    <t>Solovjova Lidija - masiera prakse</t>
  </si>
  <si>
    <t>048000001</t>
  </si>
  <si>
    <t>050000163</t>
  </si>
  <si>
    <t>ULTRA-D, Sabiedrība ar ierobežotu atbildību</t>
  </si>
  <si>
    <t>050000165</t>
  </si>
  <si>
    <t>Rituāls Plus, Sabiedrība ar ierobežotu atbildību</t>
  </si>
  <si>
    <t>050000166</t>
  </si>
  <si>
    <t>BEST KONSULT, Sabiedrība ar ierobežotu atbildību</t>
  </si>
  <si>
    <t>051000002</t>
  </si>
  <si>
    <t>SB prakse, SIA</t>
  </si>
  <si>
    <t>052000001</t>
  </si>
  <si>
    <t>Stajuka Ilze - fizioterapeita prakse</t>
  </si>
  <si>
    <t>052000002</t>
  </si>
  <si>
    <t>Lutere Ilze - uztura speciālista prakse</t>
  </si>
  <si>
    <t>052000003</t>
  </si>
  <si>
    <t>ALANTE, Sabiedrība ar ierobežotu atbildību</t>
  </si>
  <si>
    <t>090000125</t>
  </si>
  <si>
    <t>CIK-OPT, Sabiedrība ar ierobežotu atbildību</t>
  </si>
  <si>
    <t>090000126</t>
  </si>
  <si>
    <t>Liepiņa Endija - kosmētiķa prakse</t>
  </si>
  <si>
    <t>OPTIV, SIA</t>
  </si>
  <si>
    <t>090000130</t>
  </si>
  <si>
    <t>Nupremo, Sabiedrība ar ierobežotu atbildību</t>
  </si>
  <si>
    <t>ANDENTA, Sabiedrība ar ierobežotu atbildību</t>
  </si>
  <si>
    <t>110000080</t>
  </si>
  <si>
    <t>KRĒZS, SIA</t>
  </si>
  <si>
    <t>110000085</t>
  </si>
  <si>
    <t>Gundega Provais, IK</t>
  </si>
  <si>
    <t>130000103</t>
  </si>
  <si>
    <t>ULMANE CLINIC SIA, Sabiedrība ar ierobežotu atbildību</t>
  </si>
  <si>
    <t>130000104</t>
  </si>
  <si>
    <t>Pallas Clinic, SIA</t>
  </si>
  <si>
    <t>170000192</t>
  </si>
  <si>
    <t>Ilzes Lagzdiņas ārsta prakse ENDO, SIA</t>
  </si>
  <si>
    <t>170000193</t>
  </si>
  <si>
    <t>Fizioterapeits Kārlis Laucis, IK</t>
  </si>
  <si>
    <t>170000194</t>
  </si>
  <si>
    <t>Gocka Larisa - ārsta prakse psihiatrijā</t>
  </si>
  <si>
    <t>170000196</t>
  </si>
  <si>
    <t>Meniss Mihails - ārsta prakse uroloģijā</t>
  </si>
  <si>
    <t>Augstmane Vineta - zobu higiēnista prakse</t>
  </si>
  <si>
    <t>Bule Ruta - ārsta prakse zobārstniecībā</t>
  </si>
  <si>
    <t>Valmieras Olimpiskais centrs, SIA</t>
  </si>
  <si>
    <t>Valmieras Sporta skola</t>
  </si>
  <si>
    <t>250000182</t>
  </si>
  <si>
    <t>AIJAS JENČAS ĀRSTNIECISKĀS KOSMETOLOĢIJAS SABIEDRĪBA, Sabiedrība ar ierobežotu atbildību</t>
  </si>
  <si>
    <t>270000089</t>
  </si>
  <si>
    <t>RAVC, Sabiedrība ar ierobežotu atbildību</t>
  </si>
  <si>
    <t>Virešu feldšeru punkts, Virešu pagasta pārvalde</t>
  </si>
  <si>
    <t>381600017</t>
  </si>
  <si>
    <t>Some Elīna - masiera prakse</t>
  </si>
  <si>
    <t>381600018</t>
  </si>
  <si>
    <t>Borisanova Inga - masiera prakse</t>
  </si>
  <si>
    <t>400200059</t>
  </si>
  <si>
    <t>Kārkliņa Vineta-podologa prakse</t>
  </si>
  <si>
    <t>409500014</t>
  </si>
  <si>
    <t>Rolial-W, SIA</t>
  </si>
  <si>
    <t>Fizio Forte, SIA</t>
  </si>
  <si>
    <t>420200087</t>
  </si>
  <si>
    <t>Brenčs Druvis - masiera prakse</t>
  </si>
  <si>
    <t>440200028</t>
  </si>
  <si>
    <t>ANTARIS, Sabiedrība ar ierobežotu atbildību firma</t>
  </si>
  <si>
    <t>I&amp;S, IK</t>
  </si>
  <si>
    <t>Limbažu novada sporta skola</t>
  </si>
  <si>
    <t>660200053</t>
  </si>
  <si>
    <t>AummRA, Sabiedrība ar ierobežotu atbildību</t>
  </si>
  <si>
    <t>700200070</t>
  </si>
  <si>
    <t>1 Vesels, SIA</t>
  </si>
  <si>
    <t>740600019</t>
  </si>
  <si>
    <t>740600020</t>
  </si>
  <si>
    <t>Kozlovska Kristiāna - podologa prakse</t>
  </si>
  <si>
    <t>Polna Anda - ārsta osteopāta un pediatra prakse</t>
  </si>
  <si>
    <t>Zilberte Dagnija - fizioterapeita prakse</t>
  </si>
  <si>
    <t>804400030</t>
  </si>
  <si>
    <t>807600032</t>
  </si>
  <si>
    <t>807600033</t>
  </si>
  <si>
    <t>Šneidere Ingrīda - ārsta prakse homeopātijā un pneimonoloģijā</t>
  </si>
  <si>
    <t>840200078</t>
  </si>
  <si>
    <t>KB Podo, SIA</t>
  </si>
  <si>
    <t>I.L.K., SIA</t>
  </si>
  <si>
    <t>880200094</t>
  </si>
  <si>
    <t>Take a Look, SIA</t>
  </si>
  <si>
    <t>901200022</t>
  </si>
  <si>
    <t>Elvas Zuzes fizioterapeita prakse, IK</t>
  </si>
  <si>
    <t>FIZIO DĀRZS, Sabiedrība ar ierobežotu atbildību</t>
  </si>
  <si>
    <t>941600039</t>
  </si>
  <si>
    <t>OPTOMETRIJAS SABIEDRĪBA GRUND-OPT, SIA</t>
  </si>
  <si>
    <t>941800008</t>
  </si>
  <si>
    <t>Žilione Ilze - podologa prakse</t>
  </si>
  <si>
    <t>005000013</t>
  </si>
  <si>
    <t>Egijas Urbānes ģimenes ārsta prakse, SIA</t>
  </si>
  <si>
    <t>027000001</t>
  </si>
  <si>
    <t>033000008</t>
  </si>
  <si>
    <t>Nīkrāces veselības punkts, Kuldīgas novada pašvaldība</t>
  </si>
  <si>
    <t>033000009</t>
  </si>
  <si>
    <t>Rudbāržu veselības aprūpes punkts, Kuldīgas novada pašvaldība</t>
  </si>
  <si>
    <t>051000003</t>
  </si>
  <si>
    <t>Talsu mutes veselības kabinets, Sabiedrība ar ierobežotu atbildību</t>
  </si>
  <si>
    <t>052000005</t>
  </si>
  <si>
    <t>AG doktorāts, SIA</t>
  </si>
  <si>
    <t>Ineses Zīles ārsta prakse, Sabiedrība ar ierobežotu atbildību</t>
  </si>
  <si>
    <t>Dr. Bīlānes doktorāts, SIA</t>
  </si>
  <si>
    <t>002000005</t>
  </si>
  <si>
    <t>Dentella, SIA</t>
  </si>
  <si>
    <t>006000005</t>
  </si>
  <si>
    <t>Zūbs, Sabiedrība ar ierobežotu atbildību</t>
  </si>
  <si>
    <t>042000001</t>
  </si>
  <si>
    <t>Galēnu feldšeru-vecmāšu punkts</t>
  </si>
  <si>
    <t>Olgas Jakovļevas fizioterapeita prakse, IK</t>
  </si>
  <si>
    <t>Baltruševiča Irēna - ģimenes ārsta prakse, Sabiedrība ar ierobežotu atbildību</t>
  </si>
  <si>
    <t>Laukrozes, SIA</t>
  </si>
  <si>
    <t>Pelēču feldšeru vecmāšu punkts, Preiļu novada pašvaldība</t>
  </si>
  <si>
    <t>Prīkuļu feldšeru vecmāšu punkts, Preiļu novada pašvaldība</t>
  </si>
  <si>
    <t>001000063</t>
  </si>
  <si>
    <t>ISMA, SIA</t>
  </si>
  <si>
    <t>001000091</t>
  </si>
  <si>
    <t>Ilzes Kidalas ģimenes ārsta prakse, SIA</t>
  </si>
  <si>
    <t>001000094</t>
  </si>
  <si>
    <t>Beatas Krūmiņas ārsta prakse, Sabiedrība ar ierobežotu atbildību</t>
  </si>
  <si>
    <t>001000096</t>
  </si>
  <si>
    <t>Malaša-Homiceviča Alla - ģimenes ārsta prakse</t>
  </si>
  <si>
    <t>004000003</t>
  </si>
  <si>
    <t>RIVA MED, SIA</t>
  </si>
  <si>
    <t>Ludmilas Bessudnovas ģimenes ārsta prakse, SIA</t>
  </si>
  <si>
    <t>NATAĻJA FOTIADU ĢIMENES ĀRSTA PRAKSE, SIA</t>
  </si>
  <si>
    <t>SR PRAKSE, SIA</t>
  </si>
  <si>
    <t>DRKV ģimenes ārsta prakse, SIA</t>
  </si>
  <si>
    <t xml:space="preserve">Heala, SIA  </t>
  </si>
  <si>
    <t>N.Kovriga ārsta prakse bērnu ķirurģijā, SIA</t>
  </si>
  <si>
    <t>Auksilium, Sabiedrība ar ierobežotu atbildību</t>
  </si>
  <si>
    <t>023000005</t>
  </si>
  <si>
    <t>Delta dental care, Sabiedrība ar ierobežotu atbildību</t>
  </si>
  <si>
    <t>K.BIRZNIECES-BĒRZIŅAS ĢIMENES ĀRSTA PRAKSE, Sabiedrība ar ierobežotu atbildību</t>
  </si>
  <si>
    <t>024000001</t>
  </si>
  <si>
    <t>Elīnas Kapteines ģimenes ārsta prakse, SIA</t>
  </si>
  <si>
    <t>026000009</t>
  </si>
  <si>
    <t>Aigas Āboliņas ģimenes ārsta prakse, Sabiedrība ar ierobežotu atbildību</t>
  </si>
  <si>
    <t>029000001</t>
  </si>
  <si>
    <t>Virziņa Līga - ģimenes ārsta prakse</t>
  </si>
  <si>
    <t>029000002</t>
  </si>
  <si>
    <t>Rankas doktorāts, SIA</t>
  </si>
  <si>
    <t>053000001</t>
  </si>
  <si>
    <t>Kārķu feldšerpunkts, Valkas novada pašvaldība</t>
  </si>
  <si>
    <t>KUPRAVAS FELDŠERU PUNKTS</t>
  </si>
  <si>
    <t>Rugāju Zobārstniecības kabinets</t>
  </si>
  <si>
    <t>Toms Ķēdis-ģimenes ārsta prakse, SIA</t>
  </si>
  <si>
    <t>Bogdanovas ģimenes ārsta prakse, Sabiedrība ar ierobežotu atbildību</t>
  </si>
  <si>
    <t>003000006</t>
  </si>
  <si>
    <t>Unas Leitānes ģimenes ārsta prakse, SIA</t>
  </si>
  <si>
    <t>003000012</t>
  </si>
  <si>
    <t>Zanes Bergas ārsta prakse, Sabiedrība ar ierobežotu atbildību</t>
  </si>
  <si>
    <t>020000002</t>
  </si>
  <si>
    <t>025000001</t>
  </si>
  <si>
    <t>025000003</t>
  </si>
  <si>
    <t>Annas Mednes-Simsones ģimenes ārsta prakse, Sabiedrība ar ierobežotu atbildību</t>
  </si>
  <si>
    <t>Auguste Rita - ģimenes ārsta prakse</t>
  </si>
  <si>
    <t>Tiltiņa Iveta - ģimenes ārsta prakse</t>
  </si>
  <si>
    <t>001000056</t>
  </si>
  <si>
    <t>ĀRSTU PRAKSE HARMONIJA, SIA</t>
  </si>
  <si>
    <t>001000059</t>
  </si>
  <si>
    <t>MĀRAS RONES PRIVĀTPRAKSE, SIA</t>
  </si>
  <si>
    <t>001000060</t>
  </si>
  <si>
    <t>Nighthawk, SIA</t>
  </si>
  <si>
    <t>001000062</t>
  </si>
  <si>
    <t>Priedeslaipa Elena - kosmētiķa prakse</t>
  </si>
  <si>
    <t>001000064</t>
  </si>
  <si>
    <t>ARTRO CENTRS, Sabiedrība ar ierobežotu atbildību</t>
  </si>
  <si>
    <t>001000065</t>
  </si>
  <si>
    <t>DR.GAĻINAS ZUBKOVAS ĀRSTA-NEIROLOGA PRIVĀTPRAKSE, SIA</t>
  </si>
  <si>
    <t>001000066</t>
  </si>
  <si>
    <t>SACRUM, Sabiedrība ar ierobežotu atbildību</t>
  </si>
  <si>
    <t>001000067</t>
  </si>
  <si>
    <t>LP fizioterapija, Sabiedrība ar ierobežotu atbildību</t>
  </si>
  <si>
    <t>001000068</t>
  </si>
  <si>
    <t>EuroMed, SIA</t>
  </si>
  <si>
    <t>001000069</t>
  </si>
  <si>
    <t>ANILA, Sabiedrība ar ierobežotu atbildību</t>
  </si>
  <si>
    <t>001000070</t>
  </si>
  <si>
    <t>L92, SIA</t>
  </si>
  <si>
    <t>001000071</t>
  </si>
  <si>
    <t>Baltijas Fizioterapija, Sabiedrība ar ierobežotu atbildību</t>
  </si>
  <si>
    <t>001000072</t>
  </si>
  <si>
    <t>SoulVirtue, SIA</t>
  </si>
  <si>
    <t>001000073</t>
  </si>
  <si>
    <t>UROLIT, SIA</t>
  </si>
  <si>
    <t>001000075</t>
  </si>
  <si>
    <t>ARTRO, Sabiedrība ar ierobežotu atbildību</t>
  </si>
  <si>
    <t>001000076</t>
  </si>
  <si>
    <t>ForteMed, Sabiedrība ar ierobežotu atbildību</t>
  </si>
  <si>
    <t>001000077</t>
  </si>
  <si>
    <t>001000078</t>
  </si>
  <si>
    <t>VIKITAN, Sabiedrība ar ierobežotu atbildību</t>
  </si>
  <si>
    <t>001000079</t>
  </si>
  <si>
    <t>Troščenkovs Gļebs - ārsta prakse psihoterapijā</t>
  </si>
  <si>
    <t>001000080</t>
  </si>
  <si>
    <t>Future Medicine Group, SIA</t>
  </si>
  <si>
    <t>001000081</t>
  </si>
  <si>
    <t>Artemida Medical, SIA</t>
  </si>
  <si>
    <t>001000082</t>
  </si>
  <si>
    <t>Miezāns Raivis - fizioterapeita prakse</t>
  </si>
  <si>
    <t>001000083</t>
  </si>
  <si>
    <t>Artemjeva Oksana - ārsta prakse dermatoloģijā, veneroloģijā</t>
  </si>
  <si>
    <t>001000084</t>
  </si>
  <si>
    <t>Kinesio, Sabiedrība ar ierobežotu atbildību</t>
  </si>
  <si>
    <t>001000085</t>
  </si>
  <si>
    <t>KIDSMILE, SIA</t>
  </si>
  <si>
    <t>001000086</t>
  </si>
  <si>
    <t>NUCLEO, SIA</t>
  </si>
  <si>
    <t>001000087</t>
  </si>
  <si>
    <t>MedEks, SIA</t>
  </si>
  <si>
    <t>001000088</t>
  </si>
  <si>
    <t>Dorofejevas rehabilitācijas kompānija, SIA</t>
  </si>
  <si>
    <t>001000090</t>
  </si>
  <si>
    <t>Brokāne Linda - ārsta onkologa ķīmijterapeita prakse</t>
  </si>
  <si>
    <t>001000092</t>
  </si>
  <si>
    <t>AV Prakse, SIA</t>
  </si>
  <si>
    <t>001000093</t>
  </si>
  <si>
    <t>AD prakse, Sabiedrība ar ierobežotu atbildību</t>
  </si>
  <si>
    <t>001000095</t>
  </si>
  <si>
    <t>VREACH, Sabiedrība ar ierobežotu atbildību</t>
  </si>
  <si>
    <t>001000097</t>
  </si>
  <si>
    <t>Tavs Fizioterapeits, Sabiedrība ar ierobežotu atbildību</t>
  </si>
  <si>
    <t>001000098</t>
  </si>
  <si>
    <t>Saruļe Jekaterina - podologa prakse</t>
  </si>
  <si>
    <t>001000099</t>
  </si>
  <si>
    <t>Čeire Undīne - fizioterapeita prakse</t>
  </si>
  <si>
    <t>001000100</t>
  </si>
  <si>
    <t>myEmerg, SIA</t>
  </si>
  <si>
    <t>001000101</t>
  </si>
  <si>
    <t>Ortoteh, Sabiedrība ar ierobežotu atbildību</t>
  </si>
  <si>
    <t>001000102</t>
  </si>
  <si>
    <t>Dakteres Martas Rudakovskas privātprakse, SIA</t>
  </si>
  <si>
    <t>001000103</t>
  </si>
  <si>
    <t>Sālījuma Elīza - ārsta prakse dermatoloģijā, veneroloģijā</t>
  </si>
  <si>
    <t>001000104</t>
  </si>
  <si>
    <t>SM FIZIO, SIA</t>
  </si>
  <si>
    <t>001000105</t>
  </si>
  <si>
    <t>My-Vision 1, SIA</t>
  </si>
  <si>
    <t>001000106</t>
  </si>
  <si>
    <t>Slavagor, SIA</t>
  </si>
  <si>
    <t>001000108</t>
  </si>
  <si>
    <t>AA Knitwear, Sabiedrība ar ierobežotu atbildību</t>
  </si>
  <si>
    <t>001000111</t>
  </si>
  <si>
    <t>Dr. Elīnas Kauces privātprakse, SIA</t>
  </si>
  <si>
    <t>001000113</t>
  </si>
  <si>
    <t>Art of Beauty, Co, SIA</t>
  </si>
  <si>
    <t>001000114</t>
  </si>
  <si>
    <t>Kronberga Zane - ārsta prakse dermatoloģijā, veneroloģijā</t>
  </si>
  <si>
    <t>001000115</t>
  </si>
  <si>
    <t>Koha Ilze - ārsta prakse dermatoloģijā, veneroloģijā</t>
  </si>
  <si>
    <t>001000116</t>
  </si>
  <si>
    <t>Ievas Briedītes ārsta prakse ginekoloģijā un dzemdniecībā, SIA</t>
  </si>
  <si>
    <t>001000117</t>
  </si>
  <si>
    <t>NewMed, SIA</t>
  </si>
  <si>
    <t>001000118</t>
  </si>
  <si>
    <t>BioMed, Sabiedrība ar ierobežotu atbildību</t>
  </si>
  <si>
    <t>002000008</t>
  </si>
  <si>
    <t>J. Germanovičas fizioprakse, Sabiedrība ar ierobežotu atbildību</t>
  </si>
  <si>
    <t>002000009</t>
  </si>
  <si>
    <t>Daļecka Halina - ārsta prakse endokrinoloģijā</t>
  </si>
  <si>
    <t>003000003</t>
  </si>
  <si>
    <t>Vasiļevska Sintija - ārsta palīga (feldšera) prakse</t>
  </si>
  <si>
    <t>003000004</t>
  </si>
  <si>
    <t>ĶIMSIS, Sabiedrība ar ierobežotu atbildību</t>
  </si>
  <si>
    <t>003000005</t>
  </si>
  <si>
    <t>Piekūns Silvestrs - fizioterapeita prakse</t>
  </si>
  <si>
    <t>003000007</t>
  </si>
  <si>
    <t>Sintijas Harju podologa privātprakse, Sabiedrība ar ierobežotu atbildību</t>
  </si>
  <si>
    <t>003000008</t>
  </si>
  <si>
    <t>Kovaļenko Egija - fizioterapeita prakse</t>
  </si>
  <si>
    <t>003000009</t>
  </si>
  <si>
    <t>LDmed, SIA</t>
  </si>
  <si>
    <t>003000010</t>
  </si>
  <si>
    <t>Vējone-Krūmiņa Alise - fizioterapeita prakse</t>
  </si>
  <si>
    <t>003000011</t>
  </si>
  <si>
    <t>Ķerve Solvita - fizioterapeita prakse</t>
  </si>
  <si>
    <t>003000013</t>
  </si>
  <si>
    <t>Kravecs Vladimirs - ārsta prakse traumatoloģijā, ortopēdijā</t>
  </si>
  <si>
    <t>004000001</t>
  </si>
  <si>
    <t>FREIMAMED, SIA</t>
  </si>
  <si>
    <t>004000002</t>
  </si>
  <si>
    <t>Latvijas Universitātes P. Stradiņa medicīnas koledža, Latvijas Universitātes aģentūra</t>
  </si>
  <si>
    <t>004000004</t>
  </si>
  <si>
    <t>SANČESS, SIA</t>
  </si>
  <si>
    <t>005000008</t>
  </si>
  <si>
    <t>Funka Marģers - ārsta prakse osteorefleksoterapijā</t>
  </si>
  <si>
    <t>005000009</t>
  </si>
  <si>
    <t>BrioMed, SIA</t>
  </si>
  <si>
    <t>005000010</t>
  </si>
  <si>
    <t>Mame Evija - masiera prakse</t>
  </si>
  <si>
    <t>005000011</t>
  </si>
  <si>
    <t>006000004</t>
  </si>
  <si>
    <t>Bogdanova Jūlija - fizioterapeita prakse</t>
  </si>
  <si>
    <t>007000002</t>
  </si>
  <si>
    <t>Balode Līga - masiera prakse</t>
  </si>
  <si>
    <t>007000003</t>
  </si>
  <si>
    <t>Sudraba Velga - ārsta prakse narkoloģijā un psihoterapijā</t>
  </si>
  <si>
    <t>Bataraga Elga - ārsta prakse dermatoloģijā, veneroloģijā</t>
  </si>
  <si>
    <t>010001687</t>
  </si>
  <si>
    <t>PhysioHealth, Sabiedrība ar ierobežotu atbildību</t>
  </si>
  <si>
    <t>Struktūru brīvība, SIA</t>
  </si>
  <si>
    <t>010001971</t>
  </si>
  <si>
    <t>Astrahanceva Anastasija - ārsta prakse radioloģijā</t>
  </si>
  <si>
    <t>023000004</t>
  </si>
  <si>
    <t>Zaržecka Privātprakse, Sabiedrība ar ierobežotu atbildību</t>
  </si>
  <si>
    <t>023000006</t>
  </si>
  <si>
    <t>Krumins Dr, SIA</t>
  </si>
  <si>
    <t>025000002</t>
  </si>
  <si>
    <t>Šerstņova Ilze - ārsta prakse zobārstniecībā</t>
  </si>
  <si>
    <t>026000005</t>
  </si>
  <si>
    <t>Ruskule Inga - podologa prakse</t>
  </si>
  <si>
    <t>026000006</t>
  </si>
  <si>
    <t>RH Konsultācijas, Sabiedrība ar ierobežotu atbildību</t>
  </si>
  <si>
    <t>026000007</t>
  </si>
  <si>
    <t>Designed to Live Ortopēdija, Sabiedrība ar ierobežotu atbildību</t>
  </si>
  <si>
    <t>026000008</t>
  </si>
  <si>
    <t>FORM3 LATVIA, Sabiedrība ar ierobežotu atbildību</t>
  </si>
  <si>
    <t>026000010</t>
  </si>
  <si>
    <t>027000003</t>
  </si>
  <si>
    <t>030000001</t>
  </si>
  <si>
    <t>Fila-Roķe Renāte - masiera prakse</t>
  </si>
  <si>
    <t>031000006</t>
  </si>
  <si>
    <t>Mobile Optic, Sabiedrība ar ierobežotu atbildību</t>
  </si>
  <si>
    <t>033000006</t>
  </si>
  <si>
    <t>Bebriša Gerda - masiera prakse</t>
  </si>
  <si>
    <t>033000007</t>
  </si>
  <si>
    <t>034000003</t>
  </si>
  <si>
    <t>Veselības šūpulis, Sabiedrība ar ierobežotu atbildību</t>
  </si>
  <si>
    <t>035000004</t>
  </si>
  <si>
    <t>BB Fizio, Sabiedrība ar ierobežotu atbildību</t>
  </si>
  <si>
    <t>038000002</t>
  </si>
  <si>
    <t>Caune-Meijere Vineta - masiera prakse</t>
  </si>
  <si>
    <t>038000003</t>
  </si>
  <si>
    <t>Ezerzīles, SIA</t>
  </si>
  <si>
    <t>039000003</t>
  </si>
  <si>
    <t>039000004</t>
  </si>
  <si>
    <t>TavsLORs, SIA</t>
  </si>
  <si>
    <t>039000006</t>
  </si>
  <si>
    <t>Signes Proškinas fizioterapijas privātprakse, IK</t>
  </si>
  <si>
    <t>040000004</t>
  </si>
  <si>
    <t>Rozenvalde, Sabiedrība ar ierobežotu atbildību</t>
  </si>
  <si>
    <t>Vosele Ieva - fizioterapeita prakse</t>
  </si>
  <si>
    <t>040000006</t>
  </si>
  <si>
    <t>Kristīnas Kalniņas fizioterapijas prakse, SIA</t>
  </si>
  <si>
    <t>044000001</t>
  </si>
  <si>
    <t>Zariņa Ligita - masiera prakse</t>
  </si>
  <si>
    <t>Ceļš pie sevis, Sabiedrība ar ierobežotu atbildību</t>
  </si>
  <si>
    <t>046000001</t>
  </si>
  <si>
    <t>Elii, SIA</t>
  </si>
  <si>
    <t>046000002</t>
  </si>
  <si>
    <t>ERTO prakse, Sabiedrība ar ierobežotu atbildību</t>
  </si>
  <si>
    <t>Smaida Centrs, SIA</t>
  </si>
  <si>
    <t>048000002</t>
  </si>
  <si>
    <t>OK Medical, SIA</t>
  </si>
  <si>
    <t>048000003</t>
  </si>
  <si>
    <t>LAPPRO, SIA</t>
  </si>
  <si>
    <t>049000002</t>
  </si>
  <si>
    <t>Palma Ilze - fizioterapeita prakse</t>
  </si>
  <si>
    <t>049000003</t>
  </si>
  <si>
    <t>050000147</t>
  </si>
  <si>
    <t>Vasiļjevs Jurijs - prakse masāžas metodē</t>
  </si>
  <si>
    <t>051000004</t>
  </si>
  <si>
    <t>Pes Vitae, SIA</t>
  </si>
  <si>
    <t>052000004</t>
  </si>
  <si>
    <t>Raginska Diāna - fizioterapeita prakse</t>
  </si>
  <si>
    <t>ARBAT RIGA, Sabiedrība ar ierobežotu atbildību</t>
  </si>
  <si>
    <t>MD clinic, Sabiedrība ar ierobežotu atbildību</t>
  </si>
  <si>
    <t>Valmieras pirmsskolas izglītības iestāde "Kārliena"</t>
  </si>
  <si>
    <t>Valmieras pirmsskolas izglītības iestāde "Vālodzīte"</t>
  </si>
  <si>
    <t>Valmieras pirmsskolas izglītības iestāde "Ezītis"</t>
  </si>
  <si>
    <t>Medest, SIA</t>
  </si>
  <si>
    <t>Sergeja optometrijas salons, Sabiedrība ar ierobežotu atbildību</t>
  </si>
  <si>
    <t>Preise Ināra-masiera prakse, SIA</t>
  </si>
  <si>
    <t>800800032</t>
  </si>
  <si>
    <t>Daugmales pamatskola</t>
  </si>
  <si>
    <t>964700004</t>
  </si>
  <si>
    <t>005000014</t>
  </si>
  <si>
    <t>Ošeniece Krista-ģimenes ārsta prakse</t>
  </si>
  <si>
    <t>005000018</t>
  </si>
  <si>
    <t>Zahidas Butajevas ģimenes ārsta prakse, SIA</t>
  </si>
  <si>
    <t>007000004</t>
  </si>
  <si>
    <t>Sabiedrība ar ierobežotu atbildību Anitas Ņevzorovas doktorāts</t>
  </si>
  <si>
    <t>027000007</t>
  </si>
  <si>
    <t>Zanes Lucānes ģimenes ārsta prakse, SIA</t>
  </si>
  <si>
    <t>046000004</t>
  </si>
  <si>
    <t>Brocēnu doktorāts, SIA</t>
  </si>
  <si>
    <t>051000006</t>
  </si>
  <si>
    <t>A.Ralles ģimenes ārsta prakse, SIA</t>
  </si>
  <si>
    <t>APŠUCIEMA FELDŠERU PUNKTS</t>
  </si>
  <si>
    <t>002000017</t>
  </si>
  <si>
    <t>Morozova Inga - ģimenes ārsta prakse</t>
  </si>
  <si>
    <t>037000001</t>
  </si>
  <si>
    <t>DRMED, Sabiedrība ar ierobežotu atbildību</t>
  </si>
  <si>
    <t>La Fran K, Sabiedrība ar ierobežotu atbildību</t>
  </si>
  <si>
    <t>Krāslavas novada Labklājības pārvalde</t>
  </si>
  <si>
    <t>Feimaņu feldšeru - vecmāšu punkts, Maltas apvienības pārvalde</t>
  </si>
  <si>
    <t>Kruķu feldšeru-vecmāšu punkts, Maltas apvienības pārvalde</t>
  </si>
  <si>
    <t>Silmalas feldšeru -vecmāšu punkts, Maltas apvienības pārvalde</t>
  </si>
  <si>
    <t>Štikānu feldšeru - vecmāšu punkts, Maltas apvienības pārvalde</t>
  </si>
  <si>
    <t>001000121</t>
  </si>
  <si>
    <t>Mārtiņa Būmaņa ģimenes ārsta prakse,SIA</t>
  </si>
  <si>
    <t>001000142</t>
  </si>
  <si>
    <t>Ludmilas Černobajevas ģimenes ārsta prakse, SIA</t>
  </si>
  <si>
    <t>001000159</t>
  </si>
  <si>
    <t>Karīnas Sardakas ārsta prakse, SIA</t>
  </si>
  <si>
    <t>001000165</t>
  </si>
  <si>
    <t>Žannas Rakas ģimenes ārstu prakse, SIA</t>
  </si>
  <si>
    <t>001000175</t>
  </si>
  <si>
    <t>Dr.Rudzītes ārsta prakse, Sabiedrība ar ierobežotu atbildību</t>
  </si>
  <si>
    <t>001000180</t>
  </si>
  <si>
    <t>Bogdanova Jeļena - ģimenes ārsta prakse</t>
  </si>
  <si>
    <t>001000187</t>
  </si>
  <si>
    <t>Māra Rinkuļa ārsta prakse, SIA</t>
  </si>
  <si>
    <t>001000190</t>
  </si>
  <si>
    <t>Ilzes Koreškovas ģimenes ārsta prakse, Sabiedrība ar ierobežotu atbildību</t>
  </si>
  <si>
    <t>001000192</t>
  </si>
  <si>
    <t>SokolMed, Sabiedrība ar ierobežotu atbildību</t>
  </si>
  <si>
    <t>001000196</t>
  </si>
  <si>
    <t>Artūra Kupča ārsta prakse, Sabiedrība ar ierobežotu atbildību</t>
  </si>
  <si>
    <t>004000006</t>
  </si>
  <si>
    <t>Jūlijas Karnītes ģimenes ārsta prakse, SIA</t>
  </si>
  <si>
    <t>KLĪNIKA PLUS, SIA</t>
  </si>
  <si>
    <t>Ineses Kreicas ārstes prakse otolaringoloģijā, SIA</t>
  </si>
  <si>
    <t>Kogane Jekaterina - ārsta prakse bērnu neiroloģijā, Sabiedrība ar ierobežotu atbildību</t>
  </si>
  <si>
    <t>023000007</t>
  </si>
  <si>
    <t>034000004</t>
  </si>
  <si>
    <t>Vivitas Skujiņas ārsta prakse, Sabiedrība ar ierobežotu atbildību</t>
  </si>
  <si>
    <t>039000007</t>
  </si>
  <si>
    <t>Rūtas Plaudes-Dedeles ģimenes ārsta prakse, SIA</t>
  </si>
  <si>
    <t>044000003</t>
  </si>
  <si>
    <t>Ulbrokas Doktorāts, Sabiedrība ar ierobežotu atbildību</t>
  </si>
  <si>
    <t>044000004</t>
  </si>
  <si>
    <t>OP prakse, SIA</t>
  </si>
  <si>
    <t>045000005</t>
  </si>
  <si>
    <t>Valērijas Rudzinskas ģimenes ārsta prakse, SIA</t>
  </si>
  <si>
    <t>ĶEKAVAS NOVADA VESELĪBAS UN SOCIĀLĀS APRŪPES CENTRS, PAŠVALDĪBAS AĢENTŪRA</t>
  </si>
  <si>
    <t>Liepiņas Madaras - ģimenes ārsta prakse, Sabiedrība ar ierobežotu atbildību</t>
  </si>
  <si>
    <t>Ināras Zemītes ārsta prakse, Sabiedrība ar ierobežotu atbildību</t>
  </si>
  <si>
    <t>Siliņa Līga ģimenes ārsta prakse, SIA</t>
  </si>
  <si>
    <t>026000011</t>
  </si>
  <si>
    <t>Lasmane Madara - ģimenes ārsta prakse</t>
  </si>
  <si>
    <t>026000013</t>
  </si>
  <si>
    <t>Zanes Mareckas ģimenes ārsta prakse, SIA</t>
  </si>
  <si>
    <t>038000004</t>
  </si>
  <si>
    <t>VIVERE, SIA</t>
  </si>
  <si>
    <t>038000005</t>
  </si>
  <si>
    <t>BHAP, SIA</t>
  </si>
  <si>
    <t>Ērgļu slimnīca, Sabiedrība ar ierobežotu atbildību</t>
  </si>
  <si>
    <t>Matīšu pagasta feldšerpunkts, Valmieras novada pašvaldība</t>
  </si>
  <si>
    <t>003000018</t>
  </si>
  <si>
    <t>Sabīnes Brambergas ārsta prakse, SIA</t>
  </si>
  <si>
    <t>Jāņa Kangara ārsta prakse, Sabiedrība ar ierobežotu atbildību</t>
  </si>
  <si>
    <t>030000002</t>
  </si>
  <si>
    <t>Liepiņa Elīna - ģimenes ārsta prakse</t>
  </si>
  <si>
    <t>030000003</t>
  </si>
  <si>
    <t>Ķiršakmens Gatis - ģimenes ārsta prakse</t>
  </si>
  <si>
    <t>040000010</t>
  </si>
  <si>
    <t>Ievas Zvirbules ģimenes ārsta prakse, Sabiedrība ar ierobežotu atbildību</t>
  </si>
  <si>
    <t>SIA EM Doktorāts</t>
  </si>
  <si>
    <t>I.Vaskas zobārstniecība, SIA</t>
  </si>
  <si>
    <t>Junora, SIA</t>
  </si>
  <si>
    <t>Alksne Anastasija - ģimenes ārsta prakse</t>
  </si>
  <si>
    <t>Kristīnes Puriņas ģimenes ārsta prakse, SIA</t>
  </si>
  <si>
    <t>Dentisterie Tingbrand, SIA</t>
  </si>
  <si>
    <t>Guntas Tīcmanes ģimenes ārsta prakse, Sabiedrība ar ierobežotu atbildību</t>
  </si>
  <si>
    <t>001000120</t>
  </si>
  <si>
    <t>Audenta, Sabiedrība ar ierobežotu atbildību</t>
  </si>
  <si>
    <t>001000122</t>
  </si>
  <si>
    <t>001000123</t>
  </si>
  <si>
    <t>Māliņa-Trukša Lelde - masiera prakse</t>
  </si>
  <si>
    <t>001000126</t>
  </si>
  <si>
    <t>K.Vīksnas prakse, Sabiedrība ar ierobežotu atbildību</t>
  </si>
  <si>
    <t>001000127</t>
  </si>
  <si>
    <t>Visionaire, SIA</t>
  </si>
  <si>
    <t>001000128</t>
  </si>
  <si>
    <t>Vrubļevska Jeļena-ārsta prakse psihiatrijā</t>
  </si>
  <si>
    <t>001000129</t>
  </si>
  <si>
    <t>001000130</t>
  </si>
  <si>
    <t>Ane-Gin,SIA</t>
  </si>
  <si>
    <t>001000131</t>
  </si>
  <si>
    <t>Lakeside Medical, SIA</t>
  </si>
  <si>
    <t>001000132</t>
  </si>
  <si>
    <t>VZ Zobu tehnika, SIA</t>
  </si>
  <si>
    <t>001000134</t>
  </si>
  <si>
    <t>KidsDoctor AR, SIA</t>
  </si>
  <si>
    <t>001000135</t>
  </si>
  <si>
    <t>001000136</t>
  </si>
  <si>
    <t>RV Fizio, SIA</t>
  </si>
  <si>
    <t>001000137</t>
  </si>
  <si>
    <t>Senior Latvia, SIA</t>
  </si>
  <si>
    <t>001000138</t>
  </si>
  <si>
    <t>Latvijas uztura un diētas terapijas centrs, SIA</t>
  </si>
  <si>
    <t>001000139</t>
  </si>
  <si>
    <t>BEAUTY INDUSTRY, SIA</t>
  </si>
  <si>
    <t>001000140</t>
  </si>
  <si>
    <t>Medwork, SIA</t>
  </si>
  <si>
    <t>001000141</t>
  </si>
  <si>
    <t>Bagirova Ilona - ārsta prakse zobārstniecībā</t>
  </si>
  <si>
    <t>001000143</t>
  </si>
  <si>
    <t>Dr Letnikovs Longevity Medicine, SIA</t>
  </si>
  <si>
    <t>001000144</t>
  </si>
  <si>
    <t>Saukuma Simona - endokrinologa un internista ārsta prakse</t>
  </si>
  <si>
    <t>001000145</t>
  </si>
  <si>
    <t>SIA Back in Balance fizioterapijas prakse</t>
  </si>
  <si>
    <t>001000146</t>
  </si>
  <si>
    <t>nesterenko.md, SIA</t>
  </si>
  <si>
    <t>001000150</t>
  </si>
  <si>
    <t>FitFix, Sabiedrība ar ierobežotu atbildību</t>
  </si>
  <si>
    <t>001000151</t>
  </si>
  <si>
    <t>SmartOmica, Sabiedrība ar ierobežotu atbildību</t>
  </si>
  <si>
    <t>001000152</t>
  </si>
  <si>
    <t>Podo Centrum, IK</t>
  </si>
  <si>
    <t>001000153</t>
  </si>
  <si>
    <t>MediFor, SIA</t>
  </si>
  <si>
    <t>001000154</t>
  </si>
  <si>
    <t>GrandVer Klīnika, Sabiedrība ar ierobežotu atbildību</t>
  </si>
  <si>
    <t>001000157</t>
  </si>
  <si>
    <t>Pavlova Jeļena - uztura speciālista prakse</t>
  </si>
  <si>
    <t>001000158</t>
  </si>
  <si>
    <t>Latvijas Sarkanais Krusts</t>
  </si>
  <si>
    <t>001000160</t>
  </si>
  <si>
    <t>Golubeva Larisa - sporta ārsta prakse</t>
  </si>
  <si>
    <t>001000161</t>
  </si>
  <si>
    <t>Natrix Med, IK</t>
  </si>
  <si>
    <t>001000162</t>
  </si>
  <si>
    <t>RK Medhelp, Sabiedrība ar ierobežotu atbildību</t>
  </si>
  <si>
    <t>001000163</t>
  </si>
  <si>
    <t>Andreimane Jūlija - ārstu prakse dermatoveneroloģijā</t>
  </si>
  <si>
    <t>001000164</t>
  </si>
  <si>
    <t>Sinapses, Sabiedrība ar ierobežotu atbildību</t>
  </si>
  <si>
    <t>001000166</t>
  </si>
  <si>
    <t>DAPKLINIKA, SIA</t>
  </si>
  <si>
    <t>001000167</t>
  </si>
  <si>
    <t>Tomme Agija - ārsta prakse psihoterapijā</t>
  </si>
  <si>
    <t>001000168</t>
  </si>
  <si>
    <t>Pāvulāns Jānis - ķirurga prakse</t>
  </si>
  <si>
    <t>001000169</t>
  </si>
  <si>
    <t>Bauman, SIA</t>
  </si>
  <si>
    <t>001000170</t>
  </si>
  <si>
    <t>Dr. Rumbas privātprakse, Sabiedrība ar ierobežotu atbildību</t>
  </si>
  <si>
    <t>001000171</t>
  </si>
  <si>
    <t>Novarix, SIA</t>
  </si>
  <si>
    <t>001000172</t>
  </si>
  <si>
    <t>Genuscope, SIA</t>
  </si>
  <si>
    <t>001000173</t>
  </si>
  <si>
    <t>LINLINE Medical Systems, SIA</t>
  </si>
  <si>
    <t>001000174</t>
  </si>
  <si>
    <t>Ajkc esthetic, SIA</t>
  </si>
  <si>
    <t>001000176</t>
  </si>
  <si>
    <t>EZ ārsta prakse, Sabiedrība ar ierobežotu atbildību</t>
  </si>
  <si>
    <t>001000177</t>
  </si>
  <si>
    <t>OL ePrakse, SIA</t>
  </si>
  <si>
    <t>001000178</t>
  </si>
  <si>
    <t>REHAD RK, SIA</t>
  </si>
  <si>
    <t>001000179</t>
  </si>
  <si>
    <t>LIALI, SIA</t>
  </si>
  <si>
    <t>001000181</t>
  </si>
  <si>
    <t>Ramonas Priedes zobārstniecība, SIA</t>
  </si>
  <si>
    <t>001000182</t>
  </si>
  <si>
    <t>Pizāne Laura Karīna - masiera un kosmētiķa prakse</t>
  </si>
  <si>
    <t>001000183</t>
  </si>
  <si>
    <t>Esthetique Medicale, Sabiedrība ar ierobežotu atbildību</t>
  </si>
  <si>
    <t>001000184</t>
  </si>
  <si>
    <t>IzZiniFizio, SIA</t>
  </si>
  <si>
    <t>001000185</t>
  </si>
  <si>
    <t>Dūmiņa Gundega - fizioterapeita prakse</t>
  </si>
  <si>
    <t>001000186</t>
  </si>
  <si>
    <t>Beķere Signe - fizioterapeita prakse</t>
  </si>
  <si>
    <t>001000188</t>
  </si>
  <si>
    <t>Žolnerovičs Valērijs - masiera prakse</t>
  </si>
  <si>
    <t>001000189</t>
  </si>
  <si>
    <t>ADK GROUP, Sabiedrība ar ierobežotu atbildību</t>
  </si>
  <si>
    <t>001000191</t>
  </si>
  <si>
    <t>NEPALIEC VIENS, Biedrība</t>
  </si>
  <si>
    <t>001000193</t>
  </si>
  <si>
    <t>AG Medical, Sabiedrība ar ierobežotu atbildību</t>
  </si>
  <si>
    <t>001000194</t>
  </si>
  <si>
    <t>Mikus Štālhuta prakse traumatoloģijā un ortopēdijā, SIA</t>
  </si>
  <si>
    <t>001000195</t>
  </si>
  <si>
    <t>Plēpe Agnese - ārsta prakse ginekoloģijā un dzemdniecībā</t>
  </si>
  <si>
    <t>001000197</t>
  </si>
  <si>
    <t>DRLV, SIA</t>
  </si>
  <si>
    <t>001000198</t>
  </si>
  <si>
    <t>Senioru nams, SIA</t>
  </si>
  <si>
    <t>002000011</t>
  </si>
  <si>
    <t>Girucka Viktorija - podologa prakse</t>
  </si>
  <si>
    <t>002000012</t>
  </si>
  <si>
    <t>Latgales sporta suņu biedrība</t>
  </si>
  <si>
    <t>002000013</t>
  </si>
  <si>
    <t>Dubino Diāna - masiera prakse</t>
  </si>
  <si>
    <t>002000015</t>
  </si>
  <si>
    <t>IK Luventa Cosmetology</t>
  </si>
  <si>
    <t>002000018</t>
  </si>
  <si>
    <t>Nostrum clinic, Sabiedrība ar ierobežotu atbildību</t>
  </si>
  <si>
    <t>003000014</t>
  </si>
  <si>
    <t>Mint Smile, Sabiedrība ar ierobežotu atbildību</t>
  </si>
  <si>
    <t>003000015</t>
  </si>
  <si>
    <t>EB-Beauty, Sabiedrība ar ierobežotu atbildību</t>
  </si>
  <si>
    <t>003000016</t>
  </si>
  <si>
    <t>BodyCode, Sabiedrība ar ierobežotu atbildību</t>
  </si>
  <si>
    <t>003000017</t>
  </si>
  <si>
    <t>Pavlovskis Valts - masiera prakse</t>
  </si>
  <si>
    <t>003000019</t>
  </si>
  <si>
    <t>AllProMed, SIA</t>
  </si>
  <si>
    <t>005000016</t>
  </si>
  <si>
    <t>SIA MK zobu higiēnas prakse</t>
  </si>
  <si>
    <t>005000017</t>
  </si>
  <si>
    <t>Jaunciema Munise - podologa prakse</t>
  </si>
  <si>
    <t>006000008</t>
  </si>
  <si>
    <t>Rombaha Jelena- podologa prakse</t>
  </si>
  <si>
    <t>006000009</t>
  </si>
  <si>
    <t>SP LĀZERKLĪNIKA, SIA</t>
  </si>
  <si>
    <t>006000010</t>
  </si>
  <si>
    <t>Danilovas Veselības Veicināšanas Centrs, SIA</t>
  </si>
  <si>
    <t>Locītavu ķirurģija, SIA</t>
  </si>
  <si>
    <t>Dr. med. Rolanda Ivanova privātprakse, SIA</t>
  </si>
  <si>
    <t>Gotlības privātprakse, SIA</t>
  </si>
  <si>
    <t>Dinas Tanbergas dzirdes klīnika, SIA</t>
  </si>
  <si>
    <t>Baltijas ķirurģijas centrs, SIA</t>
  </si>
  <si>
    <t>Albrekte Inga - ārsta prakse psihiatrijā un psihoterapijā</t>
  </si>
  <si>
    <t>Naidjonoka Kristīna - fizioterapeita prakse</t>
  </si>
  <si>
    <t>Dinsbergas klīnika, SIA</t>
  </si>
  <si>
    <t>010001590</t>
  </si>
  <si>
    <t>010001680</t>
  </si>
  <si>
    <t>TopFizio, Sabiedrība ar ierobežotu atbildību</t>
  </si>
  <si>
    <t>AA.Āboltiņas klīnika, SIA</t>
  </si>
  <si>
    <t>FIZIOMEDIK, SIA</t>
  </si>
  <si>
    <t>020000005</t>
  </si>
  <si>
    <t>Fizio T, Sabiedrība ar ierobežotu atbildību</t>
  </si>
  <si>
    <t>025000004</t>
  </si>
  <si>
    <t>Gintere Aiva - masiera prakse</t>
  </si>
  <si>
    <t>025000005</t>
  </si>
  <si>
    <t>EvaDens, Sabiedrība ar ierobežotu atbildību</t>
  </si>
  <si>
    <t>026000012</t>
  </si>
  <si>
    <t>MK prakse, SIA</t>
  </si>
  <si>
    <t>026000014</t>
  </si>
  <si>
    <t>FizioTev, SIA</t>
  </si>
  <si>
    <t>027000004</t>
  </si>
  <si>
    <t>Muižnieks Oskars-fizioterapeita prakse</t>
  </si>
  <si>
    <t>027000005</t>
  </si>
  <si>
    <t>Radkeviča Inta - masiera prakse</t>
  </si>
  <si>
    <t>027000006</t>
  </si>
  <si>
    <t>TIAMO GRUPA, SIA</t>
  </si>
  <si>
    <t>029000003</t>
  </si>
  <si>
    <t>2 SMAIDI, Sabiedrība ar ierobežotu atbildību</t>
  </si>
  <si>
    <t>031000009</t>
  </si>
  <si>
    <t>Jēkabpils sporta centrs</t>
  </si>
  <si>
    <t>031000010</t>
  </si>
  <si>
    <t>035000005</t>
  </si>
  <si>
    <t>Līgas Likes zobārstniecība, SIA</t>
  </si>
  <si>
    <t>040000007</t>
  </si>
  <si>
    <t>Ezeriņa Mārīte - ārsta prakse homeopātijā</t>
  </si>
  <si>
    <t>040000008</t>
  </si>
  <si>
    <t>Avlaseviča Jevgēnija - masiera prakse</t>
  </si>
  <si>
    <t>040000009</t>
  </si>
  <si>
    <t>Veselības prakse, SIA</t>
  </si>
  <si>
    <t>044000002</t>
  </si>
  <si>
    <t>Mobīla Aprūpe, SIA</t>
  </si>
  <si>
    <t>045000002</t>
  </si>
  <si>
    <t>de Santo, Biedrība</t>
  </si>
  <si>
    <t>045000003</t>
  </si>
  <si>
    <t>KP prakse, SIA</t>
  </si>
  <si>
    <t>048000004</t>
  </si>
  <si>
    <t>Cerību spārni, Biedrība</t>
  </si>
  <si>
    <t>048000005</t>
  </si>
  <si>
    <t>SIA "Piecas dienas"</t>
  </si>
  <si>
    <t>051000005</t>
  </si>
  <si>
    <t>Ālīte Maija - fizioterapeita prakse</t>
  </si>
  <si>
    <t>052000007</t>
  </si>
  <si>
    <t>Tauriņkrasti, Sabiedrība ar ierobežotu atbildību</t>
  </si>
  <si>
    <t>052000008</t>
  </si>
  <si>
    <t>Albatross SPA, SIA</t>
  </si>
  <si>
    <t>Swastha, SIA</t>
  </si>
  <si>
    <t>052000010</t>
  </si>
  <si>
    <t>054000004</t>
  </si>
  <si>
    <t>Valmieras pirmsskolas izglītības iestāde "Ābelīte"</t>
  </si>
  <si>
    <t>054000005</t>
  </si>
  <si>
    <t>Senioru māja, SIA</t>
  </si>
  <si>
    <t>054000006</t>
  </si>
  <si>
    <t>Santa Monica, Sabiedrība ar ierobežotu atbildību</t>
  </si>
  <si>
    <t>054000007</t>
  </si>
  <si>
    <t>Keiša Ina - masiera prakse</t>
  </si>
  <si>
    <t>054000008</t>
  </si>
  <si>
    <t>FootFaceMedical, SIA</t>
  </si>
  <si>
    <t>VERDINI, SIA</t>
  </si>
  <si>
    <t>PENSIONĀRU SOCIĀLO PAKALPOJUMU CENTRS, Rēzeknes valstspilsētas pašvaldības pārvaldes "Sociālais dienests"</t>
  </si>
  <si>
    <t>KLORS, Sabiedrība ar ierobežotu atbildību</t>
  </si>
  <si>
    <t>Kursaite Santa - ārsta prakse homeopātijā</t>
  </si>
  <si>
    <t>Plāņu pagasta feldšerpunkts, Valmieras novada pašvaldība</t>
  </si>
  <si>
    <t>038000006</t>
  </si>
  <si>
    <t>Ārstniecības iestādes reģistrācijas numurs</t>
  </si>
  <si>
    <t>010000977</t>
  </si>
  <si>
    <t>90009029104</t>
  </si>
  <si>
    <t>010015701</t>
  </si>
  <si>
    <t>90000013926</t>
  </si>
  <si>
    <t>7=M*K*D</t>
  </si>
  <si>
    <t>54103141561</t>
  </si>
  <si>
    <t>50203428941</t>
  </si>
  <si>
    <t>30019311907</t>
  </si>
  <si>
    <t>40203504213</t>
  </si>
  <si>
    <t>005000026</t>
  </si>
  <si>
    <t>Dejus Agnese-vecmātes prakse</t>
  </si>
  <si>
    <t>40203477786</t>
  </si>
  <si>
    <t>40203356853</t>
  </si>
  <si>
    <t>40900038275</t>
  </si>
  <si>
    <t>40203517538</t>
  </si>
  <si>
    <t>91429324415</t>
  </si>
  <si>
    <t>91429300084</t>
  </si>
  <si>
    <t>033000011</t>
  </si>
  <si>
    <t>40203600161</t>
  </si>
  <si>
    <t>Lindas Ikaunieces ģimenes ārsta prakse, SIA</t>
  </si>
  <si>
    <t>033000012</t>
  </si>
  <si>
    <t>40203600320</t>
  </si>
  <si>
    <t>Daces Sudrabas ģimenes ārsta prakse, SIA</t>
  </si>
  <si>
    <t>40203506623</t>
  </si>
  <si>
    <t>046000008</t>
  </si>
  <si>
    <t>40203571553</t>
  </si>
  <si>
    <t>ĀRSTU MĀJA EIKALIPTS, SIA</t>
  </si>
  <si>
    <t>04106011866</t>
  </si>
  <si>
    <t>40203379339</t>
  </si>
  <si>
    <t>40203507559</t>
  </si>
  <si>
    <t>40203437124</t>
  </si>
  <si>
    <t>052000012</t>
  </si>
  <si>
    <t>40203533710</t>
  </si>
  <si>
    <t>Dr. Singhas ģimenes veselības Centrs, SIA</t>
  </si>
  <si>
    <t>052000014</t>
  </si>
  <si>
    <t>40203499800</t>
  </si>
  <si>
    <t>doktorāts Skuja, SIA</t>
  </si>
  <si>
    <t>052000016</t>
  </si>
  <si>
    <t>40203595725</t>
  </si>
  <si>
    <t>L.Carevas ģimenes ārsta prakse, SIA</t>
  </si>
  <si>
    <t>42103045990</t>
  </si>
  <si>
    <t>27126110804</t>
  </si>
  <si>
    <t>22116010831</t>
  </si>
  <si>
    <t>40203510493</t>
  </si>
  <si>
    <t>Tatjanas Kosovas ģimenes ārsta prakse, SIA</t>
  </si>
  <si>
    <t>06075710806</t>
  </si>
  <si>
    <t>42102032397</t>
  </si>
  <si>
    <t>25037510890</t>
  </si>
  <si>
    <t>06116812260</t>
  </si>
  <si>
    <t>52103078601</t>
  </si>
  <si>
    <t>24047410821</t>
  </si>
  <si>
    <t>40008129221</t>
  </si>
  <si>
    <t>17106311909</t>
  </si>
  <si>
    <t>08087412717</t>
  </si>
  <si>
    <t>20078511432</t>
  </si>
  <si>
    <t>31108710808</t>
  </si>
  <si>
    <t>10068813104</t>
  </si>
  <si>
    <t>28066514253</t>
  </si>
  <si>
    <t>17059110804</t>
  </si>
  <si>
    <t>01029010873</t>
  </si>
  <si>
    <t>40203270856</t>
  </si>
  <si>
    <t>42103057928</t>
  </si>
  <si>
    <t>42103111798</t>
  </si>
  <si>
    <t>42103107720</t>
  </si>
  <si>
    <t>42103024382</t>
  </si>
  <si>
    <t>42103024397</t>
  </si>
  <si>
    <t>42103022061</t>
  </si>
  <si>
    <t>42102026314</t>
  </si>
  <si>
    <t>42103028651</t>
  </si>
  <si>
    <t>12045310802</t>
  </si>
  <si>
    <t>03016110807</t>
  </si>
  <si>
    <t>08016110826</t>
  </si>
  <si>
    <t>42103060241</t>
  </si>
  <si>
    <t>42103083494</t>
  </si>
  <si>
    <t>29036710856</t>
  </si>
  <si>
    <t>27104810834</t>
  </si>
  <si>
    <t>23115510820</t>
  </si>
  <si>
    <t>42103083507</t>
  </si>
  <si>
    <t>22036810847</t>
  </si>
  <si>
    <t>14076810817</t>
  </si>
  <si>
    <t>25065610856</t>
  </si>
  <si>
    <t>03016310817</t>
  </si>
  <si>
    <t>09085710838</t>
  </si>
  <si>
    <t>17035910807</t>
  </si>
  <si>
    <t>11035910105</t>
  </si>
  <si>
    <t>02126010810</t>
  </si>
  <si>
    <t>26105910832</t>
  </si>
  <si>
    <t>06036510801</t>
  </si>
  <si>
    <t>08085410814</t>
  </si>
  <si>
    <t>42103063962</t>
  </si>
  <si>
    <t>17036110801</t>
  </si>
  <si>
    <t>01026210802</t>
  </si>
  <si>
    <t>17054510809</t>
  </si>
  <si>
    <t>22046910817</t>
  </si>
  <si>
    <t>42103067428</t>
  </si>
  <si>
    <t>01036110864</t>
  </si>
  <si>
    <t>42103030209</t>
  </si>
  <si>
    <t>42103020304</t>
  </si>
  <si>
    <t>42103044660</t>
  </si>
  <si>
    <t>42103054616</t>
  </si>
  <si>
    <t>42103056123</t>
  </si>
  <si>
    <t>52103073801</t>
  </si>
  <si>
    <t>42102027540</t>
  </si>
  <si>
    <t>18046510846</t>
  </si>
  <si>
    <t>16126314651</t>
  </si>
  <si>
    <t>42103081633</t>
  </si>
  <si>
    <t>42103084818</t>
  </si>
  <si>
    <t>21085910815</t>
  </si>
  <si>
    <t>29075810817</t>
  </si>
  <si>
    <t>28114810832</t>
  </si>
  <si>
    <t>41203065265</t>
  </si>
  <si>
    <t>41203019514</t>
  </si>
  <si>
    <t>18036410526</t>
  </si>
  <si>
    <t>01037410607</t>
  </si>
  <si>
    <t>41203020424</t>
  </si>
  <si>
    <t>29085911638</t>
  </si>
  <si>
    <t>20016211661</t>
  </si>
  <si>
    <t>41203027028</t>
  </si>
  <si>
    <t>13106511638</t>
  </si>
  <si>
    <t>21076910944</t>
  </si>
  <si>
    <t>29116611639</t>
  </si>
  <si>
    <t>13076411643</t>
  </si>
  <si>
    <t>41203019444</t>
  </si>
  <si>
    <t>41203036069</t>
  </si>
  <si>
    <t>11026811658</t>
  </si>
  <si>
    <t>41203067247</t>
  </si>
  <si>
    <t>40003246298</t>
  </si>
  <si>
    <t>41203005923</t>
  </si>
  <si>
    <t>41203008277</t>
  </si>
  <si>
    <t>41203006007</t>
  </si>
  <si>
    <t>46102001764</t>
  </si>
  <si>
    <t>51202009421</t>
  </si>
  <si>
    <t>41203007572</t>
  </si>
  <si>
    <t>41203019001</t>
  </si>
  <si>
    <t>14106610104</t>
  </si>
  <si>
    <t>41203056972</t>
  </si>
  <si>
    <t>17096611632</t>
  </si>
  <si>
    <t>41203065212</t>
  </si>
  <si>
    <t>20015911631</t>
  </si>
  <si>
    <t>41203053355</t>
  </si>
  <si>
    <t>15126512354</t>
  </si>
  <si>
    <t>21056410547</t>
  </si>
  <si>
    <t>20035711784</t>
  </si>
  <si>
    <t>07066511770</t>
  </si>
  <si>
    <t>24075711760</t>
  </si>
  <si>
    <t>08106412887</t>
  </si>
  <si>
    <t>41203015103</t>
  </si>
  <si>
    <t>41203025455</t>
  </si>
  <si>
    <t>56103003571</t>
  </si>
  <si>
    <t>GOLDENT, SIA</t>
  </si>
  <si>
    <t>41203028199</t>
  </si>
  <si>
    <t>18026810526</t>
  </si>
  <si>
    <t>41203049010</t>
  </si>
  <si>
    <t>41203031095</t>
  </si>
  <si>
    <t>22056310700</t>
  </si>
  <si>
    <t>41203034617</t>
  </si>
  <si>
    <t>41203013437</t>
  </si>
  <si>
    <t>40203394361</t>
  </si>
  <si>
    <t>90011442789</t>
  </si>
  <si>
    <t>41203041587</t>
  </si>
  <si>
    <t>41203053181</t>
  </si>
  <si>
    <t>41203027193</t>
  </si>
  <si>
    <t>40103354201</t>
  </si>
  <si>
    <t>40203296094</t>
  </si>
  <si>
    <t>41203048335</t>
  </si>
  <si>
    <t>05045511756</t>
  </si>
  <si>
    <t>22074712869</t>
  </si>
  <si>
    <t>41203065320</t>
  </si>
  <si>
    <t>02057210121</t>
  </si>
  <si>
    <t>09075411930</t>
  </si>
  <si>
    <t>19098013168</t>
  </si>
  <si>
    <t>42102014226</t>
  </si>
  <si>
    <t>42102030339</t>
  </si>
  <si>
    <t>15036111901</t>
  </si>
  <si>
    <t>07056411944</t>
  </si>
  <si>
    <t>19108610856</t>
  </si>
  <si>
    <t>07128011932</t>
  </si>
  <si>
    <t>42103081703</t>
  </si>
  <si>
    <t>18014111904</t>
  </si>
  <si>
    <t>42102021834</t>
  </si>
  <si>
    <t>01106511912</t>
  </si>
  <si>
    <t>42102025287</t>
  </si>
  <si>
    <t>02065711903</t>
  </si>
  <si>
    <t>14125911906</t>
  </si>
  <si>
    <t>06097511904</t>
  </si>
  <si>
    <t>09026711902</t>
  </si>
  <si>
    <t>01126010648</t>
  </si>
  <si>
    <t>01076011908</t>
  </si>
  <si>
    <t>09126111912</t>
  </si>
  <si>
    <t>42103037688</t>
  </si>
  <si>
    <t>14117110615</t>
  </si>
  <si>
    <t>15115712852</t>
  </si>
  <si>
    <t>04035612858</t>
  </si>
  <si>
    <t>07125312860</t>
  </si>
  <si>
    <t>17125612862</t>
  </si>
  <si>
    <t>22036112862</t>
  </si>
  <si>
    <t>08105012873</t>
  </si>
  <si>
    <t>09055812876</t>
  </si>
  <si>
    <t>48503003408</t>
  </si>
  <si>
    <t>48503005860</t>
  </si>
  <si>
    <t>48503006616</t>
  </si>
  <si>
    <t>03085810663</t>
  </si>
  <si>
    <t>58503000761</t>
  </si>
  <si>
    <t>16076012857</t>
  </si>
  <si>
    <t>48503006156</t>
  </si>
  <si>
    <t>40203448912</t>
  </si>
  <si>
    <t>40103871916</t>
  </si>
  <si>
    <t>90009114646</t>
  </si>
  <si>
    <t>40203235545</t>
  </si>
  <si>
    <t>25056112855</t>
  </si>
  <si>
    <t>05055012862</t>
  </si>
  <si>
    <t>15116012532</t>
  </si>
  <si>
    <t>90010949661</t>
  </si>
  <si>
    <t>13076412515</t>
  </si>
  <si>
    <t>02055712507</t>
  </si>
  <si>
    <t>07105512523</t>
  </si>
  <si>
    <t>41203018735</t>
  </si>
  <si>
    <t>41203065903</t>
  </si>
  <si>
    <t>26097512518</t>
  </si>
  <si>
    <t>41203055549</t>
  </si>
  <si>
    <t>41202025000</t>
  </si>
  <si>
    <t>41203023115</t>
  </si>
  <si>
    <t>51202024651</t>
  </si>
  <si>
    <t>41203004805</t>
  </si>
  <si>
    <t>41203023168</t>
  </si>
  <si>
    <t>21106612500</t>
  </si>
  <si>
    <t>07076211755</t>
  </si>
  <si>
    <t>41203034316</t>
  </si>
  <si>
    <t>41203070069</t>
  </si>
  <si>
    <t>51203060791</t>
  </si>
  <si>
    <t>16105812512</t>
  </si>
  <si>
    <t>29086212513</t>
  </si>
  <si>
    <t>16075812502</t>
  </si>
  <si>
    <t>26117311087</t>
  </si>
  <si>
    <t>41202029426</t>
  </si>
  <si>
    <t>28038711954</t>
  </si>
  <si>
    <t>41202023673</t>
  </si>
  <si>
    <t>41203028502</t>
  </si>
  <si>
    <t>23066611560</t>
  </si>
  <si>
    <t>07066412510</t>
  </si>
  <si>
    <t>05074912516</t>
  </si>
  <si>
    <t>13076911496</t>
  </si>
  <si>
    <t>12045512500</t>
  </si>
  <si>
    <t>15104812508</t>
  </si>
  <si>
    <t>30095412507</t>
  </si>
  <si>
    <t>41203027297</t>
  </si>
  <si>
    <t>40203361820</t>
  </si>
  <si>
    <t>51202026811</t>
  </si>
  <si>
    <t>24015811102</t>
  </si>
  <si>
    <t>18025311100</t>
  </si>
  <si>
    <t>49202000847</t>
  </si>
  <si>
    <t>04076311082</t>
  </si>
  <si>
    <t>40003990324</t>
  </si>
  <si>
    <t>40003843780</t>
  </si>
  <si>
    <t>40003528238</t>
  </si>
  <si>
    <t>20125711083</t>
  </si>
  <si>
    <t>13025711072</t>
  </si>
  <si>
    <t>08086711096</t>
  </si>
  <si>
    <t>50002142571</t>
  </si>
  <si>
    <t>30106311120</t>
  </si>
  <si>
    <t>02115611119</t>
  </si>
  <si>
    <t>17035211088</t>
  </si>
  <si>
    <t>21045911071</t>
  </si>
  <si>
    <t>50103435561</t>
  </si>
  <si>
    <t>40003249082</t>
  </si>
  <si>
    <t>90009197864</t>
  </si>
  <si>
    <t>90009198253</t>
  </si>
  <si>
    <t>25095611075</t>
  </si>
  <si>
    <t>13066011566</t>
  </si>
  <si>
    <t>16027111111</t>
  </si>
  <si>
    <t>40103420390</t>
  </si>
  <si>
    <t>41203006030</t>
  </si>
  <si>
    <t>40203183173</t>
  </si>
  <si>
    <t>14125611073</t>
  </si>
  <si>
    <t>15065910104</t>
  </si>
  <si>
    <t>28085111097</t>
  </si>
  <si>
    <t>07125711095</t>
  </si>
  <si>
    <t>08106611077</t>
  </si>
  <si>
    <t>40103786836</t>
  </si>
  <si>
    <t>20105311074</t>
  </si>
  <si>
    <t>40900038909</t>
  </si>
  <si>
    <t>40203112109</t>
  </si>
  <si>
    <t>40203141517</t>
  </si>
  <si>
    <t>30087310914</t>
  </si>
  <si>
    <t>18047011635</t>
  </si>
  <si>
    <t>07077718005</t>
  </si>
  <si>
    <t>40203297367</t>
  </si>
  <si>
    <t>06016610231</t>
  </si>
  <si>
    <t>002000020</t>
  </si>
  <si>
    <t>40203534307</t>
  </si>
  <si>
    <t>Jurija Zaharova ģimenes ārsta prakse, SIA</t>
  </si>
  <si>
    <t>40203336607</t>
  </si>
  <si>
    <t>40203371405</t>
  </si>
  <si>
    <t>006000013</t>
  </si>
  <si>
    <t>40203590592</t>
  </si>
  <si>
    <t>Līgas Estas ģimenes ārsta prakse, SIA</t>
  </si>
  <si>
    <t>006000015</t>
  </si>
  <si>
    <t>40203602317</t>
  </si>
  <si>
    <t>Viktorijas Tihonovas ģimenes ārsta prakse, SIA</t>
  </si>
  <si>
    <t>40203448683</t>
  </si>
  <si>
    <t>40900039482</t>
  </si>
  <si>
    <t>042000002</t>
  </si>
  <si>
    <t>41503056736</t>
  </si>
  <si>
    <t>NESIJA, Sabiedrība ar ierobežotu atbildību</t>
  </si>
  <si>
    <t>043000003</t>
  </si>
  <si>
    <t>42403039616</t>
  </si>
  <si>
    <t>Irēnas Čirko ģimenes ārsta prakse, Sabiedrība ar ierobežotu atbildību</t>
  </si>
  <si>
    <t>043000004</t>
  </si>
  <si>
    <t>40203534684</t>
  </si>
  <si>
    <t>Sonrisa Dental Group, SIA</t>
  </si>
  <si>
    <t>043000005</t>
  </si>
  <si>
    <t>40203542304</t>
  </si>
  <si>
    <t>INKAT, SIA</t>
  </si>
  <si>
    <t>30055910245</t>
  </si>
  <si>
    <t>22077010272</t>
  </si>
  <si>
    <t>41503015297</t>
  </si>
  <si>
    <t>40002200346</t>
  </si>
  <si>
    <t>41503049560</t>
  </si>
  <si>
    <t>14115810204</t>
  </si>
  <si>
    <t>41503086891</t>
  </si>
  <si>
    <t>41503057996</t>
  </si>
  <si>
    <t>41503070246</t>
  </si>
  <si>
    <t>23056110252</t>
  </si>
  <si>
    <t>30076610217</t>
  </si>
  <si>
    <t>41503087153</t>
  </si>
  <si>
    <t>22116610212</t>
  </si>
  <si>
    <t>41503043214</t>
  </si>
  <si>
    <t>41502025546</t>
  </si>
  <si>
    <t>27055310613</t>
  </si>
  <si>
    <t>41503057661</t>
  </si>
  <si>
    <t>13098410238</t>
  </si>
  <si>
    <t>06127910229</t>
  </si>
  <si>
    <t>41503046475</t>
  </si>
  <si>
    <t>07098710256</t>
  </si>
  <si>
    <t>41503089417</t>
  </si>
  <si>
    <t>40203389854</t>
  </si>
  <si>
    <t>05017710256</t>
  </si>
  <si>
    <t>41503021397</t>
  </si>
  <si>
    <t>41503007355</t>
  </si>
  <si>
    <t>41503012479</t>
  </si>
  <si>
    <t>41503023913</t>
  </si>
  <si>
    <t>41503028412</t>
  </si>
  <si>
    <t>41503020989</t>
  </si>
  <si>
    <t>41503030328</t>
  </si>
  <si>
    <t>16106210249</t>
  </si>
  <si>
    <t>04056610210</t>
  </si>
  <si>
    <t>41503050273</t>
  </si>
  <si>
    <t>03036410209</t>
  </si>
  <si>
    <t>15025813000</t>
  </si>
  <si>
    <t>41503041209</t>
  </si>
  <si>
    <t>24085712118</t>
  </si>
  <si>
    <t>02105812419</t>
  </si>
  <si>
    <t>23035910234</t>
  </si>
  <si>
    <t>12076010271</t>
  </si>
  <si>
    <t>15027211214</t>
  </si>
  <si>
    <t>07126710246</t>
  </si>
  <si>
    <t>04016310248</t>
  </si>
  <si>
    <t>17045910210</t>
  </si>
  <si>
    <t>09105710211</t>
  </si>
  <si>
    <t>03055910225</t>
  </si>
  <si>
    <t>23016010249</t>
  </si>
  <si>
    <t>10015810225</t>
  </si>
  <si>
    <t>03125810220</t>
  </si>
  <si>
    <t>28066010266</t>
  </si>
  <si>
    <t>05115610240</t>
  </si>
  <si>
    <t>05065710226</t>
  </si>
  <si>
    <t>17096510225</t>
  </si>
  <si>
    <t>01125610211</t>
  </si>
  <si>
    <t>13066110257</t>
  </si>
  <si>
    <t>01074810263</t>
  </si>
  <si>
    <t>24086510200</t>
  </si>
  <si>
    <t>22035810247</t>
  </si>
  <si>
    <t>10074010228</t>
  </si>
  <si>
    <t>09026210200</t>
  </si>
  <si>
    <t>10095510221</t>
  </si>
  <si>
    <t>20075310248</t>
  </si>
  <si>
    <t>28086214418</t>
  </si>
  <si>
    <t>40203506676</t>
  </si>
  <si>
    <t>41503050220</t>
  </si>
  <si>
    <t>07076412127</t>
  </si>
  <si>
    <t>07086210211</t>
  </si>
  <si>
    <t>03015611474</t>
  </si>
  <si>
    <t>26036711441</t>
  </si>
  <si>
    <t>20027211448</t>
  </si>
  <si>
    <t>06047311445</t>
  </si>
  <si>
    <t>16056811424</t>
  </si>
  <si>
    <t>42403021811</t>
  </si>
  <si>
    <t>23067411421</t>
  </si>
  <si>
    <t>42403023865</t>
  </si>
  <si>
    <t>42403024593</t>
  </si>
  <si>
    <t>20095911438</t>
  </si>
  <si>
    <t>10075112808</t>
  </si>
  <si>
    <t>42403037263</t>
  </si>
  <si>
    <t>19058811448</t>
  </si>
  <si>
    <t>42403044674</t>
  </si>
  <si>
    <t>42403044212</t>
  </si>
  <si>
    <t>07064511427</t>
  </si>
  <si>
    <t>30126011432</t>
  </si>
  <si>
    <t>18026011441</t>
  </si>
  <si>
    <t>04096411451</t>
  </si>
  <si>
    <t>05096611474</t>
  </si>
  <si>
    <t>07125011427</t>
  </si>
  <si>
    <t>30116411467</t>
  </si>
  <si>
    <t>26076011431</t>
  </si>
  <si>
    <t>10045911430</t>
  </si>
  <si>
    <t>09066812126</t>
  </si>
  <si>
    <t>03065711422</t>
  </si>
  <si>
    <t>20115511432</t>
  </si>
  <si>
    <t>27016311453</t>
  </si>
  <si>
    <t>01036211438</t>
  </si>
  <si>
    <t>18066211448</t>
  </si>
  <si>
    <t>42403045082</t>
  </si>
  <si>
    <t>15026411425</t>
  </si>
  <si>
    <t>18046712800</t>
  </si>
  <si>
    <t>19077011470</t>
  </si>
  <si>
    <t>52403034201</t>
  </si>
  <si>
    <t>13026811446</t>
  </si>
  <si>
    <t>02054311429</t>
  </si>
  <si>
    <t>17076010207</t>
  </si>
  <si>
    <t>16115812102</t>
  </si>
  <si>
    <t>04016112102</t>
  </si>
  <si>
    <t>26125812105</t>
  </si>
  <si>
    <t>02095512112</t>
  </si>
  <si>
    <t>08017312657</t>
  </si>
  <si>
    <t>07036110220</t>
  </si>
  <si>
    <t>02025812419</t>
  </si>
  <si>
    <t>90000074085</t>
  </si>
  <si>
    <t>90000064246</t>
  </si>
  <si>
    <t>14047410224</t>
  </si>
  <si>
    <t>90010163189</t>
  </si>
  <si>
    <t>41503014677</t>
  </si>
  <si>
    <t>08126312103</t>
  </si>
  <si>
    <t>14116312100</t>
  </si>
  <si>
    <t>30125812107</t>
  </si>
  <si>
    <t>40203325478</t>
  </si>
  <si>
    <t>41502027195</t>
  </si>
  <si>
    <t>19046412116</t>
  </si>
  <si>
    <t>41503086726</t>
  </si>
  <si>
    <t>20076412422</t>
  </si>
  <si>
    <t>01086012402</t>
  </si>
  <si>
    <t>05046312409</t>
  </si>
  <si>
    <t>26026512406</t>
  </si>
  <si>
    <t>41502017924</t>
  </si>
  <si>
    <t>90000041718</t>
  </si>
  <si>
    <t>90010378311</t>
  </si>
  <si>
    <t>90000019878</t>
  </si>
  <si>
    <t>90000019897</t>
  </si>
  <si>
    <t>40203449354</t>
  </si>
  <si>
    <t>04106212430</t>
  </si>
  <si>
    <t>50900040411</t>
  </si>
  <si>
    <t>07017212408</t>
  </si>
  <si>
    <t>20056712401</t>
  </si>
  <si>
    <t>26026712424</t>
  </si>
  <si>
    <t>02046312413</t>
  </si>
  <si>
    <t>05056412403</t>
  </si>
  <si>
    <t>09116710102</t>
  </si>
  <si>
    <t>01016612410</t>
  </si>
  <si>
    <t>90000020171</t>
  </si>
  <si>
    <t>41503064502</t>
  </si>
  <si>
    <t>90009174791</t>
  </si>
  <si>
    <t>41503045323</t>
  </si>
  <si>
    <t>06016211214</t>
  </si>
  <si>
    <t>12116712164</t>
  </si>
  <si>
    <t>16056312828</t>
  </si>
  <si>
    <t>02077012819</t>
  </si>
  <si>
    <t>05116512802</t>
  </si>
  <si>
    <t>02055312810</t>
  </si>
  <si>
    <t>56802000591</t>
  </si>
  <si>
    <t>42403012255</t>
  </si>
  <si>
    <t>17076512805</t>
  </si>
  <si>
    <t>05096712814</t>
  </si>
  <si>
    <t>24055812847</t>
  </si>
  <si>
    <t>05105912827</t>
  </si>
  <si>
    <t>14105212825</t>
  </si>
  <si>
    <t>42403034657</t>
  </si>
  <si>
    <t>18026612802</t>
  </si>
  <si>
    <t>40003257732</t>
  </si>
  <si>
    <t>05016412804</t>
  </si>
  <si>
    <t>10026112801</t>
  </si>
  <si>
    <t>42403041023</t>
  </si>
  <si>
    <t>40003257677</t>
  </si>
  <si>
    <t>21126312804</t>
  </si>
  <si>
    <t>01085812846</t>
  </si>
  <si>
    <t>47703001063</t>
  </si>
  <si>
    <t>31016012164</t>
  </si>
  <si>
    <t>18016212178</t>
  </si>
  <si>
    <t>41503050540</t>
  </si>
  <si>
    <t>22094212159</t>
  </si>
  <si>
    <t>13125912170</t>
  </si>
  <si>
    <t>22075512164</t>
  </si>
  <si>
    <t>26026512158</t>
  </si>
  <si>
    <t>26046012150</t>
  </si>
  <si>
    <t>18035312174</t>
  </si>
  <si>
    <t>16045812173</t>
  </si>
  <si>
    <t>08076411954</t>
  </si>
  <si>
    <t>90010850138</t>
  </si>
  <si>
    <t>41503045361</t>
  </si>
  <si>
    <t>41503045342</t>
  </si>
  <si>
    <t>90010850142</t>
  </si>
  <si>
    <t>27016412166</t>
  </si>
  <si>
    <t>15056012150</t>
  </si>
  <si>
    <t>28025612172</t>
  </si>
  <si>
    <t>12035612153</t>
  </si>
  <si>
    <t>22036212150</t>
  </si>
  <si>
    <t>12016012187</t>
  </si>
  <si>
    <t>41503067941</t>
  </si>
  <si>
    <t>40103394238</t>
  </si>
  <si>
    <t>04056311448</t>
  </si>
  <si>
    <t>40003275348</t>
  </si>
  <si>
    <t>05085611428</t>
  </si>
  <si>
    <t>19115711452</t>
  </si>
  <si>
    <t>20016412818</t>
  </si>
  <si>
    <t>42403010362</t>
  </si>
  <si>
    <t>11105711436</t>
  </si>
  <si>
    <t>40900027426</t>
  </si>
  <si>
    <t>40203301728</t>
  </si>
  <si>
    <t>40900039425</t>
  </si>
  <si>
    <t>42403009791</t>
  </si>
  <si>
    <t>12096712166</t>
  </si>
  <si>
    <t>52403042251</t>
  </si>
  <si>
    <t>40203322503</t>
  </si>
  <si>
    <t>40103445750</t>
  </si>
  <si>
    <t>40203336310</t>
  </si>
  <si>
    <t>40203336467</t>
  </si>
  <si>
    <t>40203315751</t>
  </si>
  <si>
    <t>40203347244</t>
  </si>
  <si>
    <t>40203361619</t>
  </si>
  <si>
    <t>40203355608</t>
  </si>
  <si>
    <t>40203412493</t>
  </si>
  <si>
    <t>40203413018</t>
  </si>
  <si>
    <t>25108614508</t>
  </si>
  <si>
    <t>50203448401</t>
  </si>
  <si>
    <t>40203474328</t>
  </si>
  <si>
    <t>40203496626</t>
  </si>
  <si>
    <t>40203503519</t>
  </si>
  <si>
    <t>52103086721</t>
  </si>
  <si>
    <t>19019310405</t>
  </si>
  <si>
    <t>50203522901</t>
  </si>
  <si>
    <t>40203520523</t>
  </si>
  <si>
    <t>40008052049</t>
  </si>
  <si>
    <t>40203522100</t>
  </si>
  <si>
    <t>50203521501</t>
  </si>
  <si>
    <t>001000220</t>
  </si>
  <si>
    <t>40203542855</t>
  </si>
  <si>
    <t>Kristīnes Astras ģimenes ārsta prakse, SIA</t>
  </si>
  <si>
    <t>001000222</t>
  </si>
  <si>
    <t>40203545758</t>
  </si>
  <si>
    <t>LEORE MED, SIA</t>
  </si>
  <si>
    <t>001000225</t>
  </si>
  <si>
    <t>40203550617</t>
  </si>
  <si>
    <t>MEDICALM, SIA</t>
  </si>
  <si>
    <t>001000239</t>
  </si>
  <si>
    <t>40203563857</t>
  </si>
  <si>
    <t>Anželikas Rubenes ģimenes ārsta prakse, Sabiedrība ar ierobežotu atbildību</t>
  </si>
  <si>
    <t>001000247</t>
  </si>
  <si>
    <t>40203580113</t>
  </si>
  <si>
    <t>D-prakse, SIA</t>
  </si>
  <si>
    <t>001000259</t>
  </si>
  <si>
    <t>14079410608</t>
  </si>
  <si>
    <t>Langina Paula Karīna - ģimenes ārsta prakse</t>
  </si>
  <si>
    <t>001000263</t>
  </si>
  <si>
    <t>40203589080</t>
  </si>
  <si>
    <t>Elīna Romašova - ģimenes ārsta prakse, SIA</t>
  </si>
  <si>
    <t>001000265</t>
  </si>
  <si>
    <t>40203570755</t>
  </si>
  <si>
    <t>Diānas Hausmanes ģimenes ārsta prakse, Sabiedrība ar ierobežotu atbildību</t>
  </si>
  <si>
    <t>001000268</t>
  </si>
  <si>
    <t>40203595532</t>
  </si>
  <si>
    <t>M.Madžules doktorāts,SIA</t>
  </si>
  <si>
    <t>001000270</t>
  </si>
  <si>
    <t>40203598562</t>
  </si>
  <si>
    <t>Gordon Medical, SIA</t>
  </si>
  <si>
    <t>001000273</t>
  </si>
  <si>
    <t>40203602976</t>
  </si>
  <si>
    <t>Ģimenes ārsts Aļina Graubergere, SIA</t>
  </si>
  <si>
    <t>001000274</t>
  </si>
  <si>
    <t>09069510529</t>
  </si>
  <si>
    <t>001000278</t>
  </si>
  <si>
    <t>40203604657</t>
  </si>
  <si>
    <t>Anastasijas Voroncovas ģimenes ārsta prakse, Sabiedrība ar ierobežotu atbildību</t>
  </si>
  <si>
    <t>001000288</t>
  </si>
  <si>
    <t>40203604799</t>
  </si>
  <si>
    <t>Dr. Helgas prakse, Sabiedrība ar ierobežotu atbildību</t>
  </si>
  <si>
    <t>40203391416</t>
  </si>
  <si>
    <t>40203496448</t>
  </si>
  <si>
    <t>004000012</t>
  </si>
  <si>
    <t>40203597919</t>
  </si>
  <si>
    <t>Jeļenas Anisimovas ģimenes ārstu prakse, SIA</t>
  </si>
  <si>
    <t>14046212736</t>
  </si>
  <si>
    <t>22075410918</t>
  </si>
  <si>
    <t>40103167844</t>
  </si>
  <si>
    <t>16037511864</t>
  </si>
  <si>
    <t>22036310500</t>
  </si>
  <si>
    <t>40003651343</t>
  </si>
  <si>
    <t>40003487283</t>
  </si>
  <si>
    <t>15076511213</t>
  </si>
  <si>
    <t>40203574901</t>
  </si>
  <si>
    <t>MED ALFA A, SIA</t>
  </si>
  <si>
    <t>90000377652</t>
  </si>
  <si>
    <t>07016611212</t>
  </si>
  <si>
    <t>08127310302</t>
  </si>
  <si>
    <t>40003519907</t>
  </si>
  <si>
    <t>40003799603</t>
  </si>
  <si>
    <t>21085210309</t>
  </si>
  <si>
    <t>19066012400</t>
  </si>
  <si>
    <t>04115910927</t>
  </si>
  <si>
    <t>16027211307</t>
  </si>
  <si>
    <t>30126110107</t>
  </si>
  <si>
    <t>14037111722</t>
  </si>
  <si>
    <t>32464664400</t>
  </si>
  <si>
    <t>40103718149</t>
  </si>
  <si>
    <t>40003683476</t>
  </si>
  <si>
    <t>02116012708</t>
  </si>
  <si>
    <t>18127310301</t>
  </si>
  <si>
    <t>40003718636</t>
  </si>
  <si>
    <t>27126212501</t>
  </si>
  <si>
    <t>40003711943</t>
  </si>
  <si>
    <t>22116010700</t>
  </si>
  <si>
    <t>18057310022</t>
  </si>
  <si>
    <t>03037210604</t>
  </si>
  <si>
    <t>40203282662</t>
  </si>
  <si>
    <t>14046210706</t>
  </si>
  <si>
    <t>01056010617</t>
  </si>
  <si>
    <t>12114710114</t>
  </si>
  <si>
    <t>19095512252</t>
  </si>
  <si>
    <t>08056313118</t>
  </si>
  <si>
    <t>40003773604</t>
  </si>
  <si>
    <t>03105812253</t>
  </si>
  <si>
    <t>04126312076</t>
  </si>
  <si>
    <t>40003742981</t>
  </si>
  <si>
    <t>50003790381</t>
  </si>
  <si>
    <t>19115811808</t>
  </si>
  <si>
    <t>50003806521</t>
  </si>
  <si>
    <t>23017512742</t>
  </si>
  <si>
    <t>40103207456</t>
  </si>
  <si>
    <t>40003812070</t>
  </si>
  <si>
    <t>10126611800</t>
  </si>
  <si>
    <t>22046910921</t>
  </si>
  <si>
    <t>17096410515</t>
  </si>
  <si>
    <t>42103106551</t>
  </si>
  <si>
    <t>15087212761</t>
  </si>
  <si>
    <t>40103688910</t>
  </si>
  <si>
    <t>17057210406</t>
  </si>
  <si>
    <t>27115612569</t>
  </si>
  <si>
    <t>50203020111</t>
  </si>
  <si>
    <t>13066512926</t>
  </si>
  <si>
    <t>23076710036</t>
  </si>
  <si>
    <t>14057212758</t>
  </si>
  <si>
    <t>10027210112</t>
  </si>
  <si>
    <t>40003804938</t>
  </si>
  <si>
    <t>21076212951</t>
  </si>
  <si>
    <t>50003859321</t>
  </si>
  <si>
    <t>50003858241</t>
  </si>
  <si>
    <t>11037512717</t>
  </si>
  <si>
    <t>11077412403</t>
  </si>
  <si>
    <t>40003883834</t>
  </si>
  <si>
    <t>40203610812</t>
  </si>
  <si>
    <t>Hudina Vera-ārsta internista prakse, SIA</t>
  </si>
  <si>
    <t>40003893993</t>
  </si>
  <si>
    <t>11067212352</t>
  </si>
  <si>
    <t>16087510122</t>
  </si>
  <si>
    <t>40103335713</t>
  </si>
  <si>
    <t>04125910613</t>
  </si>
  <si>
    <t>40003879735</t>
  </si>
  <si>
    <t>42403049099</t>
  </si>
  <si>
    <t>40003921657</t>
  </si>
  <si>
    <t>40003784010</t>
  </si>
  <si>
    <t>40003756591</t>
  </si>
  <si>
    <t>22097211223</t>
  </si>
  <si>
    <t>07054911494</t>
  </si>
  <si>
    <t>40003665856</t>
  </si>
  <si>
    <t>20026310567</t>
  </si>
  <si>
    <t>06115313101</t>
  </si>
  <si>
    <t>27077511360</t>
  </si>
  <si>
    <t>13087110520</t>
  </si>
  <si>
    <t>54102006411</t>
  </si>
  <si>
    <t>40103745594</t>
  </si>
  <si>
    <t>40103160047</t>
  </si>
  <si>
    <t>40103190164</t>
  </si>
  <si>
    <t>28107013122</t>
  </si>
  <si>
    <t>21087210441</t>
  </si>
  <si>
    <t>51503028081</t>
  </si>
  <si>
    <t>40103852559</t>
  </si>
  <si>
    <t>40103735295</t>
  </si>
  <si>
    <t>29095311820</t>
  </si>
  <si>
    <t>28046711567</t>
  </si>
  <si>
    <t>09076510105</t>
  </si>
  <si>
    <t>40003148067</t>
  </si>
  <si>
    <t>07117010117</t>
  </si>
  <si>
    <t>40103242131</t>
  </si>
  <si>
    <t>13056510230</t>
  </si>
  <si>
    <t>40103333163</t>
  </si>
  <si>
    <t>40003917257</t>
  </si>
  <si>
    <t>13106610919</t>
  </si>
  <si>
    <t>16017110633</t>
  </si>
  <si>
    <t>40003678206</t>
  </si>
  <si>
    <t>40103263063</t>
  </si>
  <si>
    <t>24067012003</t>
  </si>
  <si>
    <t>06056712718</t>
  </si>
  <si>
    <t>07057210626</t>
  </si>
  <si>
    <t>40003796166</t>
  </si>
  <si>
    <t>07115610637</t>
  </si>
  <si>
    <t>14067310044</t>
  </si>
  <si>
    <t>40203184982</t>
  </si>
  <si>
    <t>30067210107</t>
  </si>
  <si>
    <t>16075814452</t>
  </si>
  <si>
    <t>40103322460</t>
  </si>
  <si>
    <t>30047313109</t>
  </si>
  <si>
    <t>13027110502</t>
  </si>
  <si>
    <t>40203188344</t>
  </si>
  <si>
    <t>40103309710</t>
  </si>
  <si>
    <t>40203030404</t>
  </si>
  <si>
    <t>40002103252</t>
  </si>
  <si>
    <t>40203279874</t>
  </si>
  <si>
    <t>50203182911</t>
  </si>
  <si>
    <t>20046912776</t>
  </si>
  <si>
    <t>40103449875</t>
  </si>
  <si>
    <t>40003699903</t>
  </si>
  <si>
    <t>42103103856</t>
  </si>
  <si>
    <t>40002168899</t>
  </si>
  <si>
    <t>11037512506</t>
  </si>
  <si>
    <t>40203439515</t>
  </si>
  <si>
    <t>17066712758</t>
  </si>
  <si>
    <t>40203363978</t>
  </si>
  <si>
    <t>40002148642</t>
  </si>
  <si>
    <t>23017812358</t>
  </si>
  <si>
    <t>50003706111</t>
  </si>
  <si>
    <t>40203292798</t>
  </si>
  <si>
    <t>40103597503</t>
  </si>
  <si>
    <t>40103865568</t>
  </si>
  <si>
    <t>40103608794</t>
  </si>
  <si>
    <t>50103611461</t>
  </si>
  <si>
    <t>40103618701</t>
  </si>
  <si>
    <t>44103136018</t>
  </si>
  <si>
    <t>40103352569</t>
  </si>
  <si>
    <t>40003998173</t>
  </si>
  <si>
    <t>50103637121</t>
  </si>
  <si>
    <t>40103665585</t>
  </si>
  <si>
    <t>29067514671</t>
  </si>
  <si>
    <t>40002109700</t>
  </si>
  <si>
    <t>40103703980</t>
  </si>
  <si>
    <t>40203281525</t>
  </si>
  <si>
    <t>28026512368</t>
  </si>
  <si>
    <t>40103432718</t>
  </si>
  <si>
    <t>04106712128</t>
  </si>
  <si>
    <t>17106212759</t>
  </si>
  <si>
    <t>40103859576</t>
  </si>
  <si>
    <t>42403034515</t>
  </si>
  <si>
    <t>40103662038</t>
  </si>
  <si>
    <t>30055610111</t>
  </si>
  <si>
    <t>24098410549</t>
  </si>
  <si>
    <t>50103807561</t>
  </si>
  <si>
    <t>25125710315</t>
  </si>
  <si>
    <t>40103854615</t>
  </si>
  <si>
    <t>25107711226</t>
  </si>
  <si>
    <t>40103964686</t>
  </si>
  <si>
    <t>40103901869</t>
  </si>
  <si>
    <t>16067010702</t>
  </si>
  <si>
    <t>05087112710</t>
  </si>
  <si>
    <t>28116111648</t>
  </si>
  <si>
    <t>01078413150</t>
  </si>
  <si>
    <t>40103998521</t>
  </si>
  <si>
    <t>40203423336</t>
  </si>
  <si>
    <t>20107014655</t>
  </si>
  <si>
    <t>14128610201</t>
  </si>
  <si>
    <t>40203438581</t>
  </si>
  <si>
    <t>40203050044</t>
  </si>
  <si>
    <t>40203059541</t>
  </si>
  <si>
    <t>13037410306</t>
  </si>
  <si>
    <t>12045712414</t>
  </si>
  <si>
    <t>40203036093</t>
  </si>
  <si>
    <t>40203039070</t>
  </si>
  <si>
    <t>40003982435</t>
  </si>
  <si>
    <t>40203103924</t>
  </si>
  <si>
    <t>40203149883</t>
  </si>
  <si>
    <t>43603083048</t>
  </si>
  <si>
    <t>40203165214</t>
  </si>
  <si>
    <t>40203180779</t>
  </si>
  <si>
    <t>50203179771</t>
  </si>
  <si>
    <t>40203184484</t>
  </si>
  <si>
    <t>40203046994</t>
  </si>
  <si>
    <t>40203314281</t>
  </si>
  <si>
    <t>40203153751</t>
  </si>
  <si>
    <t>41503084477</t>
  </si>
  <si>
    <t>40203195100</t>
  </si>
  <si>
    <t>16057410139</t>
  </si>
  <si>
    <t>40203180410</t>
  </si>
  <si>
    <t>40203200806</t>
  </si>
  <si>
    <t>40203292834</t>
  </si>
  <si>
    <t>10107011420</t>
  </si>
  <si>
    <t>40203205409</t>
  </si>
  <si>
    <t>40203217319</t>
  </si>
  <si>
    <t>40203410011</t>
  </si>
  <si>
    <t>42103104122</t>
  </si>
  <si>
    <t>40203217624</t>
  </si>
  <si>
    <t>25097511561</t>
  </si>
  <si>
    <t>44103143306</t>
  </si>
  <si>
    <t>40203244730</t>
  </si>
  <si>
    <t>40203245844</t>
  </si>
  <si>
    <t>40203068188</t>
  </si>
  <si>
    <t>42103089603</t>
  </si>
  <si>
    <t>40103283568</t>
  </si>
  <si>
    <t>54103132821</t>
  </si>
  <si>
    <t>40203271457</t>
  </si>
  <si>
    <t>40203279605</t>
  </si>
  <si>
    <t>40203279588</t>
  </si>
  <si>
    <t>40203073988</t>
  </si>
  <si>
    <t>40203286594</t>
  </si>
  <si>
    <t>40203293327</t>
  </si>
  <si>
    <t>42103113271</t>
  </si>
  <si>
    <t>40103180289</t>
  </si>
  <si>
    <t>40003579713</t>
  </si>
  <si>
    <t>40003439279</t>
  </si>
  <si>
    <t>40003306807</t>
  </si>
  <si>
    <t>40003452760</t>
  </si>
  <si>
    <t>40008006641</t>
  </si>
  <si>
    <t>40003400059</t>
  </si>
  <si>
    <t>40003292259</t>
  </si>
  <si>
    <t>40003320463</t>
  </si>
  <si>
    <t>40103019330</t>
  </si>
  <si>
    <t>40002000876</t>
  </si>
  <si>
    <t>40008001803</t>
  </si>
  <si>
    <t>40003164837</t>
  </si>
  <si>
    <t>40103150744</t>
  </si>
  <si>
    <t>40003295804</t>
  </si>
  <si>
    <t>40103146679</t>
  </si>
  <si>
    <t>40003074548</t>
  </si>
  <si>
    <t>40003188233</t>
  </si>
  <si>
    <t>40103464662</t>
  </si>
  <si>
    <t>40103062530</t>
  </si>
  <si>
    <t>40003157695</t>
  </si>
  <si>
    <t>40003795480</t>
  </si>
  <si>
    <t>40003033268</t>
  </si>
  <si>
    <t>40003399099</t>
  </si>
  <si>
    <t>40003384286</t>
  </si>
  <si>
    <t>40003239258</t>
  </si>
  <si>
    <t>40003205228</t>
  </si>
  <si>
    <t>40003251180</t>
  </si>
  <si>
    <t>40103021886</t>
  </si>
  <si>
    <t>40002065302</t>
  </si>
  <si>
    <t>50003393261</t>
  </si>
  <si>
    <t>40003426202</t>
  </si>
  <si>
    <t>40103154962</t>
  </si>
  <si>
    <t>40002027495</t>
  </si>
  <si>
    <t>50002071141</t>
  </si>
  <si>
    <t>AV doktorāts, SIA</t>
  </si>
  <si>
    <t>40002083454</t>
  </si>
  <si>
    <t>40002039935</t>
  </si>
  <si>
    <t>40003268859</t>
  </si>
  <si>
    <t>40102030881</t>
  </si>
  <si>
    <t>40102031088</t>
  </si>
  <si>
    <t>40002031382</t>
  </si>
  <si>
    <t>40003210801</t>
  </si>
  <si>
    <t>42803008077</t>
  </si>
  <si>
    <t>40003263298</t>
  </si>
  <si>
    <t>06015611566</t>
  </si>
  <si>
    <t>27066712968</t>
  </si>
  <si>
    <t>40103744207</t>
  </si>
  <si>
    <t>50103479871</t>
  </si>
  <si>
    <t>21066010598</t>
  </si>
  <si>
    <t>44103127513</t>
  </si>
  <si>
    <t>40003670147</t>
  </si>
  <si>
    <t>40003672491</t>
  </si>
  <si>
    <t>30105710613</t>
  </si>
  <si>
    <t>40003297951</t>
  </si>
  <si>
    <t>Zobārstniecība Rīgā, Sabiedrība ar ierobežotu atbildību</t>
  </si>
  <si>
    <t>18036410905</t>
  </si>
  <si>
    <t>40003991419</t>
  </si>
  <si>
    <t>14046412578</t>
  </si>
  <si>
    <t>05075712735</t>
  </si>
  <si>
    <t>22106310523</t>
  </si>
  <si>
    <t>04066810582</t>
  </si>
  <si>
    <t>17025510113</t>
  </si>
  <si>
    <t>40103495982</t>
  </si>
  <si>
    <t>40003430424</t>
  </si>
  <si>
    <t>12045712764</t>
  </si>
  <si>
    <t>40003837074</t>
  </si>
  <si>
    <t>40003487851</t>
  </si>
  <si>
    <t>50003514371</t>
  </si>
  <si>
    <t>40003858945</t>
  </si>
  <si>
    <t>40003507170</t>
  </si>
  <si>
    <t>20095912609</t>
  </si>
  <si>
    <t>12047012366</t>
  </si>
  <si>
    <t>13106610118</t>
  </si>
  <si>
    <t>15075410621</t>
  </si>
  <si>
    <t>30055911862</t>
  </si>
  <si>
    <t>29096813064</t>
  </si>
  <si>
    <t>14067311637</t>
  </si>
  <si>
    <t>07055411811</t>
  </si>
  <si>
    <t>18125711814</t>
  </si>
  <si>
    <t>40103269988</t>
  </si>
  <si>
    <t>40103828928</t>
  </si>
  <si>
    <t>40103743362</t>
  </si>
  <si>
    <t>40003821162</t>
  </si>
  <si>
    <t>40203435443</t>
  </si>
  <si>
    <t>24065811514</t>
  </si>
  <si>
    <t>40203089917</t>
  </si>
  <si>
    <t>25036113105</t>
  </si>
  <si>
    <t>17034913109</t>
  </si>
  <si>
    <t>21096212764</t>
  </si>
  <si>
    <t>05116210628</t>
  </si>
  <si>
    <t>17015011804</t>
  </si>
  <si>
    <t>18125710301</t>
  </si>
  <si>
    <t>50103207621</t>
  </si>
  <si>
    <t>50003756131</t>
  </si>
  <si>
    <t>50203019131</t>
  </si>
  <si>
    <t>40003925625</t>
  </si>
  <si>
    <t>40002132139</t>
  </si>
  <si>
    <t>40103754968</t>
  </si>
  <si>
    <t>09045513055</t>
  </si>
  <si>
    <t>40003551431</t>
  </si>
  <si>
    <t>26035610913</t>
  </si>
  <si>
    <t>28106313107</t>
  </si>
  <si>
    <t>19026511811</t>
  </si>
  <si>
    <t>22036410712</t>
  </si>
  <si>
    <t>08057010506</t>
  </si>
  <si>
    <t>40003804726</t>
  </si>
  <si>
    <t>40103462464</t>
  </si>
  <si>
    <t>29116410511</t>
  </si>
  <si>
    <t>03015012711</t>
  </si>
  <si>
    <t>24106010511</t>
  </si>
  <si>
    <t>20126412712</t>
  </si>
  <si>
    <t>18105910517</t>
  </si>
  <si>
    <t>22066112716</t>
  </si>
  <si>
    <t>14046412703</t>
  </si>
  <si>
    <t>40203474667</t>
  </si>
  <si>
    <t>11066612733</t>
  </si>
  <si>
    <t>23126010901</t>
  </si>
  <si>
    <t>40003743313</t>
  </si>
  <si>
    <t>17017311739</t>
  </si>
  <si>
    <t>25036611817</t>
  </si>
  <si>
    <t>25056010605</t>
  </si>
  <si>
    <t>16095712701</t>
  </si>
  <si>
    <t>40203000005</t>
  </si>
  <si>
    <t>24045810303</t>
  </si>
  <si>
    <t>40103256466</t>
  </si>
  <si>
    <t>23016012703</t>
  </si>
  <si>
    <t>10075412720</t>
  </si>
  <si>
    <t>04116713108</t>
  </si>
  <si>
    <t>05115310547</t>
  </si>
  <si>
    <t>18096310535</t>
  </si>
  <si>
    <t>40003012251</t>
  </si>
  <si>
    <t>40002082020</t>
  </si>
  <si>
    <t>40003575016</t>
  </si>
  <si>
    <t>40003057181</t>
  </si>
  <si>
    <t>40003022175</t>
  </si>
  <si>
    <t>16055810403</t>
  </si>
  <si>
    <t>40203294337</t>
  </si>
  <si>
    <t>03046410405</t>
  </si>
  <si>
    <t>12115912746</t>
  </si>
  <si>
    <t>40203372330</t>
  </si>
  <si>
    <t>29067012989</t>
  </si>
  <si>
    <t>30115411238</t>
  </si>
  <si>
    <t>06085910406</t>
  </si>
  <si>
    <t>40003991743</t>
  </si>
  <si>
    <t>29086610511</t>
  </si>
  <si>
    <t>17055911524</t>
  </si>
  <si>
    <t>25106211238</t>
  </si>
  <si>
    <t>16016612703</t>
  </si>
  <si>
    <t>40103538020</t>
  </si>
  <si>
    <t>13036912048</t>
  </si>
  <si>
    <t>02105913105</t>
  </si>
  <si>
    <t>05126710116</t>
  </si>
  <si>
    <t>11086110108</t>
  </si>
  <si>
    <t>01125710925</t>
  </si>
  <si>
    <t>05066310400</t>
  </si>
  <si>
    <t>01036310428</t>
  </si>
  <si>
    <t>03066712806</t>
  </si>
  <si>
    <t>10086911496</t>
  </si>
  <si>
    <t>10055210419</t>
  </si>
  <si>
    <t>40203127585</t>
  </si>
  <si>
    <t>05126910409</t>
  </si>
  <si>
    <t>50103614171</t>
  </si>
  <si>
    <t>20046810702</t>
  </si>
  <si>
    <t>04055110724</t>
  </si>
  <si>
    <t>09016511210</t>
  </si>
  <si>
    <t>26105311258</t>
  </si>
  <si>
    <t>17125811220</t>
  </si>
  <si>
    <t>24066410501</t>
  </si>
  <si>
    <t>23095911212</t>
  </si>
  <si>
    <t>08096410326</t>
  </si>
  <si>
    <t>22065810117</t>
  </si>
  <si>
    <t>07076210306</t>
  </si>
  <si>
    <t>17116610400</t>
  </si>
  <si>
    <t>06116411010</t>
  </si>
  <si>
    <t>08066313058</t>
  </si>
  <si>
    <t>27106411220</t>
  </si>
  <si>
    <t>01056810606</t>
  </si>
  <si>
    <t>19076910407</t>
  </si>
  <si>
    <t>08115610113</t>
  </si>
  <si>
    <t>23105111818</t>
  </si>
  <si>
    <t>26025610311</t>
  </si>
  <si>
    <t>40003384163</t>
  </si>
  <si>
    <t>40003907530</t>
  </si>
  <si>
    <t>40003434445</t>
  </si>
  <si>
    <t>40003508284</t>
  </si>
  <si>
    <t>40003454456</t>
  </si>
  <si>
    <t>40003297133</t>
  </si>
  <si>
    <t>40003328965</t>
  </si>
  <si>
    <t>40003575389</t>
  </si>
  <si>
    <t>40003524503</t>
  </si>
  <si>
    <t>40003971164</t>
  </si>
  <si>
    <t>40203258001</t>
  </si>
  <si>
    <t>01096410113</t>
  </si>
  <si>
    <t>09075412757</t>
  </si>
  <si>
    <t>06065413066</t>
  </si>
  <si>
    <t>04074212363</t>
  </si>
  <si>
    <t>26065811564</t>
  </si>
  <si>
    <t>06046712757</t>
  </si>
  <si>
    <t>02036313068</t>
  </si>
  <si>
    <t>07085112716</t>
  </si>
  <si>
    <t>27024410136</t>
  </si>
  <si>
    <t>01075612752</t>
  </si>
  <si>
    <t>17126310102</t>
  </si>
  <si>
    <t>50203357121</t>
  </si>
  <si>
    <t>31077011800</t>
  </si>
  <si>
    <t>30106810704</t>
  </si>
  <si>
    <t>04086310120</t>
  </si>
  <si>
    <t>19076010724</t>
  </si>
  <si>
    <t>12096110704</t>
  </si>
  <si>
    <t>25106110103</t>
  </si>
  <si>
    <t>27077311238</t>
  </si>
  <si>
    <t>40203611447</t>
  </si>
  <si>
    <t>Svetlanas Pilskalnes ģimenes ārsta prakse, SIA</t>
  </si>
  <si>
    <t>40103255812</t>
  </si>
  <si>
    <t>40203295421</t>
  </si>
  <si>
    <t>23045612759</t>
  </si>
  <si>
    <t>40203533424</t>
  </si>
  <si>
    <t>09055810635</t>
  </si>
  <si>
    <t>25036212752</t>
  </si>
  <si>
    <t>40203371585</t>
  </si>
  <si>
    <t>40203246483</t>
  </si>
  <si>
    <t>07115510118</t>
  </si>
  <si>
    <t>18125810628</t>
  </si>
  <si>
    <t>23036911706</t>
  </si>
  <si>
    <t>08085810500</t>
  </si>
  <si>
    <t>31036010115</t>
  </si>
  <si>
    <t>24096010605</t>
  </si>
  <si>
    <t>40203234018</t>
  </si>
  <si>
    <t>08067010120</t>
  </si>
  <si>
    <t>40203521853</t>
  </si>
  <si>
    <t>40002077212</t>
  </si>
  <si>
    <t>11096010602</t>
  </si>
  <si>
    <t>50103779821</t>
  </si>
  <si>
    <t>28035810324</t>
  </si>
  <si>
    <t>23036310134</t>
  </si>
  <si>
    <t>12016310600</t>
  </si>
  <si>
    <t>05027012566</t>
  </si>
  <si>
    <t>28095310620</t>
  </si>
  <si>
    <t>40203593512</t>
  </si>
  <si>
    <t>Ziepniekkalna doktorāts, SIA</t>
  </si>
  <si>
    <t>40203246869</t>
  </si>
  <si>
    <t>28115710614</t>
  </si>
  <si>
    <t>10016511577</t>
  </si>
  <si>
    <t>40003731899</t>
  </si>
  <si>
    <t>30046411217</t>
  </si>
  <si>
    <t>27114711514</t>
  </si>
  <si>
    <t>40003876743</t>
  </si>
  <si>
    <t>16045710636</t>
  </si>
  <si>
    <t>40103655943</t>
  </si>
  <si>
    <t>40103634602</t>
  </si>
  <si>
    <t>10047210531</t>
  </si>
  <si>
    <t>40002180730</t>
  </si>
  <si>
    <t>40103958266</t>
  </si>
  <si>
    <t>09084510666</t>
  </si>
  <si>
    <t>03035310679</t>
  </si>
  <si>
    <t>40003016179</t>
  </si>
  <si>
    <t>02016810905</t>
  </si>
  <si>
    <t>30095410923</t>
  </si>
  <si>
    <t>26115512766</t>
  </si>
  <si>
    <t>16036110903</t>
  </si>
  <si>
    <t>09096710710</t>
  </si>
  <si>
    <t>21045512900</t>
  </si>
  <si>
    <t>25067210901</t>
  </si>
  <si>
    <t>15076713050</t>
  </si>
  <si>
    <t>09037612555</t>
  </si>
  <si>
    <t>21056113112</t>
  </si>
  <si>
    <t>02037211565</t>
  </si>
  <si>
    <t>31016910511</t>
  </si>
  <si>
    <t>40103398649</t>
  </si>
  <si>
    <t>40103737440</t>
  </si>
  <si>
    <t>40203340392</t>
  </si>
  <si>
    <t>06034810720</t>
  </si>
  <si>
    <t>023000008</t>
  </si>
  <si>
    <t>40203526780</t>
  </si>
  <si>
    <t>MM Medical, SIA</t>
  </si>
  <si>
    <t>40203433616</t>
  </si>
  <si>
    <t>034000008</t>
  </si>
  <si>
    <t>40203590003</t>
  </si>
  <si>
    <t>Baldones doktorāts, SIA</t>
  </si>
  <si>
    <t>40203345722</t>
  </si>
  <si>
    <t>40203206029</t>
  </si>
  <si>
    <t>041000001</t>
  </si>
  <si>
    <t>40203609796</t>
  </si>
  <si>
    <t>Ievas Hākas doktorāts, SIA</t>
  </si>
  <si>
    <t>40203481705</t>
  </si>
  <si>
    <t>40203491313</t>
  </si>
  <si>
    <t>40203518105</t>
  </si>
  <si>
    <t>047000001</t>
  </si>
  <si>
    <t>06037212953</t>
  </si>
  <si>
    <t>Krūze Jānis - ģimenes ārsta prakse</t>
  </si>
  <si>
    <t>047000002</t>
  </si>
  <si>
    <t>40203606060</t>
  </si>
  <si>
    <t>Piejūras Ģimenes ārsta prakse, SIA</t>
  </si>
  <si>
    <t>45403029615</t>
  </si>
  <si>
    <t>048000006</t>
  </si>
  <si>
    <t>40203483693</t>
  </si>
  <si>
    <t>ALSE DENTAL, SIA</t>
  </si>
  <si>
    <t>048000010</t>
  </si>
  <si>
    <t>40203561803</t>
  </si>
  <si>
    <t>Maijas Pūces doktorāts, SIA</t>
  </si>
  <si>
    <t>048000012</t>
  </si>
  <si>
    <t>42103110398</t>
  </si>
  <si>
    <t>Siguldas novada veselības centrs, SIA</t>
  </si>
  <si>
    <t>048000013</t>
  </si>
  <si>
    <t>40203590272</t>
  </si>
  <si>
    <t>Ziemeles-Lācītes ģimenes ārsta prakse, SIA</t>
  </si>
  <si>
    <t>40003561336</t>
  </si>
  <si>
    <t>18066510675</t>
  </si>
  <si>
    <t>14037111829</t>
  </si>
  <si>
    <t>40103186864</t>
  </si>
  <si>
    <t>19015410927</t>
  </si>
  <si>
    <t>07095911511</t>
  </si>
  <si>
    <t>04034811492</t>
  </si>
  <si>
    <t>22096411389</t>
  </si>
  <si>
    <t>40103862294</t>
  </si>
  <si>
    <t>40203237885</t>
  </si>
  <si>
    <t>42103109469</t>
  </si>
  <si>
    <t>45403058968</t>
  </si>
  <si>
    <t>40003219995</t>
  </si>
  <si>
    <t>40003461335</t>
  </si>
  <si>
    <t>40003160708</t>
  </si>
  <si>
    <t>42803001859</t>
  </si>
  <si>
    <t>40003330334</t>
  </si>
  <si>
    <t>40003591773</t>
  </si>
  <si>
    <t>40003812047</t>
  </si>
  <si>
    <t>17035811534</t>
  </si>
  <si>
    <t>27086311491</t>
  </si>
  <si>
    <t>14035311501</t>
  </si>
  <si>
    <t>03085611496</t>
  </si>
  <si>
    <t>10086411491</t>
  </si>
  <si>
    <t>40103530440</t>
  </si>
  <si>
    <t>40103308946</t>
  </si>
  <si>
    <t>40103339490</t>
  </si>
  <si>
    <t>07036410928</t>
  </si>
  <si>
    <t>40003817701</t>
  </si>
  <si>
    <t>40203182286</t>
  </si>
  <si>
    <t>40203165604</t>
  </si>
  <si>
    <t>40103915017</t>
  </si>
  <si>
    <t>40103346295</t>
  </si>
  <si>
    <t>20095611574</t>
  </si>
  <si>
    <t>40203109043</t>
  </si>
  <si>
    <t>40003532553</t>
  </si>
  <si>
    <t>40103953875</t>
  </si>
  <si>
    <t>40203027423</t>
  </si>
  <si>
    <t>40203075029</t>
  </si>
  <si>
    <t>28075710643</t>
  </si>
  <si>
    <t>13126011577</t>
  </si>
  <si>
    <t>40103826221</t>
  </si>
  <si>
    <t>90001893339</t>
  </si>
  <si>
    <t>50103928441</t>
  </si>
  <si>
    <t>40103321357</t>
  </si>
  <si>
    <t>40103324086</t>
  </si>
  <si>
    <t>42103099014</t>
  </si>
  <si>
    <t>40203030457</t>
  </si>
  <si>
    <t>44103148178</t>
  </si>
  <si>
    <t>40203285616</t>
  </si>
  <si>
    <t>40203305217</t>
  </si>
  <si>
    <t>40103510656</t>
  </si>
  <si>
    <t>15116912354</t>
  </si>
  <si>
    <t>21046711733</t>
  </si>
  <si>
    <t>40103027573</t>
  </si>
  <si>
    <t>28055712713</t>
  </si>
  <si>
    <t>15076911284</t>
  </si>
  <si>
    <t>24057212351</t>
  </si>
  <si>
    <t>44103119944</t>
  </si>
  <si>
    <t>43603085091</t>
  </si>
  <si>
    <t>40003207873</t>
  </si>
  <si>
    <t>Salaspils veselības un sociālās aprūpes centrs, Sabiedrība ar ierobežotu atbildību</t>
  </si>
  <si>
    <t>40003269500</t>
  </si>
  <si>
    <t>21076512954</t>
  </si>
  <si>
    <t>40103160367</t>
  </si>
  <si>
    <t>12016512958</t>
  </si>
  <si>
    <t>40103289486</t>
  </si>
  <si>
    <t>11015310129</t>
  </si>
  <si>
    <t>40003582357</t>
  </si>
  <si>
    <t>40203005591</t>
  </si>
  <si>
    <t>22026810309</t>
  </si>
  <si>
    <t>40203006690</t>
  </si>
  <si>
    <t>40203094301</t>
  </si>
  <si>
    <t>40103226349</t>
  </si>
  <si>
    <t>45403058440</t>
  </si>
  <si>
    <t>40900037068</t>
  </si>
  <si>
    <t>40003551342</t>
  </si>
  <si>
    <t>40203510402</t>
  </si>
  <si>
    <t>40103504109</t>
  </si>
  <si>
    <t>50003272451</t>
  </si>
  <si>
    <t>44103114843</t>
  </si>
  <si>
    <t>40003460683</t>
  </si>
  <si>
    <t>40003200574</t>
  </si>
  <si>
    <t>40003370093</t>
  </si>
  <si>
    <t>40203118741</t>
  </si>
  <si>
    <t>06065612313</t>
  </si>
  <si>
    <t>40203546931</t>
  </si>
  <si>
    <t>ENT Ārstu prakse, SIA</t>
  </si>
  <si>
    <t>29096412308</t>
  </si>
  <si>
    <t>19076512302</t>
  </si>
  <si>
    <t>50103086850</t>
  </si>
  <si>
    <t>40203130049</t>
  </si>
  <si>
    <t>15037211218</t>
  </si>
  <si>
    <t>40203137475</t>
  </si>
  <si>
    <t>44103033824</t>
  </si>
  <si>
    <t>40203197826</t>
  </si>
  <si>
    <t>42103105715</t>
  </si>
  <si>
    <t>45403058027</t>
  </si>
  <si>
    <t>20065312311</t>
  </si>
  <si>
    <t>40103510872</t>
  </si>
  <si>
    <t>40103935598</t>
  </si>
  <si>
    <t>40103937705</t>
  </si>
  <si>
    <t>40203219748</t>
  </si>
  <si>
    <t>50203086791</t>
  </si>
  <si>
    <t>40203438971</t>
  </si>
  <si>
    <t>40203089067</t>
  </si>
  <si>
    <t>40003131022</t>
  </si>
  <si>
    <t>40003550987</t>
  </si>
  <si>
    <t>40003745850</t>
  </si>
  <si>
    <t>40002079355</t>
  </si>
  <si>
    <t>40003839126</t>
  </si>
  <si>
    <t>40003872915</t>
  </si>
  <si>
    <t>11076612702</t>
  </si>
  <si>
    <t>40003425917</t>
  </si>
  <si>
    <t>26055910649</t>
  </si>
  <si>
    <t>27037012305</t>
  </si>
  <si>
    <t>40103983155</t>
  </si>
  <si>
    <t>40203216277</t>
  </si>
  <si>
    <t>40103393938</t>
  </si>
  <si>
    <t>20075312315</t>
  </si>
  <si>
    <t>40003819257</t>
  </si>
  <si>
    <t>40003279227</t>
  </si>
  <si>
    <t>40003575374</t>
  </si>
  <si>
    <t>40003171701</t>
  </si>
  <si>
    <t>06105311815</t>
  </si>
  <si>
    <t>12015912300</t>
  </si>
  <si>
    <t>40203202262</t>
  </si>
  <si>
    <t>20045811957</t>
  </si>
  <si>
    <t>40003873643</t>
  </si>
  <si>
    <t>17116010501</t>
  </si>
  <si>
    <t>40203136728</t>
  </si>
  <si>
    <t>40203175797</t>
  </si>
  <si>
    <t>40003684325</t>
  </si>
  <si>
    <t>40002073225</t>
  </si>
  <si>
    <t>40203367325</t>
  </si>
  <si>
    <t>40103541942</t>
  </si>
  <si>
    <t>25035911578</t>
  </si>
  <si>
    <t>40002019394</t>
  </si>
  <si>
    <t>40103713828</t>
  </si>
  <si>
    <t>90001854064</t>
  </si>
  <si>
    <t>40003951628</t>
  </si>
  <si>
    <t>40003410729</t>
  </si>
  <si>
    <t>40003457109</t>
  </si>
  <si>
    <t>40003457128</t>
  </si>
  <si>
    <t>50003342481</t>
  </si>
  <si>
    <t>Nacionālais psihiskās veselības centrs, Valsts SIA</t>
  </si>
  <si>
    <t>40003184960</t>
  </si>
  <si>
    <t>40003194600</t>
  </si>
  <si>
    <t>50003407881</t>
  </si>
  <si>
    <t>41503029600</t>
  </si>
  <si>
    <t>40003407396</t>
  </si>
  <si>
    <t>41703007038</t>
  </si>
  <si>
    <t>50003356621</t>
  </si>
  <si>
    <t>40003273900</t>
  </si>
  <si>
    <t>40003220000</t>
  </si>
  <si>
    <t>40003343729</t>
  </si>
  <si>
    <t>42103041306</t>
  </si>
  <si>
    <t>40003223971</t>
  </si>
  <si>
    <t>40003258333</t>
  </si>
  <si>
    <t>40003246194</t>
  </si>
  <si>
    <t>40003255337</t>
  </si>
  <si>
    <t>40003252612</t>
  </si>
  <si>
    <t>43603017682</t>
  </si>
  <si>
    <t>44103057729</t>
  </si>
  <si>
    <t>40003551323</t>
  </si>
  <si>
    <t>44103058086</t>
  </si>
  <si>
    <t>41503032140</t>
  </si>
  <si>
    <t>50003197651</t>
  </si>
  <si>
    <t>40003218218</t>
  </si>
  <si>
    <t>40003361616</t>
  </si>
  <si>
    <t>44103017181</t>
  </si>
  <si>
    <t>40003258973</t>
  </si>
  <si>
    <t>40003356507</t>
  </si>
  <si>
    <t>40003222317</t>
  </si>
  <si>
    <t>40003244761</t>
  </si>
  <si>
    <t>40003231451</t>
  </si>
  <si>
    <t>Līvānu slimnīca, Sabiedrība ar ierobežotu atbildību</t>
  </si>
  <si>
    <t>40003124730</t>
  </si>
  <si>
    <t>40003187473</t>
  </si>
  <si>
    <t>40103233177</t>
  </si>
  <si>
    <t>50003408181</t>
  </si>
  <si>
    <t>40103714170</t>
  </si>
  <si>
    <t>40103365582</t>
  </si>
  <si>
    <t>40003720895</t>
  </si>
  <si>
    <t>40203390887</t>
  </si>
  <si>
    <t>024000002</t>
  </si>
  <si>
    <t>40203587959</t>
  </si>
  <si>
    <t>SABĪNES FELDMANES ĢĀP, SIA</t>
  </si>
  <si>
    <t>40203353880</t>
  </si>
  <si>
    <t>40203425657</t>
  </si>
  <si>
    <t>10057812229</t>
  </si>
  <si>
    <t>01128911300</t>
  </si>
  <si>
    <t>40203513803</t>
  </si>
  <si>
    <t>25039112554</t>
  </si>
  <si>
    <t>40203280712</t>
  </si>
  <si>
    <t>40203353594</t>
  </si>
  <si>
    <t>40203356317</t>
  </si>
  <si>
    <t>40203474188</t>
  </si>
  <si>
    <t>40203500029</t>
  </si>
  <si>
    <t>40900038839</t>
  </si>
  <si>
    <t>90000043403</t>
  </si>
  <si>
    <t>054000012</t>
  </si>
  <si>
    <t>Burtnieku pagasta feldšerpunkts, Valmieras novada pašvaldība</t>
  </si>
  <si>
    <t>054000013</t>
  </si>
  <si>
    <t>40203607259</t>
  </si>
  <si>
    <t>Elzas Gruzdiņas ģimenes ārsta prakse, Sabiedrība ar ierobežotu atbildību</t>
  </si>
  <si>
    <t>06096311353</t>
  </si>
  <si>
    <t>44103057396</t>
  </si>
  <si>
    <t>44103114523</t>
  </si>
  <si>
    <t>44103059166</t>
  </si>
  <si>
    <t>44103114006</t>
  </si>
  <si>
    <t>04076011370</t>
  </si>
  <si>
    <t>10055911354</t>
  </si>
  <si>
    <t>44103043502</t>
  </si>
  <si>
    <t>13024711353</t>
  </si>
  <si>
    <t>26036211359</t>
  </si>
  <si>
    <t>44102011726</t>
  </si>
  <si>
    <t>09107010606</t>
  </si>
  <si>
    <t>16065911355</t>
  </si>
  <si>
    <t>44103103430</t>
  </si>
  <si>
    <t>11035911394</t>
  </si>
  <si>
    <t>01025611372</t>
  </si>
  <si>
    <t>04045711374</t>
  </si>
  <si>
    <t>44103011615</t>
  </si>
  <si>
    <t>27047511423</t>
  </si>
  <si>
    <t>44103138413</t>
  </si>
  <si>
    <t>12057812017</t>
  </si>
  <si>
    <t>22095811815</t>
  </si>
  <si>
    <t>19046511288</t>
  </si>
  <si>
    <t>44103114379</t>
  </si>
  <si>
    <t>44103119003</t>
  </si>
  <si>
    <t>54103118461</t>
  </si>
  <si>
    <t>12109011140</t>
  </si>
  <si>
    <t>40203273392</t>
  </si>
  <si>
    <t>40203272772</t>
  </si>
  <si>
    <t>44103120267</t>
  </si>
  <si>
    <t>31014412658</t>
  </si>
  <si>
    <t>01065712688</t>
  </si>
  <si>
    <t>Šnikvalde Anita -  ģimenes ārsta prakse</t>
  </si>
  <si>
    <t>12116912676</t>
  </si>
  <si>
    <t>19076612653</t>
  </si>
  <si>
    <t>44103024817</t>
  </si>
  <si>
    <t>44103119889</t>
  </si>
  <si>
    <t>19047211041</t>
  </si>
  <si>
    <t>44103108476</t>
  </si>
  <si>
    <t>40203118648</t>
  </si>
  <si>
    <t>41203068558</t>
  </si>
  <si>
    <t>44103148661</t>
  </si>
  <si>
    <t>44103117144</t>
  </si>
  <si>
    <t>10045811237</t>
  </si>
  <si>
    <t>54103096751</t>
  </si>
  <si>
    <t>43202006116</t>
  </si>
  <si>
    <t>05116211954</t>
  </si>
  <si>
    <t>40203519929</t>
  </si>
  <si>
    <t>Paider Inas ārsta prakse dermatoveneroloģijā, SIA</t>
  </si>
  <si>
    <t>28056811959</t>
  </si>
  <si>
    <t>26075211968</t>
  </si>
  <si>
    <t>17025711978</t>
  </si>
  <si>
    <t>21066111962</t>
  </si>
  <si>
    <t>25025111972</t>
  </si>
  <si>
    <t>22034211955</t>
  </si>
  <si>
    <t>05087512263</t>
  </si>
  <si>
    <t>29116111976</t>
  </si>
  <si>
    <t>15024311957</t>
  </si>
  <si>
    <t>90010312714</t>
  </si>
  <si>
    <t>10088211119</t>
  </si>
  <si>
    <t>27064611952</t>
  </si>
  <si>
    <t>28034011969</t>
  </si>
  <si>
    <t>21026211950</t>
  </si>
  <si>
    <t>21094711957</t>
  </si>
  <si>
    <t>18046912458</t>
  </si>
  <si>
    <t>90009956026</t>
  </si>
  <si>
    <t>40203276793</t>
  </si>
  <si>
    <t>16067911965</t>
  </si>
  <si>
    <t>40900022255</t>
  </si>
  <si>
    <t>90009964911</t>
  </si>
  <si>
    <t>44103032655</t>
  </si>
  <si>
    <t>44103122484</t>
  </si>
  <si>
    <t>31085811285</t>
  </si>
  <si>
    <t>13124911328</t>
  </si>
  <si>
    <t>10125611286</t>
  </si>
  <si>
    <t>44103051533</t>
  </si>
  <si>
    <t>44102015605</t>
  </si>
  <si>
    <t>44103049365</t>
  </si>
  <si>
    <t>40003289189</t>
  </si>
  <si>
    <t>49503004826</t>
  </si>
  <si>
    <t>54102004641</t>
  </si>
  <si>
    <t>09026710512</t>
  </si>
  <si>
    <t>44103086963</t>
  </si>
  <si>
    <t>44103034675</t>
  </si>
  <si>
    <t>40203596190</t>
  </si>
  <si>
    <t>Dr. SG prakse, SIA</t>
  </si>
  <si>
    <t>04085511289</t>
  </si>
  <si>
    <t>44103110733</t>
  </si>
  <si>
    <t>40203424401</t>
  </si>
  <si>
    <t>40003273506</t>
  </si>
  <si>
    <t>44103033858</t>
  </si>
  <si>
    <t>49501002214</t>
  </si>
  <si>
    <t>44102036984</t>
  </si>
  <si>
    <t>10085712006</t>
  </si>
  <si>
    <t>04086511280</t>
  </si>
  <si>
    <t>22106411316</t>
  </si>
  <si>
    <t>10116211299</t>
  </si>
  <si>
    <t>30064812188</t>
  </si>
  <si>
    <t>05066212405</t>
  </si>
  <si>
    <t>90009311548</t>
  </si>
  <si>
    <t>44103053110</t>
  </si>
  <si>
    <t>07087412018</t>
  </si>
  <si>
    <t>11045111286</t>
  </si>
  <si>
    <t>26056711211</t>
  </si>
  <si>
    <t>40203236292</t>
  </si>
  <si>
    <t>54102008361</t>
  </si>
  <si>
    <t>44103027601</t>
  </si>
  <si>
    <t>40103980996</t>
  </si>
  <si>
    <t>90000017862</t>
  </si>
  <si>
    <t>01035712556</t>
  </si>
  <si>
    <t>08066012554</t>
  </si>
  <si>
    <t>02056312556</t>
  </si>
  <si>
    <t>28044312554</t>
  </si>
  <si>
    <t>16056112551</t>
  </si>
  <si>
    <t>12016312577</t>
  </si>
  <si>
    <t>44102018758</t>
  </si>
  <si>
    <t>05045812575</t>
  </si>
  <si>
    <t>21016512557</t>
  </si>
  <si>
    <t>18046712560</t>
  </si>
  <si>
    <t>12036112564</t>
  </si>
  <si>
    <t>14096112557</t>
  </si>
  <si>
    <t>23036212550</t>
  </si>
  <si>
    <t>26017412550</t>
  </si>
  <si>
    <t>17047311852</t>
  </si>
  <si>
    <t>19076610906</t>
  </si>
  <si>
    <t>08096012571</t>
  </si>
  <si>
    <t>44102018762</t>
  </si>
  <si>
    <t>44103072709</t>
  </si>
  <si>
    <t>19096512553</t>
  </si>
  <si>
    <t>44103112490</t>
  </si>
  <si>
    <t>12065112002</t>
  </si>
  <si>
    <t>28115412000</t>
  </si>
  <si>
    <t>46602000493</t>
  </si>
  <si>
    <t>44102020324</t>
  </si>
  <si>
    <t>08035412002</t>
  </si>
  <si>
    <t>30095212011</t>
  </si>
  <si>
    <t>40003943512</t>
  </si>
  <si>
    <t>05015712004</t>
  </si>
  <si>
    <t>40203310951</t>
  </si>
  <si>
    <t>28066212001</t>
  </si>
  <si>
    <t>17126112026</t>
  </si>
  <si>
    <t>05076710619</t>
  </si>
  <si>
    <t>44103008691</t>
  </si>
  <si>
    <t>44103081773</t>
  </si>
  <si>
    <t>11106312007</t>
  </si>
  <si>
    <t>03046012036</t>
  </si>
  <si>
    <t>07085712009</t>
  </si>
  <si>
    <t>05017112010</t>
  </si>
  <si>
    <t>44102018368</t>
  </si>
  <si>
    <t>44102019274</t>
  </si>
  <si>
    <t>54102019261</t>
  </si>
  <si>
    <t>25056112003</t>
  </si>
  <si>
    <t>02095911586</t>
  </si>
  <si>
    <t>44103096567</t>
  </si>
  <si>
    <t>45403017527</t>
  </si>
  <si>
    <t>45403017353</t>
  </si>
  <si>
    <t>28106511701</t>
  </si>
  <si>
    <t>55402008321</t>
  </si>
  <si>
    <t>45403014323</t>
  </si>
  <si>
    <t>04105111718</t>
  </si>
  <si>
    <t>08026211719</t>
  </si>
  <si>
    <t>15087111151</t>
  </si>
  <si>
    <t>23086711702</t>
  </si>
  <si>
    <t>40203445935</t>
  </si>
  <si>
    <t>40900038330</t>
  </si>
  <si>
    <t>45403054400</t>
  </si>
  <si>
    <t>45403010355</t>
  </si>
  <si>
    <t>45403035522</t>
  </si>
  <si>
    <t>40900038684</t>
  </si>
  <si>
    <t>21026311740</t>
  </si>
  <si>
    <t>40103293481</t>
  </si>
  <si>
    <t>40003365196</t>
  </si>
  <si>
    <t>11066411421</t>
  </si>
  <si>
    <t>23126311712</t>
  </si>
  <si>
    <t>90002214434</t>
  </si>
  <si>
    <t>50003292941</t>
  </si>
  <si>
    <t>16115511705</t>
  </si>
  <si>
    <t>12016113607</t>
  </si>
  <si>
    <t>21095211719</t>
  </si>
  <si>
    <t>45402007269</t>
  </si>
  <si>
    <t>05016012253</t>
  </si>
  <si>
    <t>44102006693</t>
  </si>
  <si>
    <t>44102006706</t>
  </si>
  <si>
    <t>44102030534</t>
  </si>
  <si>
    <t>19105712267</t>
  </si>
  <si>
    <t>24026612264</t>
  </si>
  <si>
    <t>09106212257</t>
  </si>
  <si>
    <t>11036312262</t>
  </si>
  <si>
    <t>03105612251</t>
  </si>
  <si>
    <t>13086012275</t>
  </si>
  <si>
    <t>44102006674</t>
  </si>
  <si>
    <t>44103107409</t>
  </si>
  <si>
    <t>23096112551</t>
  </si>
  <si>
    <t>30036212257</t>
  </si>
  <si>
    <t>17065712254</t>
  </si>
  <si>
    <t>01096112271</t>
  </si>
  <si>
    <t>40203352315</t>
  </si>
  <si>
    <t>44103134360</t>
  </si>
  <si>
    <t>40003426325</t>
  </si>
  <si>
    <t>40003189328</t>
  </si>
  <si>
    <t>44102011923</t>
  </si>
  <si>
    <t>40203565699</t>
  </si>
  <si>
    <t>Nodieva Anda - ārsta prakse pneimonoloģijā, Sabiedrība ar ierobežotu atbildību</t>
  </si>
  <si>
    <t>40203098286</t>
  </si>
  <si>
    <t>44103038554</t>
  </si>
  <si>
    <t>08015711355</t>
  </si>
  <si>
    <t>40003261206</t>
  </si>
  <si>
    <t>10046011354</t>
  </si>
  <si>
    <t>44103038446</t>
  </si>
  <si>
    <t>44103041944</t>
  </si>
  <si>
    <t>44103040402</t>
  </si>
  <si>
    <t>14105111354</t>
  </si>
  <si>
    <t>44103058917</t>
  </si>
  <si>
    <t>40003429637</t>
  </si>
  <si>
    <t>10015811375</t>
  </si>
  <si>
    <t>44103051389</t>
  </si>
  <si>
    <t>28075812260</t>
  </si>
  <si>
    <t>44103053178</t>
  </si>
  <si>
    <t>11076011368</t>
  </si>
  <si>
    <t>44103050792</t>
  </si>
  <si>
    <t>40203374011</t>
  </si>
  <si>
    <t>50203422031</t>
  </si>
  <si>
    <t>40203510332</t>
  </si>
  <si>
    <t>003000029</t>
  </si>
  <si>
    <t>40203603420</t>
  </si>
  <si>
    <t>NT Med, SIA</t>
  </si>
  <si>
    <t>40203059429</t>
  </si>
  <si>
    <t>42103091985</t>
  </si>
  <si>
    <t>90000074812</t>
  </si>
  <si>
    <t>45403022392</t>
  </si>
  <si>
    <t>020000007</t>
  </si>
  <si>
    <t>50203540201</t>
  </si>
  <si>
    <t>AZ ārsta prakse, SIA</t>
  </si>
  <si>
    <t>40203369909</t>
  </si>
  <si>
    <t>40203442873</t>
  </si>
  <si>
    <t>40203183845</t>
  </si>
  <si>
    <t>40203367467</t>
  </si>
  <si>
    <t>028000008</t>
  </si>
  <si>
    <t>40203567882</t>
  </si>
  <si>
    <t>Agneses Ķirses ģimenes ārsta prakse, SIA</t>
  </si>
  <si>
    <t>01048811764</t>
  </si>
  <si>
    <t>28077312518</t>
  </si>
  <si>
    <t>030000006</t>
  </si>
  <si>
    <t>40203592076</t>
  </si>
  <si>
    <t>Beltiņas ģimenes ārsta prakse, SIA</t>
  </si>
  <si>
    <t>40203322927</t>
  </si>
  <si>
    <t>41503045338</t>
  </si>
  <si>
    <t>031000011</t>
  </si>
  <si>
    <t>40203519825</t>
  </si>
  <si>
    <t>Dr. Guntis Balodis-ģimenes ārsts, SIA</t>
  </si>
  <si>
    <t>031000013</t>
  </si>
  <si>
    <t>40103834572</t>
  </si>
  <si>
    <t>MedEko, Sabiedrība ar ierobežotu atbildību</t>
  </si>
  <si>
    <t>031000014</t>
  </si>
  <si>
    <t>40900041307</t>
  </si>
  <si>
    <t>Mežāres pagasta feldšerpunkts</t>
  </si>
  <si>
    <t>40203500067</t>
  </si>
  <si>
    <t>040000013</t>
  </si>
  <si>
    <t>40203580024</t>
  </si>
  <si>
    <t>BIMEDICAL, SIA</t>
  </si>
  <si>
    <t>43603034004</t>
  </si>
  <si>
    <t>03066310022</t>
  </si>
  <si>
    <t>43603020305</t>
  </si>
  <si>
    <t>43603020004</t>
  </si>
  <si>
    <t>43603034023</t>
  </si>
  <si>
    <t>25025010004</t>
  </si>
  <si>
    <t>40003321647</t>
  </si>
  <si>
    <t>43603024218</t>
  </si>
  <si>
    <t>16046411435</t>
  </si>
  <si>
    <t>43603033935</t>
  </si>
  <si>
    <t>40003916035</t>
  </si>
  <si>
    <t>07076310841</t>
  </si>
  <si>
    <t>43603030572</t>
  </si>
  <si>
    <t>43603030568</t>
  </si>
  <si>
    <t>53603071731</t>
  </si>
  <si>
    <t>43603080041</t>
  </si>
  <si>
    <t>21027212023</t>
  </si>
  <si>
    <t>24067410028</t>
  </si>
  <si>
    <t>43603049090</t>
  </si>
  <si>
    <t>43603048752</t>
  </si>
  <si>
    <t>43603034856</t>
  </si>
  <si>
    <t>43603069735</t>
  </si>
  <si>
    <t>43603072330</t>
  </si>
  <si>
    <t>40103966244</t>
  </si>
  <si>
    <t>15106612366</t>
  </si>
  <si>
    <t>06045510037</t>
  </si>
  <si>
    <t>43603088238</t>
  </si>
  <si>
    <t>40203298339</t>
  </si>
  <si>
    <t>41703007451</t>
  </si>
  <si>
    <t>41703007095</t>
  </si>
  <si>
    <t>JELGAVAS KLĪNIKA, Sabiedrība ar ierobežotu atbildību</t>
  </si>
  <si>
    <t>43602007761</t>
  </si>
  <si>
    <t>43602006094</t>
  </si>
  <si>
    <t>50003265661</t>
  </si>
  <si>
    <t>43603012257</t>
  </si>
  <si>
    <t>43603056868</t>
  </si>
  <si>
    <t>43603033723</t>
  </si>
  <si>
    <t>13075810001</t>
  </si>
  <si>
    <t>43603034466</t>
  </si>
  <si>
    <t>43603034362</t>
  </si>
  <si>
    <t>43603034470</t>
  </si>
  <si>
    <t>43603033992</t>
  </si>
  <si>
    <t>53603033621</t>
  </si>
  <si>
    <t>40203300296</t>
  </si>
  <si>
    <t>43602023357</t>
  </si>
  <si>
    <t>27036310028</t>
  </si>
  <si>
    <t>15046610018</t>
  </si>
  <si>
    <t>43603056887</t>
  </si>
  <si>
    <t>43603034413</t>
  </si>
  <si>
    <t>43603045417</t>
  </si>
  <si>
    <t>16077310020</t>
  </si>
  <si>
    <t>30086711070</t>
  </si>
  <si>
    <t>43603035635</t>
  </si>
  <si>
    <t>30105910017</t>
  </si>
  <si>
    <t>25056311141</t>
  </si>
  <si>
    <t>27055911144</t>
  </si>
  <si>
    <t>25116512050</t>
  </si>
  <si>
    <t>55403018721</t>
  </si>
  <si>
    <t>45403032009</t>
  </si>
  <si>
    <t>19046411148</t>
  </si>
  <si>
    <t>18076811869</t>
  </si>
  <si>
    <t>Gercāne Sanita -ģimenes ārsta prakse</t>
  </si>
  <si>
    <t>16046611154</t>
  </si>
  <si>
    <t>55403016241</t>
  </si>
  <si>
    <t>Grestes klīnika, Sabiedrība ar ierobežotu atbildību</t>
  </si>
  <si>
    <t>30115211148</t>
  </si>
  <si>
    <t>27025711168</t>
  </si>
  <si>
    <t>22115811186</t>
  </si>
  <si>
    <t>05055011149</t>
  </si>
  <si>
    <t>45403035359</t>
  </si>
  <si>
    <t>45403007995</t>
  </si>
  <si>
    <t>26056211858</t>
  </si>
  <si>
    <t>55403030601</t>
  </si>
  <si>
    <t>10085511888</t>
  </si>
  <si>
    <t>08026011864</t>
  </si>
  <si>
    <t>12065411854</t>
  </si>
  <si>
    <t>16027211868</t>
  </si>
  <si>
    <t>06086811856</t>
  </si>
  <si>
    <t>45403051457</t>
  </si>
  <si>
    <t>19114211851</t>
  </si>
  <si>
    <t>08096611857</t>
  </si>
  <si>
    <t>20106011858</t>
  </si>
  <si>
    <t>25115611866</t>
  </si>
  <si>
    <t>29096111863</t>
  </si>
  <si>
    <t>02045511859</t>
  </si>
  <si>
    <t>22046011854</t>
  </si>
  <si>
    <t>22096311804</t>
  </si>
  <si>
    <t>03076211861</t>
  </si>
  <si>
    <t>03086212219</t>
  </si>
  <si>
    <t>08075811884</t>
  </si>
  <si>
    <t>02085011867</t>
  </si>
  <si>
    <t>26086811862</t>
  </si>
  <si>
    <t>21025311853</t>
  </si>
  <si>
    <t>25076211877</t>
  </si>
  <si>
    <t>43603086006</t>
  </si>
  <si>
    <t>30055112059</t>
  </si>
  <si>
    <t>15105512056</t>
  </si>
  <si>
    <t>12015012062</t>
  </si>
  <si>
    <t>17016512061</t>
  </si>
  <si>
    <t>18035412060</t>
  </si>
  <si>
    <t>31126212060</t>
  </si>
  <si>
    <t>22046612078</t>
  </si>
  <si>
    <t>43603041843</t>
  </si>
  <si>
    <t>23045912081</t>
  </si>
  <si>
    <t>03026512068</t>
  </si>
  <si>
    <t>07066010116</t>
  </si>
  <si>
    <t>02015512068</t>
  </si>
  <si>
    <t>43603031135</t>
  </si>
  <si>
    <t>43603051042</t>
  </si>
  <si>
    <t>43603029766</t>
  </si>
  <si>
    <t>10045312075</t>
  </si>
  <si>
    <t>43603058178</t>
  </si>
  <si>
    <t>43603068180</t>
  </si>
  <si>
    <t>43603041063</t>
  </si>
  <si>
    <t>43603016899</t>
  </si>
  <si>
    <t>43603041078</t>
  </si>
  <si>
    <t>26046210106</t>
  </si>
  <si>
    <t>08016512067</t>
  </si>
  <si>
    <t>40203359830</t>
  </si>
  <si>
    <t>19034512056</t>
  </si>
  <si>
    <t>16075911869</t>
  </si>
  <si>
    <t>04046012065</t>
  </si>
  <si>
    <t>30116112096</t>
  </si>
  <si>
    <t>42103086842</t>
  </si>
  <si>
    <t>30067212065</t>
  </si>
  <si>
    <t>43603032944</t>
  </si>
  <si>
    <t>01015511829</t>
  </si>
  <si>
    <t>01087510016</t>
  </si>
  <si>
    <t>29067312236</t>
  </si>
  <si>
    <t>05016312205</t>
  </si>
  <si>
    <t>48502012691</t>
  </si>
  <si>
    <t>15025812200</t>
  </si>
  <si>
    <t>48503024433</t>
  </si>
  <si>
    <t>43603051413</t>
  </si>
  <si>
    <t>11095612206</t>
  </si>
  <si>
    <t>13115212218</t>
  </si>
  <si>
    <t>10096312219</t>
  </si>
  <si>
    <t>48503014524</t>
  </si>
  <si>
    <t>40003300823</t>
  </si>
  <si>
    <t>48503022127</t>
  </si>
  <si>
    <t>10037512202</t>
  </si>
  <si>
    <t>41203061935</t>
  </si>
  <si>
    <t>48503003427</t>
  </si>
  <si>
    <t>29015511823</t>
  </si>
  <si>
    <t>40003299789</t>
  </si>
  <si>
    <t>05125911098</t>
  </si>
  <si>
    <t>48503007503</t>
  </si>
  <si>
    <t>23096110919</t>
  </si>
  <si>
    <t>40003275352</t>
  </si>
  <si>
    <t>18105612237</t>
  </si>
  <si>
    <t>09045710403</t>
  </si>
  <si>
    <t>16026010028</t>
  </si>
  <si>
    <t>53603007281</t>
  </si>
  <si>
    <t>13115010018</t>
  </si>
  <si>
    <t>23016010003</t>
  </si>
  <si>
    <t>26096710002</t>
  </si>
  <si>
    <t>30095610060</t>
  </si>
  <si>
    <t>26046310027</t>
  </si>
  <si>
    <t>04066912212</t>
  </si>
  <si>
    <t>01107912400</t>
  </si>
  <si>
    <t>40203274364</t>
  </si>
  <si>
    <t>43603064827</t>
  </si>
  <si>
    <t>18118612359</t>
  </si>
  <si>
    <t>45403057214</t>
  </si>
  <si>
    <t>04085711803</t>
  </si>
  <si>
    <t>40900035936</t>
  </si>
  <si>
    <t>40900035921</t>
  </si>
  <si>
    <t>40003331306</t>
  </si>
  <si>
    <t>07125011152</t>
  </si>
  <si>
    <t>21056411144</t>
  </si>
  <si>
    <t>13105313103</t>
  </si>
  <si>
    <t>12106411157</t>
  </si>
  <si>
    <t>17076611168</t>
  </si>
  <si>
    <t>23106310026</t>
  </si>
  <si>
    <t>40003651907</t>
  </si>
  <si>
    <t>40003192690</t>
  </si>
  <si>
    <t>40002061724</t>
  </si>
  <si>
    <t>40002043362</t>
  </si>
  <si>
    <t>40002068968</t>
  </si>
  <si>
    <t>22085411033</t>
  </si>
  <si>
    <t>06015511020</t>
  </si>
  <si>
    <t>50103248761</t>
  </si>
  <si>
    <t>10106411035</t>
  </si>
  <si>
    <t>30106311008</t>
  </si>
  <si>
    <t>13126611003</t>
  </si>
  <si>
    <t>13076311028</t>
  </si>
  <si>
    <t>21085414504</t>
  </si>
  <si>
    <t>40103660588</t>
  </si>
  <si>
    <t>25115811024</t>
  </si>
  <si>
    <t>08075911009</t>
  </si>
  <si>
    <t>40103583876</t>
  </si>
  <si>
    <t>40003993176</t>
  </si>
  <si>
    <t>13056011044</t>
  </si>
  <si>
    <t>45401015790</t>
  </si>
  <si>
    <t>06055811028</t>
  </si>
  <si>
    <t>23094810305</t>
  </si>
  <si>
    <t>27025411018</t>
  </si>
  <si>
    <t>17106011009</t>
  </si>
  <si>
    <t>90010494035</t>
  </si>
  <si>
    <t>50103610521</t>
  </si>
  <si>
    <t>40203275016</t>
  </si>
  <si>
    <t>42103100027</t>
  </si>
  <si>
    <t>54103129361</t>
  </si>
  <si>
    <t>50203340731</t>
  </si>
  <si>
    <t>40003131304</t>
  </si>
  <si>
    <t>40103673385</t>
  </si>
  <si>
    <t>50103887571</t>
  </si>
  <si>
    <t>06046411014</t>
  </si>
  <si>
    <t>40203316028</t>
  </si>
  <si>
    <t>27056710301</t>
  </si>
  <si>
    <t>11085511014</t>
  </si>
  <si>
    <t>03115611017</t>
  </si>
  <si>
    <t>08065811805</t>
  </si>
  <si>
    <t>22065911014</t>
  </si>
  <si>
    <t>10125411014</t>
  </si>
  <si>
    <t>02105614658</t>
  </si>
  <si>
    <t>20036211036</t>
  </si>
  <si>
    <t>40003705364</t>
  </si>
  <si>
    <t>40003802176</t>
  </si>
  <si>
    <t>40203460934</t>
  </si>
  <si>
    <t>19127011437</t>
  </si>
  <si>
    <t>40003458759</t>
  </si>
  <si>
    <t>40103838432</t>
  </si>
  <si>
    <t>50103989431</t>
  </si>
  <si>
    <t>40103876612</t>
  </si>
  <si>
    <t>40103830528</t>
  </si>
  <si>
    <t>06069412562</t>
  </si>
  <si>
    <t>40203267752</t>
  </si>
  <si>
    <t>18116511503</t>
  </si>
  <si>
    <t>21038012561</t>
  </si>
  <si>
    <t>40203329802</t>
  </si>
  <si>
    <t>44103147562</t>
  </si>
  <si>
    <t>40002086450</t>
  </si>
  <si>
    <t>21096310129</t>
  </si>
  <si>
    <t>11114910605</t>
  </si>
  <si>
    <t>40103310758</t>
  </si>
  <si>
    <t>40203307684</t>
  </si>
  <si>
    <t>23039511484</t>
  </si>
  <si>
    <t>40003676065</t>
  </si>
  <si>
    <t>06026510410</t>
  </si>
  <si>
    <t>10038211508</t>
  </si>
  <si>
    <t>44103148483</t>
  </si>
  <si>
    <t>55403058461</t>
  </si>
  <si>
    <t>40203347831</t>
  </si>
  <si>
    <t>16066710133</t>
  </si>
  <si>
    <t>18115711802</t>
  </si>
  <si>
    <t>31016812858</t>
  </si>
  <si>
    <t>40203332041</t>
  </si>
  <si>
    <t>01096612460</t>
  </si>
  <si>
    <t>01039011597</t>
  </si>
  <si>
    <t>40203337890</t>
  </si>
  <si>
    <t>21039511813</t>
  </si>
  <si>
    <t>40203316278</t>
  </si>
  <si>
    <t>40103280398</t>
  </si>
  <si>
    <t>50203334631</t>
  </si>
  <si>
    <t>40203366090</t>
  </si>
  <si>
    <t>40203323477</t>
  </si>
  <si>
    <t>40003787318</t>
  </si>
  <si>
    <t>40103455621</t>
  </si>
  <si>
    <t>16057311560</t>
  </si>
  <si>
    <t>40103802308</t>
  </si>
  <si>
    <t>40103627085</t>
  </si>
  <si>
    <t>40203358303</t>
  </si>
  <si>
    <t>40203384861</t>
  </si>
  <si>
    <t>40203390139</t>
  </si>
  <si>
    <t>40103808851</t>
  </si>
  <si>
    <t>40203289815</t>
  </si>
  <si>
    <t>50003934121</t>
  </si>
  <si>
    <t>40203341519</t>
  </si>
  <si>
    <t>40203352230</t>
  </si>
  <si>
    <t>40103802134</t>
  </si>
  <si>
    <t>40203346817</t>
  </si>
  <si>
    <t>45403006608</t>
  </si>
  <si>
    <t>45403050409</t>
  </si>
  <si>
    <t>04069010302</t>
  </si>
  <si>
    <t>40103164458</t>
  </si>
  <si>
    <t>40203314135</t>
  </si>
  <si>
    <t>30108710635</t>
  </si>
  <si>
    <t>25038610228</t>
  </si>
  <si>
    <t>40203295968</t>
  </si>
  <si>
    <t>40203320184</t>
  </si>
  <si>
    <t>40203321993</t>
  </si>
  <si>
    <t>44103059734</t>
  </si>
  <si>
    <t>40103198702</t>
  </si>
  <si>
    <t>07028510101</t>
  </si>
  <si>
    <t>40203100788</t>
  </si>
  <si>
    <t>40203415697</t>
  </si>
  <si>
    <t>40203257345</t>
  </si>
  <si>
    <t>40203405010</t>
  </si>
  <si>
    <t>30087910119</t>
  </si>
  <si>
    <t>20039711423</t>
  </si>
  <si>
    <t>50103755151</t>
  </si>
  <si>
    <t>40203416419</t>
  </si>
  <si>
    <t>40203421119</t>
  </si>
  <si>
    <t>23069112302</t>
  </si>
  <si>
    <t>40203431579</t>
  </si>
  <si>
    <t>40203433349</t>
  </si>
  <si>
    <t>40203429983</t>
  </si>
  <si>
    <t>40203134356</t>
  </si>
  <si>
    <t>40203381583</t>
  </si>
  <si>
    <t>40203421960</t>
  </si>
  <si>
    <t>26048812709</t>
  </si>
  <si>
    <t>18128410144</t>
  </si>
  <si>
    <t>40203442553</t>
  </si>
  <si>
    <t>40203440660</t>
  </si>
  <si>
    <t>40003800813</t>
  </si>
  <si>
    <t>40103349126</t>
  </si>
  <si>
    <t>41203073525</t>
  </si>
  <si>
    <t>Jūsu labsajūtai, Sabiedrība ar ierobežotu atbildību</t>
  </si>
  <si>
    <t>31129111003</t>
  </si>
  <si>
    <t>40103624712</t>
  </si>
  <si>
    <t>40103997865</t>
  </si>
  <si>
    <t>07058310717</t>
  </si>
  <si>
    <t>06095511302</t>
  </si>
  <si>
    <t>40203419684</t>
  </si>
  <si>
    <t>40003569414</t>
  </si>
  <si>
    <t>40103846139</t>
  </si>
  <si>
    <t>40203459051</t>
  </si>
  <si>
    <t>40203460614</t>
  </si>
  <si>
    <t>41203068524</t>
  </si>
  <si>
    <t>42103085527</t>
  </si>
  <si>
    <t>40003332551</t>
  </si>
  <si>
    <t>41203064081</t>
  </si>
  <si>
    <t>40203446625</t>
  </si>
  <si>
    <t>22086710406</t>
  </si>
  <si>
    <t>50203106161</t>
  </si>
  <si>
    <t>30108110613</t>
  </si>
  <si>
    <t>40203477447</t>
  </si>
  <si>
    <t>40203480930</t>
  </si>
  <si>
    <t>40103835667</t>
  </si>
  <si>
    <t>40203244389</t>
  </si>
  <si>
    <t>42102041597</t>
  </si>
  <si>
    <t>40203485779</t>
  </si>
  <si>
    <t>40203110165</t>
  </si>
  <si>
    <t>20078610924</t>
  </si>
  <si>
    <t>40008002279</t>
  </si>
  <si>
    <t>19055610122</t>
  </si>
  <si>
    <t>40002192405</t>
  </si>
  <si>
    <t>40203496363</t>
  </si>
  <si>
    <t>44103136376</t>
  </si>
  <si>
    <t>40203503985</t>
  </si>
  <si>
    <t>02109410118</t>
  </si>
  <si>
    <t>05099110317</t>
  </si>
  <si>
    <t>40203493263</t>
  </si>
  <si>
    <t>40203505149</t>
  </si>
  <si>
    <t>50203500571</t>
  </si>
  <si>
    <t>40203504798</t>
  </si>
  <si>
    <t>40203272823</t>
  </si>
  <si>
    <t>40203457667</t>
  </si>
  <si>
    <t>40203496768</t>
  </si>
  <si>
    <t>50203502021</t>
  </si>
  <si>
    <t>40203508658</t>
  </si>
  <si>
    <t>40203446409</t>
  </si>
  <si>
    <t>40203233421</t>
  </si>
  <si>
    <t>29019710029</t>
  </si>
  <si>
    <t>40103827104</t>
  </si>
  <si>
    <t>40203269645</t>
  </si>
  <si>
    <t>25028410142</t>
  </si>
  <si>
    <t>28078812215</t>
  </si>
  <si>
    <t>19048511644</t>
  </si>
  <si>
    <t>40103768243</t>
  </si>
  <si>
    <t>40203523233</t>
  </si>
  <si>
    <t>40203519967</t>
  </si>
  <si>
    <t>19058610128</t>
  </si>
  <si>
    <t>40203492817</t>
  </si>
  <si>
    <t>41203068399</t>
  </si>
  <si>
    <t>001000200</t>
  </si>
  <si>
    <t>40203492291</t>
  </si>
  <si>
    <t>Ārona Zemīša rehabilitācijas centrs, SIA</t>
  </si>
  <si>
    <t>001000201</t>
  </si>
  <si>
    <t>09068912411</t>
  </si>
  <si>
    <t>Urbanoviča Edīte - audiologopēda prakse</t>
  </si>
  <si>
    <t>001000202</t>
  </si>
  <si>
    <t>25098810280</t>
  </si>
  <si>
    <t>Hmeļņicka Jevgeņija - ārsta prakse dermatoloģijā, veneroloģijā</t>
  </si>
  <si>
    <t>001000203</t>
  </si>
  <si>
    <t>40203404640</t>
  </si>
  <si>
    <t>Adoro Šampēteris, SIA</t>
  </si>
  <si>
    <t>001000204</t>
  </si>
  <si>
    <t>40203112607</t>
  </si>
  <si>
    <t>Vizuālās diagnostikas privātprakse, SIA</t>
  </si>
  <si>
    <t>001000205</t>
  </si>
  <si>
    <t>40203221507</t>
  </si>
  <si>
    <t>JUSKOS, SIA</t>
  </si>
  <si>
    <t>001000206</t>
  </si>
  <si>
    <t>40203532359</t>
  </si>
  <si>
    <t>DALUS Dent, Sabiedrība ar ierobežotu atbildību</t>
  </si>
  <si>
    <t>001000210</t>
  </si>
  <si>
    <t>40103819022</t>
  </si>
  <si>
    <t>Jasko un Ko, Sabiedrība ar ierobežotu atbildību</t>
  </si>
  <si>
    <t>001000211</t>
  </si>
  <si>
    <t>40103831735</t>
  </si>
  <si>
    <t>Dentsol, Sabiedrība ar ierobežotu atbildību</t>
  </si>
  <si>
    <t>001000212</t>
  </si>
  <si>
    <t>40203534063</t>
  </si>
  <si>
    <t>VESELĪBAI NO SIRDS, SIA</t>
  </si>
  <si>
    <t>001000213</t>
  </si>
  <si>
    <t>40203229657</t>
  </si>
  <si>
    <t>H&amp;R Group, SIA</t>
  </si>
  <si>
    <t>001000214</t>
  </si>
  <si>
    <t>40203508751</t>
  </si>
  <si>
    <t>SDS2, SIA</t>
  </si>
  <si>
    <t>001000215</t>
  </si>
  <si>
    <t>42103101821</t>
  </si>
  <si>
    <t>CORE TERAPIJA, Sabiedrība ar ierobežotu atbildību</t>
  </si>
  <si>
    <t>001000216</t>
  </si>
  <si>
    <t>41503037222</t>
  </si>
  <si>
    <t>MARIOLA, Sabiedrība ar ierobežotu atbildību</t>
  </si>
  <si>
    <t>001000217</t>
  </si>
  <si>
    <t>40203539925</t>
  </si>
  <si>
    <t>RamuPratu, SIA</t>
  </si>
  <si>
    <t>001000218</t>
  </si>
  <si>
    <t>40002210556</t>
  </si>
  <si>
    <t>GIRTCIUS MED, IK</t>
  </si>
  <si>
    <t>001000219</t>
  </si>
  <si>
    <t>001000221</t>
  </si>
  <si>
    <t>02019011260</t>
  </si>
  <si>
    <t>Vodjanaja Irina - fizioterapeita prakse</t>
  </si>
  <si>
    <t>001000223</t>
  </si>
  <si>
    <t>40002210414</t>
  </si>
  <si>
    <t>Paracelsus, IK</t>
  </si>
  <si>
    <t>001000224</t>
  </si>
  <si>
    <t>40002183370</t>
  </si>
  <si>
    <t>001000226</t>
  </si>
  <si>
    <t>41203073671</t>
  </si>
  <si>
    <t>Medon, SIA</t>
  </si>
  <si>
    <t>001000227</t>
  </si>
  <si>
    <t>50203544171</t>
  </si>
  <si>
    <t>E.S. Privātprakse, SIA</t>
  </si>
  <si>
    <t>001000228</t>
  </si>
  <si>
    <t>40203478620</t>
  </si>
  <si>
    <t>Profesora Skrides Sirds klīnika, SIA</t>
  </si>
  <si>
    <t>001000230</t>
  </si>
  <si>
    <t>50203205631</t>
  </si>
  <si>
    <t>LAIM masāžas, SIA</t>
  </si>
  <si>
    <t>001000231</t>
  </si>
  <si>
    <t>50203541781</t>
  </si>
  <si>
    <t>ORTO TOK, Sabiedrība ar ierobežotu atbildību</t>
  </si>
  <si>
    <t>001000232</t>
  </si>
  <si>
    <t>25048810864</t>
  </si>
  <si>
    <t>Sproģe Anna - fizioterapeita prakse</t>
  </si>
  <si>
    <t>001000233</t>
  </si>
  <si>
    <t>19058311566</t>
  </si>
  <si>
    <t>Balode Māra - fizioterapeita prakse</t>
  </si>
  <si>
    <t>001000236</t>
  </si>
  <si>
    <t>40203532467</t>
  </si>
  <si>
    <t>EF fizio, SIA</t>
  </si>
  <si>
    <t>001000237</t>
  </si>
  <si>
    <t>40203477589</t>
  </si>
  <si>
    <t>ABAistaba, SIA</t>
  </si>
  <si>
    <t>001000240</t>
  </si>
  <si>
    <t>40103805056</t>
  </si>
  <si>
    <t>001000241</t>
  </si>
  <si>
    <t>19077211210</t>
  </si>
  <si>
    <t>Kirejevs Dmitrijs - ārsta prakse traumatoloģijā, ortopēdijā</t>
  </si>
  <si>
    <t>001000242</t>
  </si>
  <si>
    <t>23128611858</t>
  </si>
  <si>
    <t>Jakušonoka Evita - ārsta prakse dermatoloģijā, veneroloģijā</t>
  </si>
  <si>
    <t>001000243</t>
  </si>
  <si>
    <t>40203575343</t>
  </si>
  <si>
    <t>Harmony clinic, SIA</t>
  </si>
  <si>
    <t>001000244</t>
  </si>
  <si>
    <t>07029314401</t>
  </si>
  <si>
    <t>Nazarovs Pāvels - fizioterapeita prakse</t>
  </si>
  <si>
    <t>001000245</t>
  </si>
  <si>
    <t>40203545813</t>
  </si>
  <si>
    <t>Pumpure, SIA</t>
  </si>
  <si>
    <t>001000246</t>
  </si>
  <si>
    <t>40203546556</t>
  </si>
  <si>
    <t>CLINIC EQUILIBRIUM, SIA</t>
  </si>
  <si>
    <t>001000248</t>
  </si>
  <si>
    <t>40203575875</t>
  </si>
  <si>
    <t>DentalB, SIA</t>
  </si>
  <si>
    <t>001000250</t>
  </si>
  <si>
    <t>40203581087</t>
  </si>
  <si>
    <t>M.TECIS, Sabiedrība ar ierobežotu atbildību</t>
  </si>
  <si>
    <t>001000251</t>
  </si>
  <si>
    <t>40203417950</t>
  </si>
  <si>
    <t>Alfamed, SIA</t>
  </si>
  <si>
    <t>001000252</t>
  </si>
  <si>
    <t>23078711497</t>
  </si>
  <si>
    <t>Veļitčenko Anastasija - podologa prakse</t>
  </si>
  <si>
    <t>001000253</t>
  </si>
  <si>
    <t>40003188905</t>
  </si>
  <si>
    <t>Premium Power System, Sabiedrība ar ierobežotu atbildību</t>
  </si>
  <si>
    <t>001000254</t>
  </si>
  <si>
    <t>40203580310</t>
  </si>
  <si>
    <t>Dental Care, SIA</t>
  </si>
  <si>
    <t>001000255</t>
  </si>
  <si>
    <t>40203283102</t>
  </si>
  <si>
    <t>LAAIMA, Sabiedrība ar ierobežotu atbildību</t>
  </si>
  <si>
    <t>001000256</t>
  </si>
  <si>
    <t>40103602700</t>
  </si>
  <si>
    <t>001000257</t>
  </si>
  <si>
    <t>10024410901</t>
  </si>
  <si>
    <t>Lūkina Ilga - ārsta prakse oftalmoloģijā</t>
  </si>
  <si>
    <t>001000258</t>
  </si>
  <si>
    <t>Graudiņš Aldis - fizioterapeita prakse</t>
  </si>
  <si>
    <t>001000260</t>
  </si>
  <si>
    <t>01018610312</t>
  </si>
  <si>
    <t>Siliņa Laila - uztura speciālista prakse</t>
  </si>
  <si>
    <t>001000261</t>
  </si>
  <si>
    <t>40203313233</t>
  </si>
  <si>
    <t>Essentia, SIA</t>
  </si>
  <si>
    <t>001000262</t>
  </si>
  <si>
    <t>40103460181</t>
  </si>
  <si>
    <t>Dr.Valerija Agloniete, SIA</t>
  </si>
  <si>
    <t>001000264</t>
  </si>
  <si>
    <t>06129010013</t>
  </si>
  <si>
    <t>Panova Karīna - ārsta prakse radioloģijā</t>
  </si>
  <si>
    <t>001000266</t>
  </si>
  <si>
    <t>40203580931</t>
  </si>
  <si>
    <t>Sanus Anima, SIA</t>
  </si>
  <si>
    <t>001000267</t>
  </si>
  <si>
    <t>50203259371</t>
  </si>
  <si>
    <t>Kusties.com, SIA</t>
  </si>
  <si>
    <t>001000269</t>
  </si>
  <si>
    <t>90001834903</t>
  </si>
  <si>
    <t>Iekšlietu ministrijas veselības un sporta centrs</t>
  </si>
  <si>
    <t>001000271</t>
  </si>
  <si>
    <t>40103551156</t>
  </si>
  <si>
    <t>Datamed Diagnostika, Sabiedrība ar ierobežotu atbildību</t>
  </si>
  <si>
    <t>001000272</t>
  </si>
  <si>
    <t>40203476348</t>
  </si>
  <si>
    <t>Future Dental, Sabiedrība ar ierobežotu atbildību</t>
  </si>
  <si>
    <t>001000275</t>
  </si>
  <si>
    <t>40203603204</t>
  </si>
  <si>
    <t>DDG Premium Oculoplastics, SIA</t>
  </si>
  <si>
    <t>001000276</t>
  </si>
  <si>
    <t>24128312705</t>
  </si>
  <si>
    <t>Arājuma-Kļimoviča Marija - fizioterapeita prakse</t>
  </si>
  <si>
    <t>001000277</t>
  </si>
  <si>
    <t>50203293121</t>
  </si>
  <si>
    <t>MedRad, SIA</t>
  </si>
  <si>
    <t>001000279</t>
  </si>
  <si>
    <t>40203297723</t>
  </si>
  <si>
    <t>SEBO BEAUTY, SIA</t>
  </si>
  <si>
    <t>001000280</t>
  </si>
  <si>
    <t>40203494998</t>
  </si>
  <si>
    <t>Klīnika Balta, Sabiedrība ar ierobežotu atbildību</t>
  </si>
  <si>
    <t>001000281</t>
  </si>
  <si>
    <t>40103176495</t>
  </si>
  <si>
    <t>B-MEDICAL, Sabiedrība ar ierobežotu atbildību</t>
  </si>
  <si>
    <t>001000282</t>
  </si>
  <si>
    <t>50203584761</t>
  </si>
  <si>
    <t>Dr.N.Bērza, SIA</t>
  </si>
  <si>
    <t>001000283</t>
  </si>
  <si>
    <t>15089612734</t>
  </si>
  <si>
    <t>Sorokins Vazgens - fizioterapeita prakse</t>
  </si>
  <si>
    <t>001000284</t>
  </si>
  <si>
    <t>40203570488</t>
  </si>
  <si>
    <t>AH Body Therapy, SIA</t>
  </si>
  <si>
    <t>001000285</t>
  </si>
  <si>
    <t>21048812984</t>
  </si>
  <si>
    <t>Somova Gaļina - fizioterapeita prakse</t>
  </si>
  <si>
    <t>001000286</t>
  </si>
  <si>
    <t>40203603384</t>
  </si>
  <si>
    <t>Smart Diagnostic, Sabiedrība ar ierobežotu atbildību</t>
  </si>
  <si>
    <t>001000287</t>
  </si>
  <si>
    <t>Baidina Ksenija - ārsta prakse psihiatrijā</t>
  </si>
  <si>
    <t>001000289</t>
  </si>
  <si>
    <t>40203593175</t>
  </si>
  <si>
    <t>Regeneration Clinic, SIA</t>
  </si>
  <si>
    <t>001000290</t>
  </si>
  <si>
    <t>40003182207</t>
  </si>
  <si>
    <t>CEFEUS, Sabiedrība ar ierobežotu atbildību</t>
  </si>
  <si>
    <t>001000295</t>
  </si>
  <si>
    <t>50203587541</t>
  </si>
  <si>
    <t>NutriPro, SIA</t>
  </si>
  <si>
    <t>001000298</t>
  </si>
  <si>
    <t>31038512362</t>
  </si>
  <si>
    <t>41503022424</t>
  </si>
  <si>
    <t>13066010221</t>
  </si>
  <si>
    <t>40203408801</t>
  </si>
  <si>
    <t>16048210223</t>
  </si>
  <si>
    <t>19039010215</t>
  </si>
  <si>
    <t>40008266924</t>
  </si>
  <si>
    <t>16128610200</t>
  </si>
  <si>
    <t>41502038095</t>
  </si>
  <si>
    <t>40203357721</t>
  </si>
  <si>
    <t>002000019</t>
  </si>
  <si>
    <t>04028510239</t>
  </si>
  <si>
    <t>Jukša Irīna - fizioterapeita prakse</t>
  </si>
  <si>
    <t>14127410910</t>
  </si>
  <si>
    <t>Barloti Jāņa - ģimenes ārsta, algologa, paliatīvās aprūpes speciālista prakse</t>
  </si>
  <si>
    <t>002000022</t>
  </si>
  <si>
    <t>20018510200</t>
  </si>
  <si>
    <t>Evarte Valentīna -  podologa prakse</t>
  </si>
  <si>
    <t>002000023</t>
  </si>
  <si>
    <t>40203570168</t>
  </si>
  <si>
    <t>Mihaila SVERDLOVA fizioterapeita prakse, Sabiedrība ar ierobežotu atbildību</t>
  </si>
  <si>
    <t>002000024</t>
  </si>
  <si>
    <t>40002210965</t>
  </si>
  <si>
    <t>FootCare, IK</t>
  </si>
  <si>
    <t>002000025</t>
  </si>
  <si>
    <t>21078810074</t>
  </si>
  <si>
    <t>Mackeviča Kristīna - ārsta prakse bērnu psihiatrijā</t>
  </si>
  <si>
    <t>002000026</t>
  </si>
  <si>
    <t>24079010216</t>
  </si>
  <si>
    <t>Rasnace Sondra - podologa prakse</t>
  </si>
  <si>
    <t>002000027</t>
  </si>
  <si>
    <t>19089010221</t>
  </si>
  <si>
    <t>Titova Viktorija - podologa prakse</t>
  </si>
  <si>
    <t>002000028</t>
  </si>
  <si>
    <t>09078910225</t>
  </si>
  <si>
    <t>Laseviča Jūlija-podologa prakse</t>
  </si>
  <si>
    <t>002000029</t>
  </si>
  <si>
    <t>41503024904</t>
  </si>
  <si>
    <t>JUMVA, Sabiedrība ar ierobežotu atbildību</t>
  </si>
  <si>
    <t>002000030</t>
  </si>
  <si>
    <t>31039010217</t>
  </si>
  <si>
    <t>Ķestere Daiga -podologa prakse</t>
  </si>
  <si>
    <t>40002188452</t>
  </si>
  <si>
    <t>17019012150</t>
  </si>
  <si>
    <t>43603034428</t>
  </si>
  <si>
    <t>26079210030</t>
  </si>
  <si>
    <t>43603064441</t>
  </si>
  <si>
    <t>29068311905</t>
  </si>
  <si>
    <t>50203365491</t>
  </si>
  <si>
    <t>04109810604</t>
  </si>
  <si>
    <t>04068112657</t>
  </si>
  <si>
    <t>14056510008</t>
  </si>
  <si>
    <t>40203451927</t>
  </si>
  <si>
    <t>43603073406</t>
  </si>
  <si>
    <t>40203470275</t>
  </si>
  <si>
    <t>11019710007</t>
  </si>
  <si>
    <t>40203488440</t>
  </si>
  <si>
    <t>003000020</t>
  </si>
  <si>
    <t>12068211858</t>
  </si>
  <si>
    <t>Līce Baiba - podologa prakse</t>
  </si>
  <si>
    <t>003000022</t>
  </si>
  <si>
    <t>53603078871</t>
  </si>
  <si>
    <t>KVMed, SIA</t>
  </si>
  <si>
    <t>003000023</t>
  </si>
  <si>
    <t>54103120841</t>
  </si>
  <si>
    <t>I.S. Radiologa prakse, SIA</t>
  </si>
  <si>
    <t>003000025</t>
  </si>
  <si>
    <t>19019311168</t>
  </si>
  <si>
    <t>Bakāne Sanita - audiologopēda prakse</t>
  </si>
  <si>
    <t>003000026</t>
  </si>
  <si>
    <t>22038712060</t>
  </si>
  <si>
    <t>Matule-Millersone Tatjana - ārsta prakse narkoloģijā</t>
  </si>
  <si>
    <t>003000027</t>
  </si>
  <si>
    <t>40203590821</t>
  </si>
  <si>
    <t>Nordic Medical Group, SIA</t>
  </si>
  <si>
    <t>003000028</t>
  </si>
  <si>
    <t>40203403240</t>
  </si>
  <si>
    <t>PhysioEDU, SIA</t>
  </si>
  <si>
    <t>40203383194</t>
  </si>
  <si>
    <t>90000031813</t>
  </si>
  <si>
    <t>40003259837</t>
  </si>
  <si>
    <t>004000007</t>
  </si>
  <si>
    <t>07038611803</t>
  </si>
  <si>
    <t>Caunes Olīvijas ārsta prakse</t>
  </si>
  <si>
    <t>004000010</t>
  </si>
  <si>
    <t>15128310537</t>
  </si>
  <si>
    <t>Svikle Marija - fizioterapeita prakse</t>
  </si>
  <si>
    <t>004000011</t>
  </si>
  <si>
    <t>40203594452</t>
  </si>
  <si>
    <t>Andris Romašovs - gastroenterologa prakse, SIA</t>
  </si>
  <si>
    <t>40203284682</t>
  </si>
  <si>
    <t>40203297738</t>
  </si>
  <si>
    <t>24067110842</t>
  </si>
  <si>
    <t>25048711751</t>
  </si>
  <si>
    <t>08054712852</t>
  </si>
  <si>
    <t>50203381551</t>
  </si>
  <si>
    <t>05039611902</t>
  </si>
  <si>
    <t>42103075995</t>
  </si>
  <si>
    <t>Windmove, SIA</t>
  </si>
  <si>
    <t>40203472350</t>
  </si>
  <si>
    <t>29129110825</t>
  </si>
  <si>
    <t>005000020</t>
  </si>
  <si>
    <t>08067010809</t>
  </si>
  <si>
    <t>Gruškevičs Ritvars - masiera prakse</t>
  </si>
  <si>
    <t>005000021</t>
  </si>
  <si>
    <t>40203530216</t>
  </si>
  <si>
    <t>PRIMAKU PRAKSE, SIA</t>
  </si>
  <si>
    <t>005000023</t>
  </si>
  <si>
    <t>40002212186</t>
  </si>
  <si>
    <t>Preventa Medical, IK</t>
  </si>
  <si>
    <t>005000025</t>
  </si>
  <si>
    <t>25046910837</t>
  </si>
  <si>
    <t>Ķuda Ingūna - vecmātes prakse</t>
  </si>
  <si>
    <t>005000027</t>
  </si>
  <si>
    <t>09018710803</t>
  </si>
  <si>
    <t>005000028</t>
  </si>
  <si>
    <t>16109011915</t>
  </si>
  <si>
    <t>Bergs Kristaps - fizioterapeita prakse</t>
  </si>
  <si>
    <t>005000029</t>
  </si>
  <si>
    <t>12039611908</t>
  </si>
  <si>
    <t>Ķūse Amanda - masiera prakse</t>
  </si>
  <si>
    <t>005000030</t>
  </si>
  <si>
    <t>20079311803</t>
  </si>
  <si>
    <t>Freimane Katrīna - fizioterapeita prakse</t>
  </si>
  <si>
    <t>05129811449</t>
  </si>
  <si>
    <t>30018911441</t>
  </si>
  <si>
    <t>11057511447</t>
  </si>
  <si>
    <t>40203510972</t>
  </si>
  <si>
    <t>40203531264</t>
  </si>
  <si>
    <t>006000011</t>
  </si>
  <si>
    <t>Beļusova Irina - fizioterapeita prakse</t>
  </si>
  <si>
    <t>006000012</t>
  </si>
  <si>
    <t>22128811433</t>
  </si>
  <si>
    <t>Migliniece Samanta-zobu higiēnista prakse</t>
  </si>
  <si>
    <t>006000014</t>
  </si>
  <si>
    <t>40203593917</t>
  </si>
  <si>
    <t>Poikānu zobārstniecība, SIA</t>
  </si>
  <si>
    <t>04128311755</t>
  </si>
  <si>
    <t>40203608199</t>
  </si>
  <si>
    <t>OM Body Therapy, Sabiedrība ar ierobežotu atbildību</t>
  </si>
  <si>
    <t>007000005</t>
  </si>
  <si>
    <t>40203559692</t>
  </si>
  <si>
    <t>SmileFlex Veselības Osta, SIA</t>
  </si>
  <si>
    <t>01046011317</t>
  </si>
  <si>
    <t>21037011006</t>
  </si>
  <si>
    <t>50003992331</t>
  </si>
  <si>
    <t>16096011800</t>
  </si>
  <si>
    <t>23017010419</t>
  </si>
  <si>
    <t>40003499140</t>
  </si>
  <si>
    <t>40003633780</t>
  </si>
  <si>
    <t>40003591769</t>
  </si>
  <si>
    <t>28065410903</t>
  </si>
  <si>
    <t>40003105710</t>
  </si>
  <si>
    <t>14037014105</t>
  </si>
  <si>
    <t>40003630178</t>
  </si>
  <si>
    <t>50003503931</t>
  </si>
  <si>
    <t>90009226487</t>
  </si>
  <si>
    <t>40003581099</t>
  </si>
  <si>
    <t>90011585219</t>
  </si>
  <si>
    <t>25104810309</t>
  </si>
  <si>
    <t>50003199421</t>
  </si>
  <si>
    <t>40003390460</t>
  </si>
  <si>
    <t>40003420905</t>
  </si>
  <si>
    <t>15055511812</t>
  </si>
  <si>
    <t>40103274298</t>
  </si>
  <si>
    <t>50003661841</t>
  </si>
  <si>
    <t>40003374767</t>
  </si>
  <si>
    <t>07086811519</t>
  </si>
  <si>
    <t>40003135293</t>
  </si>
  <si>
    <t>40003591400</t>
  </si>
  <si>
    <t>40003735763</t>
  </si>
  <si>
    <t>40103953377</t>
  </si>
  <si>
    <t>40003456885</t>
  </si>
  <si>
    <t>50203116761</t>
  </si>
  <si>
    <t>40103953894</t>
  </si>
  <si>
    <t>40003150521</t>
  </si>
  <si>
    <t>40003614417</t>
  </si>
  <si>
    <t>40103927711</t>
  </si>
  <si>
    <t>50003671801</t>
  </si>
  <si>
    <t>40003616738</t>
  </si>
  <si>
    <t>40103934569</t>
  </si>
  <si>
    <t>40103950116</t>
  </si>
  <si>
    <t>40103855324</t>
  </si>
  <si>
    <t>40003933849</t>
  </si>
  <si>
    <t>07115910904</t>
  </si>
  <si>
    <t>20047011048</t>
  </si>
  <si>
    <t>15127112707</t>
  </si>
  <si>
    <t>40003541151</t>
  </si>
  <si>
    <t>44101035178</t>
  </si>
  <si>
    <t>40003672400</t>
  </si>
  <si>
    <t>40103208818</t>
  </si>
  <si>
    <t>40900013591</t>
  </si>
  <si>
    <t>25106310113</t>
  </si>
  <si>
    <t>40103249799</t>
  </si>
  <si>
    <t>29065610926</t>
  </si>
  <si>
    <t>08057013600</t>
  </si>
  <si>
    <t>40002012540</t>
  </si>
  <si>
    <t>40003596107</t>
  </si>
  <si>
    <t>40003707488</t>
  </si>
  <si>
    <t>40003570396</t>
  </si>
  <si>
    <t>40003670043</t>
  </si>
  <si>
    <t>12126212796</t>
  </si>
  <si>
    <t>50003644771</t>
  </si>
  <si>
    <t>02107410106</t>
  </si>
  <si>
    <t>40003675996</t>
  </si>
  <si>
    <t>17066410434</t>
  </si>
  <si>
    <t>07107011810</t>
  </si>
  <si>
    <t>13127310923</t>
  </si>
  <si>
    <t>06117011860</t>
  </si>
  <si>
    <t>40003720170</t>
  </si>
  <si>
    <t>15045710527</t>
  </si>
  <si>
    <t>40003475706</t>
  </si>
  <si>
    <t>02056711805</t>
  </si>
  <si>
    <t>25046310313</t>
  </si>
  <si>
    <t>05046811806</t>
  </si>
  <si>
    <t>40103334775</t>
  </si>
  <si>
    <t>40003037861</t>
  </si>
  <si>
    <t>40003517751</t>
  </si>
  <si>
    <t>40003717626</t>
  </si>
  <si>
    <t>40003640689</t>
  </si>
  <si>
    <t>23116211806</t>
  </si>
  <si>
    <t>40003493896</t>
  </si>
  <si>
    <t>15106811496</t>
  </si>
  <si>
    <t>40003713376</t>
  </si>
  <si>
    <t>50003696311</t>
  </si>
  <si>
    <t>26046510918</t>
  </si>
  <si>
    <t>26066710124</t>
  </si>
  <si>
    <t>20036611822</t>
  </si>
  <si>
    <t>40103157174</t>
  </si>
  <si>
    <t>40203072075</t>
  </si>
  <si>
    <t>40003656707</t>
  </si>
  <si>
    <t>40003180386</t>
  </si>
  <si>
    <t>40103225396</t>
  </si>
  <si>
    <t>40003517130</t>
  </si>
  <si>
    <t>21086610603</t>
  </si>
  <si>
    <t>29066010519</t>
  </si>
  <si>
    <t>24045711292</t>
  </si>
  <si>
    <t>40103153914</t>
  </si>
  <si>
    <t>40002053746</t>
  </si>
  <si>
    <t>40003262470</t>
  </si>
  <si>
    <t>50003673501</t>
  </si>
  <si>
    <t>40103666398</t>
  </si>
  <si>
    <t>40003646535</t>
  </si>
  <si>
    <t>40003333010</t>
  </si>
  <si>
    <t>40003767557</t>
  </si>
  <si>
    <t>40003710609</t>
  </si>
  <si>
    <t>12055514518</t>
  </si>
  <si>
    <t>40003754800</t>
  </si>
  <si>
    <t>50103932381</t>
  </si>
  <si>
    <t>40003780131</t>
  </si>
  <si>
    <t>40003034935</t>
  </si>
  <si>
    <t>40003775855</t>
  </si>
  <si>
    <t>10095810128</t>
  </si>
  <si>
    <t>40003554048</t>
  </si>
  <si>
    <t>40900010913</t>
  </si>
  <si>
    <t>40103193480</t>
  </si>
  <si>
    <t>40103933667</t>
  </si>
  <si>
    <t>10027110103</t>
  </si>
  <si>
    <t>31076510544</t>
  </si>
  <si>
    <t>90009235333</t>
  </si>
  <si>
    <t>40002085807</t>
  </si>
  <si>
    <t>40003668119</t>
  </si>
  <si>
    <t>40003646681</t>
  </si>
  <si>
    <t>02036111888</t>
  </si>
  <si>
    <t>40003589567</t>
  </si>
  <si>
    <t>40003906639</t>
  </si>
  <si>
    <t>14085912786</t>
  </si>
  <si>
    <t>20026910538</t>
  </si>
  <si>
    <t>40003933410</t>
  </si>
  <si>
    <t>19015510928</t>
  </si>
  <si>
    <t>03126012765</t>
  </si>
  <si>
    <t>20085510112</t>
  </si>
  <si>
    <t>40103218002</t>
  </si>
  <si>
    <t>21094112911</t>
  </si>
  <si>
    <t>40003797829</t>
  </si>
  <si>
    <t>40003675002</t>
  </si>
  <si>
    <t>40003246550</t>
  </si>
  <si>
    <t>05086210570</t>
  </si>
  <si>
    <t>40003327353</t>
  </si>
  <si>
    <t>24036713050</t>
  </si>
  <si>
    <t>06016111221</t>
  </si>
  <si>
    <t>09056110614</t>
  </si>
  <si>
    <t>12037611437</t>
  </si>
  <si>
    <t>18025312760</t>
  </si>
  <si>
    <t>09057011087</t>
  </si>
  <si>
    <t>30085510058</t>
  </si>
  <si>
    <t>40003454418</t>
  </si>
  <si>
    <t>15035711809</t>
  </si>
  <si>
    <t>40003710153</t>
  </si>
  <si>
    <t>40203207700</t>
  </si>
  <si>
    <t>40003487885</t>
  </si>
  <si>
    <t>40003850405</t>
  </si>
  <si>
    <t>08095712752</t>
  </si>
  <si>
    <t>19125212761</t>
  </si>
  <si>
    <t>40003754302</t>
  </si>
  <si>
    <t>11116611211</t>
  </si>
  <si>
    <t>40103490307</t>
  </si>
  <si>
    <t>06047010060</t>
  </si>
  <si>
    <t>17067612724</t>
  </si>
  <si>
    <t>13087411956</t>
  </si>
  <si>
    <t>23065712706</t>
  </si>
  <si>
    <t>07036411218</t>
  </si>
  <si>
    <t>40003883711</t>
  </si>
  <si>
    <t>25126410912</t>
  </si>
  <si>
    <t>50003773381</t>
  </si>
  <si>
    <t>31036810702</t>
  </si>
  <si>
    <t>40203042935</t>
  </si>
  <si>
    <t>40203117924</t>
  </si>
  <si>
    <t>23106710222</t>
  </si>
  <si>
    <t>40008125709</t>
  </si>
  <si>
    <t>50003622261</t>
  </si>
  <si>
    <t>02036113103</t>
  </si>
  <si>
    <t>40003429270</t>
  </si>
  <si>
    <t>40003872402</t>
  </si>
  <si>
    <t>40003894113</t>
  </si>
  <si>
    <t>40003722398</t>
  </si>
  <si>
    <t>40003879059</t>
  </si>
  <si>
    <t>40003685157</t>
  </si>
  <si>
    <t>40003730588</t>
  </si>
  <si>
    <t>50003770031</t>
  </si>
  <si>
    <t>40003981406</t>
  </si>
  <si>
    <t>40003903859</t>
  </si>
  <si>
    <t>26015910513</t>
  </si>
  <si>
    <t>26036212773</t>
  </si>
  <si>
    <t>40900028173</t>
  </si>
  <si>
    <t>07046510607</t>
  </si>
  <si>
    <t>40900008660</t>
  </si>
  <si>
    <t>06117310107</t>
  </si>
  <si>
    <t>05026310545</t>
  </si>
  <si>
    <t>40003836609</t>
  </si>
  <si>
    <t>40003913823</t>
  </si>
  <si>
    <t>40003972545</t>
  </si>
  <si>
    <t>40003588877</t>
  </si>
  <si>
    <t>50003692911</t>
  </si>
  <si>
    <t>50003595781</t>
  </si>
  <si>
    <t>40203611061</t>
  </si>
  <si>
    <t>Dignes Vanagas fizioterapijas privātprakse, SIA</t>
  </si>
  <si>
    <t>50003933041</t>
  </si>
  <si>
    <t>40900011321</t>
  </si>
  <si>
    <t>40003958170</t>
  </si>
  <si>
    <t>40103125747</t>
  </si>
  <si>
    <t>12037710021</t>
  </si>
  <si>
    <t>21096912728</t>
  </si>
  <si>
    <t>13026012097</t>
  </si>
  <si>
    <t>Šteina Elena - ārsta prakse zobārstniecībā</t>
  </si>
  <si>
    <t>40003967671</t>
  </si>
  <si>
    <t>40003900814</t>
  </si>
  <si>
    <t>08017311291</t>
  </si>
  <si>
    <t>40003687355</t>
  </si>
  <si>
    <t>40003934365</t>
  </si>
  <si>
    <t>06025610612</t>
  </si>
  <si>
    <t>40003980716</t>
  </si>
  <si>
    <t>40003399510</t>
  </si>
  <si>
    <t>27096410629</t>
  </si>
  <si>
    <t>40003988508</t>
  </si>
  <si>
    <t>10016214679</t>
  </si>
  <si>
    <t>40003954925</t>
  </si>
  <si>
    <t>01126011229</t>
  </si>
  <si>
    <t>20036910734</t>
  </si>
  <si>
    <t>010000576</t>
  </si>
  <si>
    <t>30067611568</t>
  </si>
  <si>
    <t>Rubulis Svens - ārsta prakse traumatoloģijā, ortopēdijā</t>
  </si>
  <si>
    <t>40003995726</t>
  </si>
  <si>
    <t>40003680836</t>
  </si>
  <si>
    <t>40900008552</t>
  </si>
  <si>
    <t>40003900405</t>
  </si>
  <si>
    <t>30016911560</t>
  </si>
  <si>
    <t>40900012628</t>
  </si>
  <si>
    <t>40003933942</t>
  </si>
  <si>
    <t>40003975429</t>
  </si>
  <si>
    <t>40003956042</t>
  </si>
  <si>
    <t>40003791879</t>
  </si>
  <si>
    <t>40900010010</t>
  </si>
  <si>
    <t>40900013483</t>
  </si>
  <si>
    <t>31085210121</t>
  </si>
  <si>
    <t>40900011073</t>
  </si>
  <si>
    <t>40900012098</t>
  </si>
  <si>
    <t>40900014277</t>
  </si>
  <si>
    <t>40900010044</t>
  </si>
  <si>
    <t>40900014258</t>
  </si>
  <si>
    <t>40900013568</t>
  </si>
  <si>
    <t>90002201618</t>
  </si>
  <si>
    <t>40900014169</t>
  </si>
  <si>
    <t>50900012691</t>
  </si>
  <si>
    <t>40900012346</t>
  </si>
  <si>
    <t>40900009596</t>
  </si>
  <si>
    <t>40003991620</t>
  </si>
  <si>
    <t>40003422215</t>
  </si>
  <si>
    <t>27095410950</t>
  </si>
  <si>
    <t>40103181871</t>
  </si>
  <si>
    <t>40900013445</t>
  </si>
  <si>
    <t>40900016278</t>
  </si>
  <si>
    <t>40900010877</t>
  </si>
  <si>
    <t>40900011143</t>
  </si>
  <si>
    <t>40003347735</t>
  </si>
  <si>
    <t>40003735570</t>
  </si>
  <si>
    <t>40103193368</t>
  </si>
  <si>
    <t>40103192432</t>
  </si>
  <si>
    <t>40103192678</t>
  </si>
  <si>
    <t>40002044885</t>
  </si>
  <si>
    <t>40002040012</t>
  </si>
  <si>
    <t>16106211815</t>
  </si>
  <si>
    <t>40103174973</t>
  </si>
  <si>
    <t>40103258166</t>
  </si>
  <si>
    <t>40003129460</t>
  </si>
  <si>
    <t>28126511805</t>
  </si>
  <si>
    <t>13036410515</t>
  </si>
  <si>
    <t>09016710615</t>
  </si>
  <si>
    <t>40103936714</t>
  </si>
  <si>
    <t>16125310106</t>
  </si>
  <si>
    <t>40003276127</t>
  </si>
  <si>
    <t>40103321516</t>
  </si>
  <si>
    <t>07054910539</t>
  </si>
  <si>
    <t>40203450014</t>
  </si>
  <si>
    <t>15035612712</t>
  </si>
  <si>
    <t>40103165398</t>
  </si>
  <si>
    <t>40003906484</t>
  </si>
  <si>
    <t>50003553241</t>
  </si>
  <si>
    <t>29094110904</t>
  </si>
  <si>
    <t>50003982831</t>
  </si>
  <si>
    <t>010000963</t>
  </si>
  <si>
    <t>40002167126</t>
  </si>
  <si>
    <t>Helga Leone, IK</t>
  </si>
  <si>
    <t>31017212256</t>
  </si>
  <si>
    <t>40002134163</t>
  </si>
  <si>
    <t>40103529992</t>
  </si>
  <si>
    <t>40003929218</t>
  </si>
  <si>
    <t>24077312755</t>
  </si>
  <si>
    <t>17116013059</t>
  </si>
  <si>
    <t>40103417954</t>
  </si>
  <si>
    <t>40103198789</t>
  </si>
  <si>
    <t>40103230984</t>
  </si>
  <si>
    <t>40003829768</t>
  </si>
  <si>
    <t>06037211811</t>
  </si>
  <si>
    <t>40003659648</t>
  </si>
  <si>
    <t>08067712755</t>
  </si>
  <si>
    <t>40003997407</t>
  </si>
  <si>
    <t>50003622401</t>
  </si>
  <si>
    <t>40003810737</t>
  </si>
  <si>
    <t>40103730936</t>
  </si>
  <si>
    <t>14096510002</t>
  </si>
  <si>
    <t>40103549626</t>
  </si>
  <si>
    <t>08097911886</t>
  </si>
  <si>
    <t>40003232071</t>
  </si>
  <si>
    <t>40103241969</t>
  </si>
  <si>
    <t>27104310602</t>
  </si>
  <si>
    <t>29056012318</t>
  </si>
  <si>
    <t>41203024939</t>
  </si>
  <si>
    <t>40003578972</t>
  </si>
  <si>
    <t>40103243048</t>
  </si>
  <si>
    <t>40103220280</t>
  </si>
  <si>
    <t>30095810644</t>
  </si>
  <si>
    <t>40103362548</t>
  </si>
  <si>
    <t>18086610120</t>
  </si>
  <si>
    <t>18065211817</t>
  </si>
  <si>
    <t>40103223747</t>
  </si>
  <si>
    <t>40103236489</t>
  </si>
  <si>
    <t>40103282191</t>
  </si>
  <si>
    <t>40103175305</t>
  </si>
  <si>
    <t>21116111814</t>
  </si>
  <si>
    <t>19115510116</t>
  </si>
  <si>
    <t>18037910004</t>
  </si>
  <si>
    <t>15108311700</t>
  </si>
  <si>
    <t>14016310503</t>
  </si>
  <si>
    <t>40103377115</t>
  </si>
  <si>
    <t>10056910644</t>
  </si>
  <si>
    <t>40002143236</t>
  </si>
  <si>
    <t>08056310929</t>
  </si>
  <si>
    <t>40003909832</t>
  </si>
  <si>
    <t>40103739634</t>
  </si>
  <si>
    <t>15105811734</t>
  </si>
  <si>
    <t>06126010309</t>
  </si>
  <si>
    <t>40003063760</t>
  </si>
  <si>
    <t>40203469596</t>
  </si>
  <si>
    <t>05046710853</t>
  </si>
  <si>
    <t>40103268732</t>
  </si>
  <si>
    <t>40003044399</t>
  </si>
  <si>
    <t>14125711509</t>
  </si>
  <si>
    <t>40103202355</t>
  </si>
  <si>
    <t>24076212760</t>
  </si>
  <si>
    <t>12055510103</t>
  </si>
  <si>
    <t>40003575783</t>
  </si>
  <si>
    <t>12037012784</t>
  </si>
  <si>
    <t>29016912768</t>
  </si>
  <si>
    <t>09097510403</t>
  </si>
  <si>
    <t>17127410244</t>
  </si>
  <si>
    <t>40003044115</t>
  </si>
  <si>
    <t>08035912728</t>
  </si>
  <si>
    <t>40103280260</t>
  </si>
  <si>
    <t>06126410310</t>
  </si>
  <si>
    <t>40003784646</t>
  </si>
  <si>
    <t>29016010510</t>
  </si>
  <si>
    <t>24085811431</t>
  </si>
  <si>
    <t>07058110619</t>
  </si>
  <si>
    <t>27036810428</t>
  </si>
  <si>
    <t>40003245381</t>
  </si>
  <si>
    <t>40103305329</t>
  </si>
  <si>
    <t>40002177891</t>
  </si>
  <si>
    <t>40103297106</t>
  </si>
  <si>
    <t>40003739110</t>
  </si>
  <si>
    <t>40103529386</t>
  </si>
  <si>
    <t>24045210906</t>
  </si>
  <si>
    <t>40003918623</t>
  </si>
  <si>
    <t>04087512955</t>
  </si>
  <si>
    <t>40103235676</t>
  </si>
  <si>
    <t>12057310519</t>
  </si>
  <si>
    <t>40103318677</t>
  </si>
  <si>
    <t>40103323790</t>
  </si>
  <si>
    <t>40008121853</t>
  </si>
  <si>
    <t>40003362931</t>
  </si>
  <si>
    <t>18077114651</t>
  </si>
  <si>
    <t>40003889146</t>
  </si>
  <si>
    <t>40103317652</t>
  </si>
  <si>
    <t>40103375843</t>
  </si>
  <si>
    <t>40103724499</t>
  </si>
  <si>
    <t>50103312021</t>
  </si>
  <si>
    <t>40003946769</t>
  </si>
  <si>
    <t>01045511045</t>
  </si>
  <si>
    <t>40103357674</t>
  </si>
  <si>
    <t>21104110726</t>
  </si>
  <si>
    <t>40203150736</t>
  </si>
  <si>
    <t>18128111873</t>
  </si>
  <si>
    <t>14027310701</t>
  </si>
  <si>
    <t>40103417812</t>
  </si>
  <si>
    <t>12017711561</t>
  </si>
  <si>
    <t>30077410161</t>
  </si>
  <si>
    <t>17056910515</t>
  </si>
  <si>
    <t>40103225076</t>
  </si>
  <si>
    <t>40103420865</t>
  </si>
  <si>
    <t>40103435447</t>
  </si>
  <si>
    <t>40103410087</t>
  </si>
  <si>
    <t>40103455640</t>
  </si>
  <si>
    <t>30016811287</t>
  </si>
  <si>
    <t>21066010811</t>
  </si>
  <si>
    <t>40003887484</t>
  </si>
  <si>
    <t>40103325927</t>
  </si>
  <si>
    <t>40103463421</t>
  </si>
  <si>
    <t>40003602418</t>
  </si>
  <si>
    <t>40103413990</t>
  </si>
  <si>
    <t>40103400163</t>
  </si>
  <si>
    <t>40103808103</t>
  </si>
  <si>
    <t>06017212550</t>
  </si>
  <si>
    <t>50103184691</t>
  </si>
  <si>
    <t>40103636961</t>
  </si>
  <si>
    <t>40103476318</t>
  </si>
  <si>
    <t>12046212702</t>
  </si>
  <si>
    <t>13086610603</t>
  </si>
  <si>
    <t>40103494154</t>
  </si>
  <si>
    <t>40103431534</t>
  </si>
  <si>
    <t>40103474355</t>
  </si>
  <si>
    <t>50003608821</t>
  </si>
  <si>
    <t>13076513105</t>
  </si>
  <si>
    <t>26027811811</t>
  </si>
  <si>
    <t>08087012676</t>
  </si>
  <si>
    <t>40103489473</t>
  </si>
  <si>
    <t>40103457143</t>
  </si>
  <si>
    <t>40103542469</t>
  </si>
  <si>
    <t>43603052866</t>
  </si>
  <si>
    <t>40003047732</t>
  </si>
  <si>
    <t>50103295501</t>
  </si>
  <si>
    <t>21087810500</t>
  </si>
  <si>
    <t>40103468804</t>
  </si>
  <si>
    <t>50103427761</t>
  </si>
  <si>
    <t>40103447732</t>
  </si>
  <si>
    <t>40103548620</t>
  </si>
  <si>
    <t>40002125584</t>
  </si>
  <si>
    <t>40203185973</t>
  </si>
  <si>
    <t>40103426675</t>
  </si>
  <si>
    <t>06038610208</t>
  </si>
  <si>
    <t>27068210662</t>
  </si>
  <si>
    <t>30105712213</t>
  </si>
  <si>
    <t>40002132552</t>
  </si>
  <si>
    <t>40103581362</t>
  </si>
  <si>
    <t>19036310917</t>
  </si>
  <si>
    <t>40103579014</t>
  </si>
  <si>
    <t>25128311723</t>
  </si>
  <si>
    <t>40103497273</t>
  </si>
  <si>
    <t>40103583132</t>
  </si>
  <si>
    <t>40103729142</t>
  </si>
  <si>
    <t>40103590755</t>
  </si>
  <si>
    <t>40103568538</t>
  </si>
  <si>
    <t>28016311001</t>
  </si>
  <si>
    <t>40103174920</t>
  </si>
  <si>
    <t>40103490538</t>
  </si>
  <si>
    <t>40103407890</t>
  </si>
  <si>
    <t>18056211858</t>
  </si>
  <si>
    <t>40103599472</t>
  </si>
  <si>
    <t>40103587971</t>
  </si>
  <si>
    <t>44103079995</t>
  </si>
  <si>
    <t>40103597522</t>
  </si>
  <si>
    <t>40103531319</t>
  </si>
  <si>
    <t>19047010944</t>
  </si>
  <si>
    <t>40203105446</t>
  </si>
  <si>
    <t>18076710128</t>
  </si>
  <si>
    <t>54103049511</t>
  </si>
  <si>
    <t>24118411013</t>
  </si>
  <si>
    <t>40103501441</t>
  </si>
  <si>
    <t>40103593234</t>
  </si>
  <si>
    <t>40103617104</t>
  </si>
  <si>
    <t>07118311456</t>
  </si>
  <si>
    <t>40103593732</t>
  </si>
  <si>
    <t>50103625071</t>
  </si>
  <si>
    <t>40103625667</t>
  </si>
  <si>
    <t>40103599665</t>
  </si>
  <si>
    <t>40003663766</t>
  </si>
  <si>
    <t>40103631790</t>
  </si>
  <si>
    <t>40103652078</t>
  </si>
  <si>
    <t>17057311223</t>
  </si>
  <si>
    <t>40103652966</t>
  </si>
  <si>
    <t>40103341813</t>
  </si>
  <si>
    <t>40203099671</t>
  </si>
  <si>
    <t>05127711700</t>
  </si>
  <si>
    <t>40103664310</t>
  </si>
  <si>
    <t>10108411450</t>
  </si>
  <si>
    <t>40103586586</t>
  </si>
  <si>
    <t>40103407778</t>
  </si>
  <si>
    <t>Adoro Melodija, SIA</t>
  </si>
  <si>
    <t>28128811019</t>
  </si>
  <si>
    <t>40103973956</t>
  </si>
  <si>
    <t>25076010610</t>
  </si>
  <si>
    <t>Rusele Inese Ārija - internista, osteopāta, homeopāta ārsta prakse</t>
  </si>
  <si>
    <t>40103626380</t>
  </si>
  <si>
    <t>41202004460</t>
  </si>
  <si>
    <t>08025111492</t>
  </si>
  <si>
    <t>40103702985</t>
  </si>
  <si>
    <t>23068013126</t>
  </si>
  <si>
    <t>40003706232</t>
  </si>
  <si>
    <t>26067611224</t>
  </si>
  <si>
    <t>40103713103</t>
  </si>
  <si>
    <t>40002169428</t>
  </si>
  <si>
    <t>01118211386</t>
  </si>
  <si>
    <t>40103715354</t>
  </si>
  <si>
    <t>90000022223</t>
  </si>
  <si>
    <t>Rīgas Tehniskā koledža</t>
  </si>
  <si>
    <t>40103714931</t>
  </si>
  <si>
    <t>21047811154</t>
  </si>
  <si>
    <t>40103603725</t>
  </si>
  <si>
    <t>40103561633</t>
  </si>
  <si>
    <t>40103719093</t>
  </si>
  <si>
    <t>40103743305</t>
  </si>
  <si>
    <t>10018610704</t>
  </si>
  <si>
    <t>43603075731</t>
  </si>
  <si>
    <t>40103707696</t>
  </si>
  <si>
    <t>40103780161</t>
  </si>
  <si>
    <t>40103790390</t>
  </si>
  <si>
    <t>20118210803</t>
  </si>
  <si>
    <t>40103589332</t>
  </si>
  <si>
    <t>31058111152</t>
  </si>
  <si>
    <t>40103478291</t>
  </si>
  <si>
    <t>90002120158</t>
  </si>
  <si>
    <t>40103837418</t>
  </si>
  <si>
    <t>40103837672</t>
  </si>
  <si>
    <t>40103840136</t>
  </si>
  <si>
    <t>40103831415</t>
  </si>
  <si>
    <t>40103754703</t>
  </si>
  <si>
    <t>40103798731</t>
  </si>
  <si>
    <t>02076310646</t>
  </si>
  <si>
    <t>27016010036</t>
  </si>
  <si>
    <t>40003736608</t>
  </si>
  <si>
    <t>50103820061</t>
  </si>
  <si>
    <t>40103320135</t>
  </si>
  <si>
    <t>12036810012</t>
  </si>
  <si>
    <t>40103833844</t>
  </si>
  <si>
    <t>10028412154</t>
  </si>
  <si>
    <t>40103843096</t>
  </si>
  <si>
    <t>40103746918</t>
  </si>
  <si>
    <t>40103268770</t>
  </si>
  <si>
    <t>40103515564</t>
  </si>
  <si>
    <t>50103832041</t>
  </si>
  <si>
    <t>40103827157</t>
  </si>
  <si>
    <t>40103874236</t>
  </si>
  <si>
    <t>40103254821</t>
  </si>
  <si>
    <t>02127910810</t>
  </si>
  <si>
    <t>40103784248</t>
  </si>
  <si>
    <t>27068810115</t>
  </si>
  <si>
    <t>40103888560</t>
  </si>
  <si>
    <t>43603027286</t>
  </si>
  <si>
    <t>40103902807</t>
  </si>
  <si>
    <t>40103751529</t>
  </si>
  <si>
    <t>50103847831</t>
  </si>
  <si>
    <t>40103834591</t>
  </si>
  <si>
    <t>40203115482</t>
  </si>
  <si>
    <t>40103915375</t>
  </si>
  <si>
    <t>40103921460</t>
  </si>
  <si>
    <t>40103911570</t>
  </si>
  <si>
    <t>40103663809</t>
  </si>
  <si>
    <t>29078510932</t>
  </si>
  <si>
    <t>40103312941</t>
  </si>
  <si>
    <t>01027510401</t>
  </si>
  <si>
    <t>02108012863</t>
  </si>
  <si>
    <t>09096811562</t>
  </si>
  <si>
    <t>40203120271</t>
  </si>
  <si>
    <t>43603029395</t>
  </si>
  <si>
    <t>48503025208</t>
  </si>
  <si>
    <t>40103954226</t>
  </si>
  <si>
    <t>08107812700</t>
  </si>
  <si>
    <t>40103971300</t>
  </si>
  <si>
    <t>40003431129</t>
  </si>
  <si>
    <t>40103731700</t>
  </si>
  <si>
    <t>40008232256</t>
  </si>
  <si>
    <t>50103216111</t>
  </si>
  <si>
    <t>40103816030</t>
  </si>
  <si>
    <t>40103976670</t>
  </si>
  <si>
    <t>45403045713</t>
  </si>
  <si>
    <t>30038411284</t>
  </si>
  <si>
    <t>40203003196</t>
  </si>
  <si>
    <t>40203094655</t>
  </si>
  <si>
    <t>40103705873</t>
  </si>
  <si>
    <t>40103701123</t>
  </si>
  <si>
    <t>50103222851</t>
  </si>
  <si>
    <t>40103998057</t>
  </si>
  <si>
    <t>04086412901</t>
  </si>
  <si>
    <t>42102040182</t>
  </si>
  <si>
    <t>55403023671</t>
  </si>
  <si>
    <t>01115911096</t>
  </si>
  <si>
    <t>40203025028</t>
  </si>
  <si>
    <t>40203095631</t>
  </si>
  <si>
    <t>40103806102</t>
  </si>
  <si>
    <t>40203001509</t>
  </si>
  <si>
    <t>06085510410</t>
  </si>
  <si>
    <t>41503051705</t>
  </si>
  <si>
    <t>90000076669</t>
  </si>
  <si>
    <t>40103753591</t>
  </si>
  <si>
    <t>40203056066</t>
  </si>
  <si>
    <t>40103667092</t>
  </si>
  <si>
    <t>40203057803</t>
  </si>
  <si>
    <t>40103821116</t>
  </si>
  <si>
    <t>25077810310</t>
  </si>
  <si>
    <t>40103446883</t>
  </si>
  <si>
    <t>42103048003</t>
  </si>
  <si>
    <t>19087811228</t>
  </si>
  <si>
    <t>25128210703</t>
  </si>
  <si>
    <t>40203050538</t>
  </si>
  <si>
    <t>04067510004</t>
  </si>
  <si>
    <t>40103510105</t>
  </si>
  <si>
    <t>40103423999</t>
  </si>
  <si>
    <t>40203084712</t>
  </si>
  <si>
    <t>28026411719</t>
  </si>
  <si>
    <t>14126612772</t>
  </si>
  <si>
    <t>40203070943</t>
  </si>
  <si>
    <t>11058012703</t>
  </si>
  <si>
    <t>40003579535</t>
  </si>
  <si>
    <t>40203083878</t>
  </si>
  <si>
    <t>40203093240</t>
  </si>
  <si>
    <t>40003656302</t>
  </si>
  <si>
    <t>40203071277</t>
  </si>
  <si>
    <t>08076913057</t>
  </si>
  <si>
    <t>40103954616</t>
  </si>
  <si>
    <t>Darbadienu Klīnika, SIA</t>
  </si>
  <si>
    <t>23066311138</t>
  </si>
  <si>
    <t>40103913459</t>
  </si>
  <si>
    <t>43603065413</t>
  </si>
  <si>
    <t>40203031363</t>
  </si>
  <si>
    <t>40103977303</t>
  </si>
  <si>
    <t>40103794049</t>
  </si>
  <si>
    <t>40203103074</t>
  </si>
  <si>
    <t>40103639544</t>
  </si>
  <si>
    <t>40103450431</t>
  </si>
  <si>
    <t>40203002203</t>
  </si>
  <si>
    <t>40203108921</t>
  </si>
  <si>
    <t>40203079285</t>
  </si>
  <si>
    <t>40203035651</t>
  </si>
  <si>
    <t>40103612183</t>
  </si>
  <si>
    <t>15106410924</t>
  </si>
  <si>
    <t>40203125207</t>
  </si>
  <si>
    <t>40203120642</t>
  </si>
  <si>
    <t>40203086060</t>
  </si>
  <si>
    <t>40203072130</t>
  </si>
  <si>
    <t>BILD, SIA</t>
  </si>
  <si>
    <t>40203096143</t>
  </si>
  <si>
    <t>06056810617</t>
  </si>
  <si>
    <t>40203107610</t>
  </si>
  <si>
    <t>11037710537</t>
  </si>
  <si>
    <t>02047811505</t>
  </si>
  <si>
    <t>24038211388</t>
  </si>
  <si>
    <t>18027210522</t>
  </si>
  <si>
    <t>40103511365</t>
  </si>
  <si>
    <t>40103545802</t>
  </si>
  <si>
    <t>27087810604</t>
  </si>
  <si>
    <t>21099210529</t>
  </si>
  <si>
    <t>40203134483</t>
  </si>
  <si>
    <t>40203119465</t>
  </si>
  <si>
    <t>08047210627</t>
  </si>
  <si>
    <t>42103076971</t>
  </si>
  <si>
    <t>40103708776</t>
  </si>
  <si>
    <t>40203420912</t>
  </si>
  <si>
    <t>40203084055</t>
  </si>
  <si>
    <t>50203167541</t>
  </si>
  <si>
    <t>44103086944</t>
  </si>
  <si>
    <t>40003646268</t>
  </si>
  <si>
    <t>19079210211</t>
  </si>
  <si>
    <t>08038411056</t>
  </si>
  <si>
    <t>18127611817</t>
  </si>
  <si>
    <t>40203108476</t>
  </si>
  <si>
    <t>40103905729</t>
  </si>
  <si>
    <t>18106011564</t>
  </si>
  <si>
    <t>09085612461</t>
  </si>
  <si>
    <t>40203072376</t>
  </si>
  <si>
    <t>40103478681</t>
  </si>
  <si>
    <t>29106011306</t>
  </si>
  <si>
    <t>13117210558</t>
  </si>
  <si>
    <t>40003266078</t>
  </si>
  <si>
    <t>25085314456</t>
  </si>
  <si>
    <t>40003834580</t>
  </si>
  <si>
    <t>40203171672</t>
  </si>
  <si>
    <t>21018811489</t>
  </si>
  <si>
    <t>18078810712</t>
  </si>
  <si>
    <t>24017212365</t>
  </si>
  <si>
    <t>40103887688</t>
  </si>
  <si>
    <t>24055211929</t>
  </si>
  <si>
    <t>40103604932</t>
  </si>
  <si>
    <t>40103358345</t>
  </si>
  <si>
    <t>40203463752</t>
  </si>
  <si>
    <t>42103090496</t>
  </si>
  <si>
    <t>18037112336</t>
  </si>
  <si>
    <t>40002181045</t>
  </si>
  <si>
    <t>40203191537</t>
  </si>
  <si>
    <t>40103938819</t>
  </si>
  <si>
    <t>40103469481</t>
  </si>
  <si>
    <t>40103692988</t>
  </si>
  <si>
    <t>20117511225</t>
  </si>
  <si>
    <t>40103637948</t>
  </si>
  <si>
    <t>19056513105</t>
  </si>
  <si>
    <t>90000040549</t>
  </si>
  <si>
    <t>17109110619</t>
  </si>
  <si>
    <t>14119113051</t>
  </si>
  <si>
    <t>03046311589</t>
  </si>
  <si>
    <t>27108513108</t>
  </si>
  <si>
    <t>22058612307</t>
  </si>
  <si>
    <t>40203215002</t>
  </si>
  <si>
    <t>40203206989</t>
  </si>
  <si>
    <t>40203194711</t>
  </si>
  <si>
    <t>44103102736</t>
  </si>
  <si>
    <t>15036510654</t>
  </si>
  <si>
    <t>42103094958</t>
  </si>
  <si>
    <t>44103128839</t>
  </si>
  <si>
    <t>42103099245</t>
  </si>
  <si>
    <t>44102038720</t>
  </si>
  <si>
    <t>10086511011</t>
  </si>
  <si>
    <t>40203172220</t>
  </si>
  <si>
    <t>40203177961</t>
  </si>
  <si>
    <t>40103665922</t>
  </si>
  <si>
    <t>50900015221</t>
  </si>
  <si>
    <t>42103101450</t>
  </si>
  <si>
    <t>52103092431</t>
  </si>
  <si>
    <t>40203126310</t>
  </si>
  <si>
    <t>50203226811</t>
  </si>
  <si>
    <t>40103607178</t>
  </si>
  <si>
    <t>40203583529</t>
  </si>
  <si>
    <t>Dr. Repņikovs, SIA</t>
  </si>
  <si>
    <t>40203209186</t>
  </si>
  <si>
    <t>03047712894</t>
  </si>
  <si>
    <t>40203183120</t>
  </si>
  <si>
    <t>40203197934</t>
  </si>
  <si>
    <t>40203117888</t>
  </si>
  <si>
    <t>45403055815</t>
  </si>
  <si>
    <t>04058112864</t>
  </si>
  <si>
    <t>44103125512</t>
  </si>
  <si>
    <t>40203145133</t>
  </si>
  <si>
    <t>44103138061</t>
  </si>
  <si>
    <t>40203004878</t>
  </si>
  <si>
    <t>25086111503</t>
  </si>
  <si>
    <t>44103139546</t>
  </si>
  <si>
    <t>50203148771</t>
  </si>
  <si>
    <t>06037212769</t>
  </si>
  <si>
    <t>08058810249</t>
  </si>
  <si>
    <t>44103130161</t>
  </si>
  <si>
    <t>20058810160</t>
  </si>
  <si>
    <t>27028610418</t>
  </si>
  <si>
    <t>40203231914</t>
  </si>
  <si>
    <t>28087211809</t>
  </si>
  <si>
    <t>42103106439</t>
  </si>
  <si>
    <t>40003628262</t>
  </si>
  <si>
    <t>42103095154</t>
  </si>
  <si>
    <t>44103126293</t>
  </si>
  <si>
    <t>40203026926</t>
  </si>
  <si>
    <t>45403051777</t>
  </si>
  <si>
    <t>27117810905</t>
  </si>
  <si>
    <t>17058810614</t>
  </si>
  <si>
    <t>54103141951</t>
  </si>
  <si>
    <t>23097711505</t>
  </si>
  <si>
    <t>28028410234</t>
  </si>
  <si>
    <t>08036014452</t>
  </si>
  <si>
    <t>19077013062</t>
  </si>
  <si>
    <t>40003528863</t>
  </si>
  <si>
    <t>25049010113</t>
  </si>
  <si>
    <t>40203250879</t>
  </si>
  <si>
    <t>44103119060</t>
  </si>
  <si>
    <t>52803007251</t>
  </si>
  <si>
    <t>40203516119</t>
  </si>
  <si>
    <t>Prūšu Zobārstniecība, Sabiedrība ar ierobežotu atbildību</t>
  </si>
  <si>
    <t>40203256744</t>
  </si>
  <si>
    <t>40203247811</t>
  </si>
  <si>
    <t>40003846556</t>
  </si>
  <si>
    <t>42103111406</t>
  </si>
  <si>
    <t>04066110906</t>
  </si>
  <si>
    <t>40103961181</t>
  </si>
  <si>
    <t>08049012384</t>
  </si>
  <si>
    <t>15057511509</t>
  </si>
  <si>
    <t>40203441191</t>
  </si>
  <si>
    <t>40203550744</t>
  </si>
  <si>
    <t>SAIKNERDS, SIA</t>
  </si>
  <si>
    <t>10037010210</t>
  </si>
  <si>
    <t>40203257792</t>
  </si>
  <si>
    <t>45403057303</t>
  </si>
  <si>
    <t>14029111095</t>
  </si>
  <si>
    <t>42103078794</t>
  </si>
  <si>
    <t>50103456991</t>
  </si>
  <si>
    <t>44103148515</t>
  </si>
  <si>
    <t>40203177590</t>
  </si>
  <si>
    <t>40008218337</t>
  </si>
  <si>
    <t>40203118915</t>
  </si>
  <si>
    <t>40203244054</t>
  </si>
  <si>
    <t>01067710619</t>
  </si>
  <si>
    <t>45403052363</t>
  </si>
  <si>
    <t>40003697495</t>
  </si>
  <si>
    <t>40203282910</t>
  </si>
  <si>
    <t>40203283704</t>
  </si>
  <si>
    <t>40203281671</t>
  </si>
  <si>
    <t>30035310605</t>
  </si>
  <si>
    <t>03017411222</t>
  </si>
  <si>
    <t>40103291086</t>
  </si>
  <si>
    <t>40103820996</t>
  </si>
  <si>
    <t>22116211828</t>
  </si>
  <si>
    <t>30075210123</t>
  </si>
  <si>
    <t>40203213694</t>
  </si>
  <si>
    <t>31018812819</t>
  </si>
  <si>
    <t>17078912650</t>
  </si>
  <si>
    <t>41503089050</t>
  </si>
  <si>
    <t>20046812759</t>
  </si>
  <si>
    <t>40103961815</t>
  </si>
  <si>
    <t>40203258270</t>
  </si>
  <si>
    <t>40008291781</t>
  </si>
  <si>
    <t>40203302742</t>
  </si>
  <si>
    <t>13057712512</t>
  </si>
  <si>
    <t>40203214435</t>
  </si>
  <si>
    <t>50103955331</t>
  </si>
  <si>
    <t>06047010706</t>
  </si>
  <si>
    <t>11117312175</t>
  </si>
  <si>
    <t>05028912101</t>
  </si>
  <si>
    <t>40103305259</t>
  </si>
  <si>
    <t>50203292681</t>
  </si>
  <si>
    <t>40203069997</t>
  </si>
  <si>
    <t>41203073313</t>
  </si>
  <si>
    <t>40103986289</t>
  </si>
  <si>
    <t>40003403341</t>
  </si>
  <si>
    <t>40103282774</t>
  </si>
  <si>
    <t>90001259776</t>
  </si>
  <si>
    <t>40003142577</t>
  </si>
  <si>
    <t>40103086897</t>
  </si>
  <si>
    <t>40003227901</t>
  </si>
  <si>
    <t>40103001184</t>
  </si>
  <si>
    <t>40103142516</t>
  </si>
  <si>
    <t>40003213992</t>
  </si>
  <si>
    <t>50003283351</t>
  </si>
  <si>
    <t>40103003556</t>
  </si>
  <si>
    <t>40003120404</t>
  </si>
  <si>
    <t>40003208120</t>
  </si>
  <si>
    <t>40003270868</t>
  </si>
  <si>
    <t>VALIS Stomatoloģija, SIA</t>
  </si>
  <si>
    <t>40003126924</t>
  </si>
  <si>
    <t>40103465615</t>
  </si>
  <si>
    <t>40003022832</t>
  </si>
  <si>
    <t>40003259023</t>
  </si>
  <si>
    <t>40003136867</t>
  </si>
  <si>
    <t>40003422643</t>
  </si>
  <si>
    <t>40003274361</t>
  </si>
  <si>
    <t>40103122793</t>
  </si>
  <si>
    <t>40003248462</t>
  </si>
  <si>
    <t>40002031556</t>
  </si>
  <si>
    <t>40103079895</t>
  </si>
  <si>
    <t>40003375033</t>
  </si>
  <si>
    <t>40003415675</t>
  </si>
  <si>
    <t>50003214311</t>
  </si>
  <si>
    <t>40103063150</t>
  </si>
  <si>
    <t>40103022862</t>
  </si>
  <si>
    <t>40103148684</t>
  </si>
  <si>
    <t>40103055469</t>
  </si>
  <si>
    <t>50003170661</t>
  </si>
  <si>
    <t>40003235241</t>
  </si>
  <si>
    <t>40002033006</t>
  </si>
  <si>
    <t>40103114692</t>
  </si>
  <si>
    <t>50103459911</t>
  </si>
  <si>
    <t>40003451623</t>
  </si>
  <si>
    <t>40002060023</t>
  </si>
  <si>
    <t>45902000629</t>
  </si>
  <si>
    <t>40003022955</t>
  </si>
  <si>
    <t>50002083441</t>
  </si>
  <si>
    <t>40003398549</t>
  </si>
  <si>
    <t>50003077391</t>
  </si>
  <si>
    <t>29017012550</t>
  </si>
  <si>
    <t>30046012769</t>
  </si>
  <si>
    <t>40002036093</t>
  </si>
  <si>
    <t>40103585256</t>
  </si>
  <si>
    <t>09016210610</t>
  </si>
  <si>
    <t>19024612600</t>
  </si>
  <si>
    <t>08065911224</t>
  </si>
  <si>
    <t>05073910703</t>
  </si>
  <si>
    <t>01085910526</t>
  </si>
  <si>
    <t>40003967347</t>
  </si>
  <si>
    <t>02026012325</t>
  </si>
  <si>
    <t>20055312772</t>
  </si>
  <si>
    <t>40002041747</t>
  </si>
  <si>
    <t>40003529286</t>
  </si>
  <si>
    <t>40003458354</t>
  </si>
  <si>
    <t>40003537404</t>
  </si>
  <si>
    <t>40003477637</t>
  </si>
  <si>
    <t>40003467592</t>
  </si>
  <si>
    <t>40003471085</t>
  </si>
  <si>
    <t>50003062911</t>
  </si>
  <si>
    <t>40003524626</t>
  </si>
  <si>
    <t>40003732610</t>
  </si>
  <si>
    <t>40003546498</t>
  </si>
  <si>
    <t>40003264378</t>
  </si>
  <si>
    <t>50003609441</t>
  </si>
  <si>
    <t>40003421027</t>
  </si>
  <si>
    <t>40003149255</t>
  </si>
  <si>
    <t>40003487635</t>
  </si>
  <si>
    <t>40003601041</t>
  </si>
  <si>
    <t>40003474503</t>
  </si>
  <si>
    <t>40003262521</t>
  </si>
  <si>
    <t>40003931388</t>
  </si>
  <si>
    <t>40203099421</t>
  </si>
  <si>
    <t>40103690313</t>
  </si>
  <si>
    <t>40103261062</t>
  </si>
  <si>
    <t>40103225875</t>
  </si>
  <si>
    <t>20114211809</t>
  </si>
  <si>
    <t>28106211805</t>
  </si>
  <si>
    <t>40003722311</t>
  </si>
  <si>
    <t>07055912771</t>
  </si>
  <si>
    <t>02026613104</t>
  </si>
  <si>
    <t>40003938032</t>
  </si>
  <si>
    <t>08095011219</t>
  </si>
  <si>
    <t>30125710629</t>
  </si>
  <si>
    <t>22016212524</t>
  </si>
  <si>
    <t>40003201014</t>
  </si>
  <si>
    <t>18046510512</t>
  </si>
  <si>
    <t>12096810508</t>
  </si>
  <si>
    <t>40103360373</t>
  </si>
  <si>
    <t>04115912762</t>
  </si>
  <si>
    <t>29057210703</t>
  </si>
  <si>
    <t>25106911496</t>
  </si>
  <si>
    <t>14025310652</t>
  </si>
  <si>
    <t>12024712773</t>
  </si>
  <si>
    <t>40003003278</t>
  </si>
  <si>
    <t>40003522288</t>
  </si>
  <si>
    <t>40003270247</t>
  </si>
  <si>
    <t>40102004272</t>
  </si>
  <si>
    <t>40003333769</t>
  </si>
  <si>
    <t>40003596200</t>
  </si>
  <si>
    <t>40103058412</t>
  </si>
  <si>
    <t>40003418949</t>
  </si>
  <si>
    <t>40003271558</t>
  </si>
  <si>
    <t>40103092446</t>
  </si>
  <si>
    <t>40003570682</t>
  </si>
  <si>
    <t>40103141046</t>
  </si>
  <si>
    <t>40003553165</t>
  </si>
  <si>
    <t>50002097901</t>
  </si>
  <si>
    <t>12126710103</t>
  </si>
  <si>
    <t>40003810718</t>
  </si>
  <si>
    <t>01015613753</t>
  </si>
  <si>
    <t>29126810412</t>
  </si>
  <si>
    <t>27046610518</t>
  </si>
  <si>
    <t>30036212767</t>
  </si>
  <si>
    <t>19016910915</t>
  </si>
  <si>
    <t>40203116755</t>
  </si>
  <si>
    <t>01116013052</t>
  </si>
  <si>
    <t>26024410115</t>
  </si>
  <si>
    <t>23015613128</t>
  </si>
  <si>
    <t>40003950317</t>
  </si>
  <si>
    <t>04076410128</t>
  </si>
  <si>
    <t>40003608406</t>
  </si>
  <si>
    <t>40003212111</t>
  </si>
  <si>
    <t>40003554616</t>
  </si>
  <si>
    <t>40003615412</t>
  </si>
  <si>
    <t>40102033905</t>
  </si>
  <si>
    <t>40003478327</t>
  </si>
  <si>
    <t>40101001122</t>
  </si>
  <si>
    <t>40003522466</t>
  </si>
  <si>
    <t>40003483686</t>
  </si>
  <si>
    <t>40003321806</t>
  </si>
  <si>
    <t>40003589675</t>
  </si>
  <si>
    <t>40003568175</t>
  </si>
  <si>
    <t>40003598112</t>
  </si>
  <si>
    <t>40003212357</t>
  </si>
  <si>
    <t>40003629516</t>
  </si>
  <si>
    <t>50003587341</t>
  </si>
  <si>
    <t>40003523480</t>
  </si>
  <si>
    <t>18045612760</t>
  </si>
  <si>
    <t>06065010128</t>
  </si>
  <si>
    <t>06117012601</t>
  </si>
  <si>
    <t>07075611802</t>
  </si>
  <si>
    <t>40003884897</t>
  </si>
  <si>
    <t>07056011238</t>
  </si>
  <si>
    <t>22125610134</t>
  </si>
  <si>
    <t>01055612755</t>
  </si>
  <si>
    <t>26016412794</t>
  </si>
  <si>
    <t>07125813059</t>
  </si>
  <si>
    <t>40103158733</t>
  </si>
  <si>
    <t>40003717166</t>
  </si>
  <si>
    <t>14017710701</t>
  </si>
  <si>
    <t>04066911762</t>
  </si>
  <si>
    <t>25026210139</t>
  </si>
  <si>
    <t>08015910100</t>
  </si>
  <si>
    <t>12086210728</t>
  </si>
  <si>
    <t>10016812150</t>
  </si>
  <si>
    <t>17074310126</t>
  </si>
  <si>
    <t>18044510615</t>
  </si>
  <si>
    <t>27114312767</t>
  </si>
  <si>
    <t>30115813106</t>
  </si>
  <si>
    <t>14055810703</t>
  </si>
  <si>
    <t>09065913128</t>
  </si>
  <si>
    <t>10115310623</t>
  </si>
  <si>
    <t>40103932854</t>
  </si>
  <si>
    <t>24036213101</t>
  </si>
  <si>
    <t>13115610902</t>
  </si>
  <si>
    <t>06115111008</t>
  </si>
  <si>
    <t>21046013126</t>
  </si>
  <si>
    <t>07116113106</t>
  </si>
  <si>
    <t>40003566545</t>
  </si>
  <si>
    <t>50003519631</t>
  </si>
  <si>
    <t>40003509735</t>
  </si>
  <si>
    <t>40103187569</t>
  </si>
  <si>
    <t>04036610520</t>
  </si>
  <si>
    <t>12085210646</t>
  </si>
  <si>
    <t>21065710613</t>
  </si>
  <si>
    <t>40003892381</t>
  </si>
  <si>
    <t>40203053002</t>
  </si>
  <si>
    <t>40103074718</t>
  </si>
  <si>
    <t>40003523989</t>
  </si>
  <si>
    <t>40003603080</t>
  </si>
  <si>
    <t>29065910144</t>
  </si>
  <si>
    <t>02086210905</t>
  </si>
  <si>
    <t>28116611802</t>
  </si>
  <si>
    <t>11086512254</t>
  </si>
  <si>
    <t>40103289043</t>
  </si>
  <si>
    <t>27076310903</t>
  </si>
  <si>
    <t>40103287358</t>
  </si>
  <si>
    <t>04045910103</t>
  </si>
  <si>
    <t>12087210607</t>
  </si>
  <si>
    <t>40203514300</t>
  </si>
  <si>
    <t>020000006</t>
  </si>
  <si>
    <t>15119311861</t>
  </si>
  <si>
    <t>Lomaga Laura - fizioterapeita prakse</t>
  </si>
  <si>
    <t>020000008</t>
  </si>
  <si>
    <t>45403032812</t>
  </si>
  <si>
    <t>GRIEZE DE, Sabiedrība ar ierobežotu atbildību</t>
  </si>
  <si>
    <t>41503043125</t>
  </si>
  <si>
    <t>022000002</t>
  </si>
  <si>
    <t>90000067134</t>
  </si>
  <si>
    <t>Augšdaugavas novada Sociālā atbalsta un aprūpes centrs "Avots"</t>
  </si>
  <si>
    <t>06068310302</t>
  </si>
  <si>
    <t>40003039241</t>
  </si>
  <si>
    <t>41203071242</t>
  </si>
  <si>
    <t>26057412918</t>
  </si>
  <si>
    <t>20097012065</t>
  </si>
  <si>
    <t>40203512649</t>
  </si>
  <si>
    <t>025000006</t>
  </si>
  <si>
    <t>40203591206</t>
  </si>
  <si>
    <t>LK MedConsulting, SIA</t>
  </si>
  <si>
    <t>40203324881</t>
  </si>
  <si>
    <t>17087412252</t>
  </si>
  <si>
    <t>01077511285</t>
  </si>
  <si>
    <t>40103389218</t>
  </si>
  <si>
    <t>40203397315</t>
  </si>
  <si>
    <t>44103109734</t>
  </si>
  <si>
    <t>40203508018</t>
  </si>
  <si>
    <t>40203422877</t>
  </si>
  <si>
    <t>026000015</t>
  </si>
  <si>
    <t>40203508200</t>
  </si>
  <si>
    <t>Dialdent, SIA</t>
  </si>
  <si>
    <t>026000016</t>
  </si>
  <si>
    <t>40203360030</t>
  </si>
  <si>
    <t>AJIVE 22, SIA</t>
  </si>
  <si>
    <t>026000017</t>
  </si>
  <si>
    <t>40203544911</t>
  </si>
  <si>
    <t>DENTAL ARS, SIA</t>
  </si>
  <si>
    <t>20077710552</t>
  </si>
  <si>
    <t>09128911497</t>
  </si>
  <si>
    <t>02016610815</t>
  </si>
  <si>
    <t>42103029977</t>
  </si>
  <si>
    <t>027000008</t>
  </si>
  <si>
    <t>28098611920</t>
  </si>
  <si>
    <t>Štrāla Evita - fizioterapeita prakse</t>
  </si>
  <si>
    <t>027000009</t>
  </si>
  <si>
    <t>13028511906</t>
  </si>
  <si>
    <t>Kandere-Salmiņa Elīza - fizioterapeita prakse</t>
  </si>
  <si>
    <t>027000010</t>
  </si>
  <si>
    <t>40203591494</t>
  </si>
  <si>
    <t>Zobu veselības kabinets, SIA</t>
  </si>
  <si>
    <t>43603062830</t>
  </si>
  <si>
    <t>028000005</t>
  </si>
  <si>
    <t>40203558324</t>
  </si>
  <si>
    <t>FizioLinda, SIA</t>
  </si>
  <si>
    <t>028000006</t>
  </si>
  <si>
    <t>20026712216</t>
  </si>
  <si>
    <t>Toleika Vitma - zobu tehniķa prakse</t>
  </si>
  <si>
    <t>028000007</t>
  </si>
  <si>
    <t>02066812204</t>
  </si>
  <si>
    <t>Fabiane Daiga - zobu tehniķa prakse</t>
  </si>
  <si>
    <t>44103118900</t>
  </si>
  <si>
    <t>029000004</t>
  </si>
  <si>
    <t>40900026577</t>
  </si>
  <si>
    <t>Gulbenes novada sociālās aprūpes centrs "Jaungulbenes Alejas"</t>
  </si>
  <si>
    <t>18117110154</t>
  </si>
  <si>
    <t>030000004</t>
  </si>
  <si>
    <t>40900005077</t>
  </si>
  <si>
    <t>Jelgavas novada Sociālās aprūpes un rehabilitācijas centrs "Eleja"</t>
  </si>
  <si>
    <t>030000005</t>
  </si>
  <si>
    <t>40900008196</t>
  </si>
  <si>
    <t>Jelgavas novada Sociālās aprūpes un rehabilitācijas centrs "Staļģene"</t>
  </si>
  <si>
    <t>18066811144</t>
  </si>
  <si>
    <t>45403058949</t>
  </si>
  <si>
    <t>41503088483</t>
  </si>
  <si>
    <t>90010461157</t>
  </si>
  <si>
    <t>031000012</t>
  </si>
  <si>
    <t>40900038152</t>
  </si>
  <si>
    <t>Jēkabpils novada sociālais dienests</t>
  </si>
  <si>
    <t>032000001</t>
  </si>
  <si>
    <t>06098412414</t>
  </si>
  <si>
    <t>Silineviča Natālija - fizioterapeita prakse</t>
  </si>
  <si>
    <t>40002191734</t>
  </si>
  <si>
    <t>23039311757</t>
  </si>
  <si>
    <t>20017012859</t>
  </si>
  <si>
    <t>Papava Sanita - masiera prakse</t>
  </si>
  <si>
    <t>033000010</t>
  </si>
  <si>
    <t>40203184677</t>
  </si>
  <si>
    <t>40203270150</t>
  </si>
  <si>
    <t>034000006</t>
  </si>
  <si>
    <t>24127312121</t>
  </si>
  <si>
    <t>Rinkeviča Aina - fizioterapeita prakse</t>
  </si>
  <si>
    <t>034000007</t>
  </si>
  <si>
    <t>40203552302</t>
  </si>
  <si>
    <t>D. Veinbergas podologa privātprakse, SIA</t>
  </si>
  <si>
    <t>50203334951</t>
  </si>
  <si>
    <t>44103149046</t>
  </si>
  <si>
    <t>40203340301</t>
  </si>
  <si>
    <t>035000006</t>
  </si>
  <si>
    <t>40203312721</t>
  </si>
  <si>
    <t>SALACIA, Sabiedrība ar ierobežotu atbildību</t>
  </si>
  <si>
    <t>035000007</t>
  </si>
  <si>
    <t>30118712036</t>
  </si>
  <si>
    <t>Ģīle-Ļaksa Monta - fizioterapeita prakse</t>
  </si>
  <si>
    <t>035000008</t>
  </si>
  <si>
    <t>40900022734</t>
  </si>
  <si>
    <t>Limbažu novada Sociālais dienests</t>
  </si>
  <si>
    <t>06078011701</t>
  </si>
  <si>
    <t>40203425197</t>
  </si>
  <si>
    <t>19049211707</t>
  </si>
  <si>
    <t>038000007</t>
  </si>
  <si>
    <t>40203469948</t>
  </si>
  <si>
    <t>Klīnika MadMed, SIA</t>
  </si>
  <si>
    <t>40203289868</t>
  </si>
  <si>
    <t>40203127053</t>
  </si>
  <si>
    <t>40203381140</t>
  </si>
  <si>
    <t>40002195581</t>
  </si>
  <si>
    <t>039000008</t>
  </si>
  <si>
    <t>40203496151</t>
  </si>
  <si>
    <t>Ūdensroze Klīnika, SIA</t>
  </si>
  <si>
    <t>44102038985</t>
  </si>
  <si>
    <t>02036811008</t>
  </si>
  <si>
    <t>40002188895</t>
  </si>
  <si>
    <t>40103735952</t>
  </si>
  <si>
    <t>40203401729</t>
  </si>
  <si>
    <t>12075311056</t>
  </si>
  <si>
    <t>25058110204</t>
  </si>
  <si>
    <t>50203509301</t>
  </si>
  <si>
    <t>040000011</t>
  </si>
  <si>
    <t>40900038608</t>
  </si>
  <si>
    <t>OGRES NOVADA SOCIĀLAIS DIENESTS</t>
  </si>
  <si>
    <t>040000012</t>
  </si>
  <si>
    <t>42403035722</t>
  </si>
  <si>
    <t>42403038396</t>
  </si>
  <si>
    <t>04069211462</t>
  </si>
  <si>
    <t>28027711561</t>
  </si>
  <si>
    <t>40203275158</t>
  </si>
  <si>
    <t>044000005</t>
  </si>
  <si>
    <t>40203514423</t>
  </si>
  <si>
    <t>NB DENTAL, SIA</t>
  </si>
  <si>
    <t>044000006</t>
  </si>
  <si>
    <t>40002206279</t>
  </si>
  <si>
    <t>All4dental, IK</t>
  </si>
  <si>
    <t>40008288739</t>
  </si>
  <si>
    <t>40203480432</t>
  </si>
  <si>
    <t>48503026665</t>
  </si>
  <si>
    <t>40203385354</t>
  </si>
  <si>
    <t>046000005</t>
  </si>
  <si>
    <t>90002119731</t>
  </si>
  <si>
    <t>Saldus novada pašvaldības aģentūra "Sociālais dienests"</t>
  </si>
  <si>
    <t>046000006</t>
  </si>
  <si>
    <t>40203315874</t>
  </si>
  <si>
    <t>BROCIS, SIA</t>
  </si>
  <si>
    <t>046000007</t>
  </si>
  <si>
    <t>31127812850</t>
  </si>
  <si>
    <t>Žigure Inta-masiera prakse</t>
  </si>
  <si>
    <t>40103404165</t>
  </si>
  <si>
    <t>40103299696</t>
  </si>
  <si>
    <t>40008078885</t>
  </si>
  <si>
    <t>44103127212</t>
  </si>
  <si>
    <t>048000007</t>
  </si>
  <si>
    <t>23109412300</t>
  </si>
  <si>
    <t>Breģis Kaspars -  fizioterapeita prakse</t>
  </si>
  <si>
    <t>048000008</t>
  </si>
  <si>
    <t>40203541243</t>
  </si>
  <si>
    <t>Ārstu prakse NB, sabiedrība ar ierobežotu atbildību</t>
  </si>
  <si>
    <t>048000009</t>
  </si>
  <si>
    <t>40203544292</t>
  </si>
  <si>
    <t>SONO, Sabiedrība ar ierobežotu atbildību</t>
  </si>
  <si>
    <t>048000011</t>
  </si>
  <si>
    <t>22079412507</t>
  </si>
  <si>
    <t>Putraševica Elīna - podologa prakse</t>
  </si>
  <si>
    <t>06068111290</t>
  </si>
  <si>
    <t>44102036838</t>
  </si>
  <si>
    <t>41503003419</t>
  </si>
  <si>
    <t>26016710265</t>
  </si>
  <si>
    <t>51503032481</t>
  </si>
  <si>
    <t>41503026040</t>
  </si>
  <si>
    <t>02036810259</t>
  </si>
  <si>
    <t>41502025902</t>
  </si>
  <si>
    <t>40900030430</t>
  </si>
  <si>
    <t>11046110226</t>
  </si>
  <si>
    <t>41503033926</t>
  </si>
  <si>
    <t>26016710230</t>
  </si>
  <si>
    <t>09026410261</t>
  </si>
  <si>
    <t>41503049715</t>
  </si>
  <si>
    <t>41503049429</t>
  </si>
  <si>
    <t>16126411435</t>
  </si>
  <si>
    <t>20026712128</t>
  </si>
  <si>
    <t>20047210629</t>
  </si>
  <si>
    <t>19057510248</t>
  </si>
  <si>
    <t>41503059234</t>
  </si>
  <si>
    <t>11086210256</t>
  </si>
  <si>
    <t>01076410204</t>
  </si>
  <si>
    <t>03085610215</t>
  </si>
  <si>
    <t>90000065985</t>
  </si>
  <si>
    <t>41503079048</t>
  </si>
  <si>
    <t>06068610225</t>
  </si>
  <si>
    <t>08058710221</t>
  </si>
  <si>
    <t>02066513108</t>
  </si>
  <si>
    <t>51503078171</t>
  </si>
  <si>
    <t>24126910269</t>
  </si>
  <si>
    <t>08098210432</t>
  </si>
  <si>
    <t>16047912100</t>
  </si>
  <si>
    <t>18067910224</t>
  </si>
  <si>
    <t>41503085720</t>
  </si>
  <si>
    <t>13028510233</t>
  </si>
  <si>
    <t>40203262810</t>
  </si>
  <si>
    <t>41503078752</t>
  </si>
  <si>
    <t>41503089402</t>
  </si>
  <si>
    <t>41503075991</t>
  </si>
  <si>
    <t>51503063231</t>
  </si>
  <si>
    <t>40003216679</t>
  </si>
  <si>
    <t>41502010076</t>
  </si>
  <si>
    <t>51503020321</t>
  </si>
  <si>
    <t>41503016911</t>
  </si>
  <si>
    <t>20066010251</t>
  </si>
  <si>
    <t>05017110218</t>
  </si>
  <si>
    <t>22055410232</t>
  </si>
  <si>
    <t>26116810255</t>
  </si>
  <si>
    <t>14066410262</t>
  </si>
  <si>
    <t>30096910233</t>
  </si>
  <si>
    <t>19026110209</t>
  </si>
  <si>
    <t>03086010211</t>
  </si>
  <si>
    <t>09027210210</t>
  </si>
  <si>
    <t>27076310217</t>
  </si>
  <si>
    <t>27056310252</t>
  </si>
  <si>
    <t>05087010247</t>
  </si>
  <si>
    <t>24026112112</t>
  </si>
  <si>
    <t>02066110229</t>
  </si>
  <si>
    <t>08056010213</t>
  </si>
  <si>
    <t>51502025961</t>
  </si>
  <si>
    <t>41503032988</t>
  </si>
  <si>
    <t>25125312413</t>
  </si>
  <si>
    <t>40203346215</t>
  </si>
  <si>
    <t>40203377501</t>
  </si>
  <si>
    <t>21068912501</t>
  </si>
  <si>
    <t>051000007</t>
  </si>
  <si>
    <t>40203557988</t>
  </si>
  <si>
    <t>TRT Baltic, SIA</t>
  </si>
  <si>
    <t>051000008</t>
  </si>
  <si>
    <t>21128910904</t>
  </si>
  <si>
    <t>Umleja Madara - fizioterapeita prakse</t>
  </si>
  <si>
    <t>051000009</t>
  </si>
  <si>
    <t>40203566923</t>
  </si>
  <si>
    <t>iDerma, SIA</t>
  </si>
  <si>
    <t>23038310517</t>
  </si>
  <si>
    <t>12086811072</t>
  </si>
  <si>
    <t>40003234890</t>
  </si>
  <si>
    <t>21048611074</t>
  </si>
  <si>
    <t>40203144335</t>
  </si>
  <si>
    <t>40203382678</t>
  </si>
  <si>
    <t>40203434912</t>
  </si>
  <si>
    <t>28119611103</t>
  </si>
  <si>
    <t>052000011</t>
  </si>
  <si>
    <t>40203449602</t>
  </si>
  <si>
    <t>Tukuma fizioterapijas centrs, SIA</t>
  </si>
  <si>
    <t>052000013</t>
  </si>
  <si>
    <t>40203287975</t>
  </si>
  <si>
    <t>Vecvagara A. privātprakse, SIA</t>
  </si>
  <si>
    <t>052000015</t>
  </si>
  <si>
    <t>40203221916</t>
  </si>
  <si>
    <t>NV, SIA</t>
  </si>
  <si>
    <t>40203328224</t>
  </si>
  <si>
    <t>40203463875</t>
  </si>
  <si>
    <t>20077411392</t>
  </si>
  <si>
    <t>44103091786</t>
  </si>
  <si>
    <t>054000010</t>
  </si>
  <si>
    <t>40203542643</t>
  </si>
  <si>
    <t>M. Lūciņa ārsta prakse, SIA</t>
  </si>
  <si>
    <t>054000011</t>
  </si>
  <si>
    <t>40203533123</t>
  </si>
  <si>
    <t>Pretsāpju kabinets, SIA</t>
  </si>
  <si>
    <t>20056810626</t>
  </si>
  <si>
    <t>17096412246</t>
  </si>
  <si>
    <t>01036410066</t>
  </si>
  <si>
    <t>11107511585</t>
  </si>
  <si>
    <t>21067210014</t>
  </si>
  <si>
    <t>14025810104</t>
  </si>
  <si>
    <t>43603025374</t>
  </si>
  <si>
    <t>43603027229</t>
  </si>
  <si>
    <t>43602006982</t>
  </si>
  <si>
    <t>20066610046</t>
  </si>
  <si>
    <t>15016510008</t>
  </si>
  <si>
    <t>43603050117</t>
  </si>
  <si>
    <t>40900009685</t>
  </si>
  <si>
    <t>13097110022</t>
  </si>
  <si>
    <t>19087511217</t>
  </si>
  <si>
    <t>53603043511</t>
  </si>
  <si>
    <t>43602024102</t>
  </si>
  <si>
    <t>43603013799</t>
  </si>
  <si>
    <t>29056810002</t>
  </si>
  <si>
    <t>40003626083</t>
  </si>
  <si>
    <t>20097111768</t>
  </si>
  <si>
    <t>07126310023</t>
  </si>
  <si>
    <t>40103413740</t>
  </si>
  <si>
    <t>22016810049</t>
  </si>
  <si>
    <t>43603049141</t>
  </si>
  <si>
    <t>40103647931</t>
  </si>
  <si>
    <t>90001167128</t>
  </si>
  <si>
    <t>01055910031</t>
  </si>
  <si>
    <t>26057410031</t>
  </si>
  <si>
    <t>43603074651</t>
  </si>
  <si>
    <t>06126710006</t>
  </si>
  <si>
    <t>50103227191</t>
  </si>
  <si>
    <t>43603077268</t>
  </si>
  <si>
    <t>50203532581</t>
  </si>
  <si>
    <t>HERCMED PLUSS, Sabiedrība ar ierobežotu atbildību</t>
  </si>
  <si>
    <t>17037310012</t>
  </si>
  <si>
    <t>07118110021</t>
  </si>
  <si>
    <t>43603072152</t>
  </si>
  <si>
    <t>26029011770</t>
  </si>
  <si>
    <t>43603006867</t>
  </si>
  <si>
    <t>12078610019</t>
  </si>
  <si>
    <t>40203277905</t>
  </si>
  <si>
    <t>43603091083</t>
  </si>
  <si>
    <t>41703005766</t>
  </si>
  <si>
    <t>40900035103</t>
  </si>
  <si>
    <t>41703006884</t>
  </si>
  <si>
    <t>40003329335</t>
  </si>
  <si>
    <t>43603039548</t>
  </si>
  <si>
    <t>53602003511</t>
  </si>
  <si>
    <t>15035910648</t>
  </si>
  <si>
    <t>43603016225</t>
  </si>
  <si>
    <t>43603041468</t>
  </si>
  <si>
    <t>23075810043</t>
  </si>
  <si>
    <t>40003482248</t>
  </si>
  <si>
    <t>02075810008</t>
  </si>
  <si>
    <t>04107110049</t>
  </si>
  <si>
    <t>26017010084</t>
  </si>
  <si>
    <t>40003717931</t>
  </si>
  <si>
    <t>06127010001</t>
  </si>
  <si>
    <t>43603041561</t>
  </si>
  <si>
    <t>04126410039</t>
  </si>
  <si>
    <t>23066410005</t>
  </si>
  <si>
    <t>43603033738</t>
  </si>
  <si>
    <t>43603034042</t>
  </si>
  <si>
    <t>12016010042</t>
  </si>
  <si>
    <t>07056210026</t>
  </si>
  <si>
    <t>30075410010</t>
  </si>
  <si>
    <t>43603033920</t>
  </si>
  <si>
    <t>21036510014</t>
  </si>
  <si>
    <t>43603056872</t>
  </si>
  <si>
    <t>25104610008</t>
  </si>
  <si>
    <t>43603032925</t>
  </si>
  <si>
    <t>22126410038</t>
  </si>
  <si>
    <t>22066310077</t>
  </si>
  <si>
    <t>26065310022</t>
  </si>
  <si>
    <t>45402016863</t>
  </si>
  <si>
    <t>01036411149</t>
  </si>
  <si>
    <t>03125311149</t>
  </si>
  <si>
    <t>11125811178</t>
  </si>
  <si>
    <t>07096011160</t>
  </si>
  <si>
    <t>26105411144</t>
  </si>
  <si>
    <t>45403014130</t>
  </si>
  <si>
    <t>30086711185</t>
  </si>
  <si>
    <t>45403014569</t>
  </si>
  <si>
    <t>45402003021</t>
  </si>
  <si>
    <t>20056211156</t>
  </si>
  <si>
    <t>09026412208</t>
  </si>
  <si>
    <t>45402016581</t>
  </si>
  <si>
    <t>45403004611</t>
  </si>
  <si>
    <t>45402015232</t>
  </si>
  <si>
    <t>31106511864</t>
  </si>
  <si>
    <t>45403027671</t>
  </si>
  <si>
    <t>45402018154</t>
  </si>
  <si>
    <t>29096411145</t>
  </si>
  <si>
    <t>14017011150</t>
  </si>
  <si>
    <t>50103883391</t>
  </si>
  <si>
    <t>03106911165</t>
  </si>
  <si>
    <t>45403046189</t>
  </si>
  <si>
    <t>40002188842</t>
  </si>
  <si>
    <t>40102004075</t>
  </si>
  <si>
    <t>11117311034</t>
  </si>
  <si>
    <t>40103005735</t>
  </si>
  <si>
    <t>40003694427</t>
  </si>
  <si>
    <t>40203109791</t>
  </si>
  <si>
    <t>40003098029</t>
  </si>
  <si>
    <t>40002139207</t>
  </si>
  <si>
    <t>40103186239</t>
  </si>
  <si>
    <t>40103154553</t>
  </si>
  <si>
    <t>10025910668</t>
  </si>
  <si>
    <t>22047111435</t>
  </si>
  <si>
    <t>28115910501</t>
  </si>
  <si>
    <t>40003463016</t>
  </si>
  <si>
    <t>40103709269</t>
  </si>
  <si>
    <t>90009251342</t>
  </si>
  <si>
    <t>19017810916</t>
  </si>
  <si>
    <t>40103703389</t>
  </si>
  <si>
    <t>40103656883</t>
  </si>
  <si>
    <t>55403036801</t>
  </si>
  <si>
    <t>02118310901</t>
  </si>
  <si>
    <t>40003537387</t>
  </si>
  <si>
    <t>40103871386</t>
  </si>
  <si>
    <t>22036111499</t>
  </si>
  <si>
    <t>40203022106</t>
  </si>
  <si>
    <t>05058011814</t>
  </si>
  <si>
    <t>40203123776</t>
  </si>
  <si>
    <t>40203131400</t>
  </si>
  <si>
    <t>40203129158</t>
  </si>
  <si>
    <t>11118812754</t>
  </si>
  <si>
    <t>40103050743</t>
  </si>
  <si>
    <t>45403057252</t>
  </si>
  <si>
    <t>40003862584</t>
  </si>
  <si>
    <t>40203282060</t>
  </si>
  <si>
    <t>42103111641</t>
  </si>
  <si>
    <t>90001790030</t>
  </si>
  <si>
    <t>50003220021</t>
  </si>
  <si>
    <t>40003437776</t>
  </si>
  <si>
    <t>02026311499</t>
  </si>
  <si>
    <t>27015811528</t>
  </si>
  <si>
    <t>40103283816</t>
  </si>
  <si>
    <t>26045911496</t>
  </si>
  <si>
    <t>19036210326</t>
  </si>
  <si>
    <t>21025210833</t>
  </si>
  <si>
    <t>23095911909</t>
  </si>
  <si>
    <t>24125710812</t>
  </si>
  <si>
    <t>10017411754</t>
  </si>
  <si>
    <t>24095710810</t>
  </si>
  <si>
    <t>21126710810</t>
  </si>
  <si>
    <t>04066010825</t>
  </si>
  <si>
    <t>09046910845</t>
  </si>
  <si>
    <t>42103028543</t>
  </si>
  <si>
    <t>01077110924</t>
  </si>
  <si>
    <t>40203392638</t>
  </si>
  <si>
    <t>MSMD, SIA</t>
  </si>
  <si>
    <t>06046210802</t>
  </si>
  <si>
    <t>42103083776</t>
  </si>
  <si>
    <t>31016410816</t>
  </si>
  <si>
    <t>18017311928</t>
  </si>
  <si>
    <t>19038311905</t>
  </si>
  <si>
    <t>51202017471</t>
  </si>
  <si>
    <t>20066110818</t>
  </si>
  <si>
    <t>42103045628</t>
  </si>
  <si>
    <t>42103046746</t>
  </si>
  <si>
    <t>19035910806</t>
  </si>
  <si>
    <t>14086412206</t>
  </si>
  <si>
    <t>15076310817</t>
  </si>
  <si>
    <t>23078010519</t>
  </si>
  <si>
    <t>29037310811</t>
  </si>
  <si>
    <t>42103011392</t>
  </si>
  <si>
    <t>27046812507</t>
  </si>
  <si>
    <t>25108512157</t>
  </si>
  <si>
    <t>22086210807</t>
  </si>
  <si>
    <t>10057410828</t>
  </si>
  <si>
    <t>26017310802</t>
  </si>
  <si>
    <t>19046311526</t>
  </si>
  <si>
    <t>31076010806</t>
  </si>
  <si>
    <t>17038010812</t>
  </si>
  <si>
    <t>30035310808</t>
  </si>
  <si>
    <t>06058512736</t>
  </si>
  <si>
    <t>10017810800</t>
  </si>
  <si>
    <t>22016511938</t>
  </si>
  <si>
    <t>07049011918</t>
  </si>
  <si>
    <t>40203510667</t>
  </si>
  <si>
    <t>20097610823</t>
  </si>
  <si>
    <t>29037612051</t>
  </si>
  <si>
    <t>14058610846</t>
  </si>
  <si>
    <t>170000155</t>
  </si>
  <si>
    <t>13128811906</t>
  </si>
  <si>
    <t>Vasiļjeva Ieva - fizioterapeita prakse</t>
  </si>
  <si>
    <t>17038011903</t>
  </si>
  <si>
    <t>14129314439</t>
  </si>
  <si>
    <t>09056910814</t>
  </si>
  <si>
    <t>24026110846</t>
  </si>
  <si>
    <t>21096910802</t>
  </si>
  <si>
    <t>26096911904</t>
  </si>
  <si>
    <t>21097511299</t>
  </si>
  <si>
    <t>14078210831</t>
  </si>
  <si>
    <t>40003421648</t>
  </si>
  <si>
    <t>40203177209</t>
  </si>
  <si>
    <t>07027212516</t>
  </si>
  <si>
    <t>42102043121</t>
  </si>
  <si>
    <t>21066510832</t>
  </si>
  <si>
    <t>24049011816</t>
  </si>
  <si>
    <t>42103000986</t>
  </si>
  <si>
    <t>90000294774</t>
  </si>
  <si>
    <t>42103028948</t>
  </si>
  <si>
    <t>42103002192</t>
  </si>
  <si>
    <t>52102003811</t>
  </si>
  <si>
    <t>52103009671</t>
  </si>
  <si>
    <t>42102016833</t>
  </si>
  <si>
    <t>52103020471</t>
  </si>
  <si>
    <t>28116510841</t>
  </si>
  <si>
    <t>08096710804</t>
  </si>
  <si>
    <t>42103045026</t>
  </si>
  <si>
    <t>11065510807</t>
  </si>
  <si>
    <t>26096310826</t>
  </si>
  <si>
    <t>42103012059</t>
  </si>
  <si>
    <t>05094210802</t>
  </si>
  <si>
    <t>28116110805</t>
  </si>
  <si>
    <t>17086611903</t>
  </si>
  <si>
    <t>04025311904</t>
  </si>
  <si>
    <t>09106610626</t>
  </si>
  <si>
    <t>21096210814</t>
  </si>
  <si>
    <t>07104910829</t>
  </si>
  <si>
    <t>29086210817</t>
  </si>
  <si>
    <t>07105710810</t>
  </si>
  <si>
    <t>06046710815</t>
  </si>
  <si>
    <t>06094811901</t>
  </si>
  <si>
    <t>19055811426</t>
  </si>
  <si>
    <t>08037011448</t>
  </si>
  <si>
    <t>04056311464</t>
  </si>
  <si>
    <t>90000026780</t>
  </si>
  <si>
    <t>25067411711</t>
  </si>
  <si>
    <t>90009148784</t>
  </si>
  <si>
    <t>55403028861</t>
  </si>
  <si>
    <t>28066713703</t>
  </si>
  <si>
    <t>07058210118</t>
  </si>
  <si>
    <t>08027612653</t>
  </si>
  <si>
    <t>03056411452</t>
  </si>
  <si>
    <t>25077111958</t>
  </si>
  <si>
    <t>42403045792</t>
  </si>
  <si>
    <t>42403038485</t>
  </si>
  <si>
    <t>14076211427</t>
  </si>
  <si>
    <t>30108611450</t>
  </si>
  <si>
    <t>90000026653</t>
  </si>
  <si>
    <t>52403040941</t>
  </si>
  <si>
    <t>42403040672</t>
  </si>
  <si>
    <t>21049211443</t>
  </si>
  <si>
    <t>42403020816</t>
  </si>
  <si>
    <t>29055911426</t>
  </si>
  <si>
    <t>04035811435</t>
  </si>
  <si>
    <t>20066712405</t>
  </si>
  <si>
    <t>15075011428</t>
  </si>
  <si>
    <t>22066511426</t>
  </si>
  <si>
    <t>31076211456</t>
  </si>
  <si>
    <t>09064811437</t>
  </si>
  <si>
    <t>07126111438</t>
  </si>
  <si>
    <t>30076311436</t>
  </si>
  <si>
    <t>11106211425</t>
  </si>
  <si>
    <t>10075611463</t>
  </si>
  <si>
    <t>11105511434</t>
  </si>
  <si>
    <t>30035411449</t>
  </si>
  <si>
    <t>15076111447</t>
  </si>
  <si>
    <t>13035811480</t>
  </si>
  <si>
    <t>50900002161</t>
  </si>
  <si>
    <t>40900002225</t>
  </si>
  <si>
    <t>40900002140</t>
  </si>
  <si>
    <t>40900002121</t>
  </si>
  <si>
    <t>40900001889</t>
  </si>
  <si>
    <t>90000741856</t>
  </si>
  <si>
    <t>50900001861</t>
  </si>
  <si>
    <t>40900002206</t>
  </si>
  <si>
    <t>40900001925</t>
  </si>
  <si>
    <t>01037611396</t>
  </si>
  <si>
    <t>54102016161</t>
  </si>
  <si>
    <t>24045611363</t>
  </si>
  <si>
    <t>14066211351</t>
  </si>
  <si>
    <t>44103037243</t>
  </si>
  <si>
    <t>54103046661</t>
  </si>
  <si>
    <t>04056611360</t>
  </si>
  <si>
    <t>07126111358</t>
  </si>
  <si>
    <t>18087011285</t>
  </si>
  <si>
    <t>44103042422</t>
  </si>
  <si>
    <t>20044811357</t>
  </si>
  <si>
    <t>05016611352</t>
  </si>
  <si>
    <t>26083911358</t>
  </si>
  <si>
    <t>23045311358</t>
  </si>
  <si>
    <t>24086011356</t>
  </si>
  <si>
    <t>40203402122</t>
  </si>
  <si>
    <t>40103259049</t>
  </si>
  <si>
    <t>44103021435</t>
  </si>
  <si>
    <t>44102021546</t>
  </si>
  <si>
    <t>31016411368</t>
  </si>
  <si>
    <t>04066311353</t>
  </si>
  <si>
    <t>44103038747</t>
  </si>
  <si>
    <t>06047511295</t>
  </si>
  <si>
    <t>44103062768</t>
  </si>
  <si>
    <t>24057112553</t>
  </si>
  <si>
    <t>40003327103</t>
  </si>
  <si>
    <t>44103018577</t>
  </si>
  <si>
    <t>17086111351</t>
  </si>
  <si>
    <t>44103031363</t>
  </si>
  <si>
    <t>44103039615</t>
  </si>
  <si>
    <t>50003681161</t>
  </si>
  <si>
    <t>54103025871</t>
  </si>
  <si>
    <t>40900002210</t>
  </si>
  <si>
    <t>44103044298</t>
  </si>
  <si>
    <t>40900002297</t>
  </si>
  <si>
    <t>44103018149</t>
  </si>
  <si>
    <t>40003831245</t>
  </si>
  <si>
    <t>44103116806</t>
  </si>
  <si>
    <t>44103088396</t>
  </si>
  <si>
    <t>44103091822</t>
  </si>
  <si>
    <t>09126311367</t>
  </si>
  <si>
    <t>44103103021</t>
  </si>
  <si>
    <t>44103107894</t>
  </si>
  <si>
    <t>44103103924</t>
  </si>
  <si>
    <t>54103110311</t>
  </si>
  <si>
    <t>03049211356</t>
  </si>
  <si>
    <t>40900002333</t>
  </si>
  <si>
    <t>01118312005</t>
  </si>
  <si>
    <t>05088212262</t>
  </si>
  <si>
    <t>42403035703</t>
  </si>
  <si>
    <t>Baltic Diagnostic Services, SIA</t>
  </si>
  <si>
    <t>43602026476</t>
  </si>
  <si>
    <t>40103171816</t>
  </si>
  <si>
    <t>40203105747</t>
  </si>
  <si>
    <t>44103100006</t>
  </si>
  <si>
    <t>22105811350</t>
  </si>
  <si>
    <t>12109611437</t>
  </si>
  <si>
    <t>44103019943</t>
  </si>
  <si>
    <t>23015611640</t>
  </si>
  <si>
    <t>16076211688</t>
  </si>
  <si>
    <t>41203017778</t>
  </si>
  <si>
    <t>41202011852</t>
  </si>
  <si>
    <t>24116411634</t>
  </si>
  <si>
    <t>40203494841</t>
  </si>
  <si>
    <t>13036210118</t>
  </si>
  <si>
    <t>03056811640</t>
  </si>
  <si>
    <t>03097411643</t>
  </si>
  <si>
    <t>51203031951</t>
  </si>
  <si>
    <t>41202010170</t>
  </si>
  <si>
    <t>41203009094</t>
  </si>
  <si>
    <t>11046111886</t>
  </si>
  <si>
    <t>11116010141</t>
  </si>
  <si>
    <t>41203028574</t>
  </si>
  <si>
    <t>41203030193</t>
  </si>
  <si>
    <t>41202009504</t>
  </si>
  <si>
    <t>41203033221</t>
  </si>
  <si>
    <t>41203055750</t>
  </si>
  <si>
    <t>03055611663</t>
  </si>
  <si>
    <t>19017811636</t>
  </si>
  <si>
    <t>16117712500</t>
  </si>
  <si>
    <t>06027011648</t>
  </si>
  <si>
    <t>12056012771</t>
  </si>
  <si>
    <t>40103882905</t>
  </si>
  <si>
    <t>41203004754</t>
  </si>
  <si>
    <t>41202003215</t>
  </si>
  <si>
    <t>04125711630</t>
  </si>
  <si>
    <t>26116111630</t>
  </si>
  <si>
    <t>04056411668</t>
  </si>
  <si>
    <t>30067311637</t>
  </si>
  <si>
    <t>04086412768</t>
  </si>
  <si>
    <t>07085511856</t>
  </si>
  <si>
    <t>27096211873</t>
  </si>
  <si>
    <t>13046911874</t>
  </si>
  <si>
    <t>07027011861</t>
  </si>
  <si>
    <t>17125811861</t>
  </si>
  <si>
    <t>22047210134</t>
  </si>
  <si>
    <t>40900012859</t>
  </si>
  <si>
    <t>06056611853</t>
  </si>
  <si>
    <t>45402019516</t>
  </si>
  <si>
    <t>23108112162</t>
  </si>
  <si>
    <t>90000043329</t>
  </si>
  <si>
    <t>31055012650</t>
  </si>
  <si>
    <t>05075612654</t>
  </si>
  <si>
    <t>25026712657</t>
  </si>
  <si>
    <t>02026912657</t>
  </si>
  <si>
    <t>26067613350</t>
  </si>
  <si>
    <t>14026311294</t>
  </si>
  <si>
    <t>14016212655</t>
  </si>
  <si>
    <t>90009346253</t>
  </si>
  <si>
    <t>90009891355</t>
  </si>
  <si>
    <t>90009458643</t>
  </si>
  <si>
    <t>44103108993</t>
  </si>
  <si>
    <t>42403041396</t>
  </si>
  <si>
    <t>02118812653</t>
  </si>
  <si>
    <t>90010199203</t>
  </si>
  <si>
    <t>40900000934</t>
  </si>
  <si>
    <t>12056611977</t>
  </si>
  <si>
    <t>09086911957</t>
  </si>
  <si>
    <t>13065811967</t>
  </si>
  <si>
    <t>12096811957</t>
  </si>
  <si>
    <t>22014011956</t>
  </si>
  <si>
    <t>01029011964</t>
  </si>
  <si>
    <t>44103070159</t>
  </si>
  <si>
    <t>90000012456</t>
  </si>
  <si>
    <t>42403039298</t>
  </si>
  <si>
    <t>42403025230</t>
  </si>
  <si>
    <t>41503064184</t>
  </si>
  <si>
    <t>06018511958</t>
  </si>
  <si>
    <t>09087711957</t>
  </si>
  <si>
    <t>4571902099</t>
  </si>
  <si>
    <t>19085412055</t>
  </si>
  <si>
    <t>28056012057</t>
  </si>
  <si>
    <t>15025812059</t>
  </si>
  <si>
    <t>20095712068</t>
  </si>
  <si>
    <t>04065412064</t>
  </si>
  <si>
    <t>90000056997</t>
  </si>
  <si>
    <t>43602022351</t>
  </si>
  <si>
    <t>31087210117</t>
  </si>
  <si>
    <t>43602000693</t>
  </si>
  <si>
    <t>43603066851</t>
  </si>
  <si>
    <t>43603066885</t>
  </si>
  <si>
    <t>43603072468</t>
  </si>
  <si>
    <t>43603076760</t>
  </si>
  <si>
    <t>04126912055</t>
  </si>
  <si>
    <t>43603026793</t>
  </si>
  <si>
    <t>53603018961</t>
  </si>
  <si>
    <t>40900029107</t>
  </si>
  <si>
    <t>43603045008</t>
  </si>
  <si>
    <t>43603023848</t>
  </si>
  <si>
    <t>25107011019</t>
  </si>
  <si>
    <t>08118510302</t>
  </si>
  <si>
    <t>43603087887</t>
  </si>
  <si>
    <t>44103056418</t>
  </si>
  <si>
    <t>90000083637</t>
  </si>
  <si>
    <t>03065610541</t>
  </si>
  <si>
    <t>14125411303</t>
  </si>
  <si>
    <t>01016011287</t>
  </si>
  <si>
    <t>31016611431</t>
  </si>
  <si>
    <t>29076511288</t>
  </si>
  <si>
    <t>44102013407</t>
  </si>
  <si>
    <t>07105711282</t>
  </si>
  <si>
    <t>44103033542</t>
  </si>
  <si>
    <t>44103047383</t>
  </si>
  <si>
    <t>44103049666</t>
  </si>
  <si>
    <t>90002056972</t>
  </si>
  <si>
    <t>44103030048</t>
  </si>
  <si>
    <t>18027411295</t>
  </si>
  <si>
    <t>16095711282</t>
  </si>
  <si>
    <t>40103793448</t>
  </si>
  <si>
    <t>29047111293</t>
  </si>
  <si>
    <t>40203330337</t>
  </si>
  <si>
    <t>23049311283</t>
  </si>
  <si>
    <t>40008231867</t>
  </si>
  <si>
    <t>08018210652</t>
  </si>
  <si>
    <t>17066712555</t>
  </si>
  <si>
    <t>90002405467</t>
  </si>
  <si>
    <t>40003270139</t>
  </si>
  <si>
    <t>01015411318</t>
  </si>
  <si>
    <t>40203120712</t>
  </si>
  <si>
    <t>44103044531</t>
  </si>
  <si>
    <t>44103052755</t>
  </si>
  <si>
    <t>12065912106</t>
  </si>
  <si>
    <t>90000048330</t>
  </si>
  <si>
    <t>41503000412</t>
  </si>
  <si>
    <t>16086912218</t>
  </si>
  <si>
    <t>03035212200</t>
  </si>
  <si>
    <t>04106512206</t>
  </si>
  <si>
    <t>11036812224</t>
  </si>
  <si>
    <t>48502011821</t>
  </si>
  <si>
    <t>40003053423</t>
  </si>
  <si>
    <t>48502008681</t>
  </si>
  <si>
    <t>11046212214</t>
  </si>
  <si>
    <t>40003357894</t>
  </si>
  <si>
    <t>14064412221</t>
  </si>
  <si>
    <t>26084412550</t>
  </si>
  <si>
    <t>44103028109</t>
  </si>
  <si>
    <t>44601001722</t>
  </si>
  <si>
    <t>50900034951</t>
  </si>
  <si>
    <t>29048412557</t>
  </si>
  <si>
    <t>06039311357</t>
  </si>
  <si>
    <t>19125010000</t>
  </si>
  <si>
    <t>90010549615</t>
  </si>
  <si>
    <t>50900002551</t>
  </si>
  <si>
    <t>13115711164</t>
  </si>
  <si>
    <t>40003325367</t>
  </si>
  <si>
    <t>07116712408</t>
  </si>
  <si>
    <t>41501022665</t>
  </si>
  <si>
    <t>06066711751</t>
  </si>
  <si>
    <t>27087311768</t>
  </si>
  <si>
    <t>01065711757</t>
  </si>
  <si>
    <t>4101901321</t>
  </si>
  <si>
    <t>17036511752</t>
  </si>
  <si>
    <t>01045311799</t>
  </si>
  <si>
    <t>90000035938</t>
  </si>
  <si>
    <t>90002542996</t>
  </si>
  <si>
    <t>41203035631</t>
  </si>
  <si>
    <t>42102037040</t>
  </si>
  <si>
    <t>41203041816</t>
  </si>
  <si>
    <t>07076411909</t>
  </si>
  <si>
    <t>21025211916</t>
  </si>
  <si>
    <t>90000063880</t>
  </si>
  <si>
    <t>10078811938</t>
  </si>
  <si>
    <t>23079011927</t>
  </si>
  <si>
    <t>04075111900</t>
  </si>
  <si>
    <t>22125312006</t>
  </si>
  <si>
    <t>44103063636</t>
  </si>
  <si>
    <t>07085512023</t>
  </si>
  <si>
    <t>28067212003</t>
  </si>
  <si>
    <t>13067212001</t>
  </si>
  <si>
    <t>44103063142</t>
  </si>
  <si>
    <t>44102010006</t>
  </si>
  <si>
    <t>46602000402</t>
  </si>
  <si>
    <t>25085412021</t>
  </si>
  <si>
    <t>54102020881</t>
  </si>
  <si>
    <t>29027612007</t>
  </si>
  <si>
    <t>44102024186</t>
  </si>
  <si>
    <t>40900001179</t>
  </si>
  <si>
    <t>15077912019</t>
  </si>
  <si>
    <t>44103110432</t>
  </si>
  <si>
    <t>44102038222</t>
  </si>
  <si>
    <t>54103115501</t>
  </si>
  <si>
    <t>44102018300</t>
  </si>
  <si>
    <t>06017311292</t>
  </si>
  <si>
    <t>21056111854</t>
  </si>
  <si>
    <t>50900013771</t>
  </si>
  <si>
    <t>52403020771</t>
  </si>
  <si>
    <t>25127212803</t>
  </si>
  <si>
    <t>42402008568</t>
  </si>
  <si>
    <t>30019212810</t>
  </si>
  <si>
    <t>26095912817</t>
  </si>
  <si>
    <t>22048512804</t>
  </si>
  <si>
    <t>Jasmane Marita - fizioterapeita prakse</t>
  </si>
  <si>
    <t>45403009322</t>
  </si>
  <si>
    <t>25066611703</t>
  </si>
  <si>
    <t>45403010073</t>
  </si>
  <si>
    <t>06065211712</t>
  </si>
  <si>
    <t>45402008315</t>
  </si>
  <si>
    <t>40003189991</t>
  </si>
  <si>
    <t>45403007868</t>
  </si>
  <si>
    <t>11066912154</t>
  </si>
  <si>
    <t>45403008882</t>
  </si>
  <si>
    <t>45403020781</t>
  </si>
  <si>
    <t>01076011713</t>
  </si>
  <si>
    <t>40900040797</t>
  </si>
  <si>
    <t>Lazdonas feldšerpunkts, Madonas novada Madonas apvienības pārvalde</t>
  </si>
  <si>
    <t>90009620153</t>
  </si>
  <si>
    <t>90000055065</t>
  </si>
  <si>
    <t>13016111729</t>
  </si>
  <si>
    <t>45403039774</t>
  </si>
  <si>
    <t>45403039308</t>
  </si>
  <si>
    <t>45403044864</t>
  </si>
  <si>
    <t>45403055533</t>
  </si>
  <si>
    <t>50203108321</t>
  </si>
  <si>
    <t>40103863694</t>
  </si>
  <si>
    <t>07116711800</t>
  </si>
  <si>
    <t>40003590481</t>
  </si>
  <si>
    <t>19105311009</t>
  </si>
  <si>
    <t>13086411479</t>
  </si>
  <si>
    <t>01066412361</t>
  </si>
  <si>
    <t>50103179811</t>
  </si>
  <si>
    <t>40103484993</t>
  </si>
  <si>
    <t>07097611141</t>
  </si>
  <si>
    <t>40103630899</t>
  </si>
  <si>
    <t>40203373961</t>
  </si>
  <si>
    <t>04058112792</t>
  </si>
  <si>
    <t>40103837649</t>
  </si>
  <si>
    <t>13058411367</t>
  </si>
  <si>
    <t>40203201182</t>
  </si>
  <si>
    <t>07118511896</t>
  </si>
  <si>
    <t>40103554970</t>
  </si>
  <si>
    <t>40003916181</t>
  </si>
  <si>
    <t>29076211226</t>
  </si>
  <si>
    <t>17119511010</t>
  </si>
  <si>
    <t>10037613126</t>
  </si>
  <si>
    <t>90009227961</t>
  </si>
  <si>
    <t>28017911025</t>
  </si>
  <si>
    <t>08035911039</t>
  </si>
  <si>
    <t>40003623778</t>
  </si>
  <si>
    <t>10097811001</t>
  </si>
  <si>
    <t>16016012150</t>
  </si>
  <si>
    <t>16015312151</t>
  </si>
  <si>
    <t>11025410115</t>
  </si>
  <si>
    <t>41503047292</t>
  </si>
  <si>
    <t>20088710224</t>
  </si>
  <si>
    <t>18056012162</t>
  </si>
  <si>
    <t>11077312170</t>
  </si>
  <si>
    <t>40900005471</t>
  </si>
  <si>
    <t>02058712182</t>
  </si>
  <si>
    <t>30016011423</t>
  </si>
  <si>
    <t>42402018138</t>
  </si>
  <si>
    <t>25025411561</t>
  </si>
  <si>
    <t>40103747684</t>
  </si>
  <si>
    <t>16095011569</t>
  </si>
  <si>
    <t>31055611565</t>
  </si>
  <si>
    <t>90002064999</t>
  </si>
  <si>
    <t>29097312739</t>
  </si>
  <si>
    <t>40103271018</t>
  </si>
  <si>
    <t>50103371631</t>
  </si>
  <si>
    <t>90002064984</t>
  </si>
  <si>
    <t>30046410409</t>
  </si>
  <si>
    <t>90001747023</t>
  </si>
  <si>
    <t>44103046392</t>
  </si>
  <si>
    <t>42103089105</t>
  </si>
  <si>
    <t>31057010536</t>
  </si>
  <si>
    <t>19076712355</t>
  </si>
  <si>
    <t>90000027165</t>
  </si>
  <si>
    <t>LATVIJAS CIETUMU SLIMNĪCA, Ieslodzījuma vietu pārvalde</t>
  </si>
  <si>
    <t>40103488726</t>
  </si>
  <si>
    <t>90001638049</t>
  </si>
  <si>
    <t>43603059173</t>
  </si>
  <si>
    <t>40103494008</t>
  </si>
  <si>
    <t>40003570593</t>
  </si>
  <si>
    <t>40003440831</t>
  </si>
  <si>
    <t>29045611294</t>
  </si>
  <si>
    <t>40103647128</t>
  </si>
  <si>
    <t>40003528350</t>
  </si>
  <si>
    <t>18027712303</t>
  </si>
  <si>
    <t>10127412563</t>
  </si>
  <si>
    <t>04026212318</t>
  </si>
  <si>
    <t>06126412316</t>
  </si>
  <si>
    <t>40203158212</t>
  </si>
  <si>
    <t>13046712306</t>
  </si>
  <si>
    <t>16095812315</t>
  </si>
  <si>
    <t>11045512303</t>
  </si>
  <si>
    <t>25077610116</t>
  </si>
  <si>
    <t>08046810524</t>
  </si>
  <si>
    <t>10115112301</t>
  </si>
  <si>
    <t>40103179256</t>
  </si>
  <si>
    <t>40103203651</t>
  </si>
  <si>
    <t>22085911820</t>
  </si>
  <si>
    <t>40103302820</t>
  </si>
  <si>
    <t>01096410607</t>
  </si>
  <si>
    <t>06086311819</t>
  </si>
  <si>
    <t>05076612218</t>
  </si>
  <si>
    <t>20128611301</t>
  </si>
  <si>
    <t>Zaļaiskalna Zane - fizioterapeita prakse</t>
  </si>
  <si>
    <t>26018311073</t>
  </si>
  <si>
    <t>40103919381</t>
  </si>
  <si>
    <t>40103940423</t>
  </si>
  <si>
    <t>13058610438</t>
  </si>
  <si>
    <t>50203085391</t>
  </si>
  <si>
    <t>02118411956</t>
  </si>
  <si>
    <t>26126911359</t>
  </si>
  <si>
    <t>27047110064</t>
  </si>
  <si>
    <t>40003411141</t>
  </si>
  <si>
    <t>17059511384</t>
  </si>
  <si>
    <t>50002118531</t>
  </si>
  <si>
    <t>08095512304</t>
  </si>
  <si>
    <t>40002109240</t>
  </si>
  <si>
    <t>40900019429</t>
  </si>
  <si>
    <t>40900019452</t>
  </si>
  <si>
    <t>40900019414</t>
  </si>
  <si>
    <t>25036812301</t>
  </si>
  <si>
    <t>09116110510</t>
  </si>
  <si>
    <t>22076612765</t>
  </si>
  <si>
    <t>40900012384</t>
  </si>
  <si>
    <t>21046010902</t>
  </si>
  <si>
    <t>01078312253</t>
  </si>
  <si>
    <t>40003183683</t>
  </si>
  <si>
    <t>40103279952</t>
  </si>
  <si>
    <t>40103917709</t>
  </si>
  <si>
    <t>40103585097</t>
  </si>
  <si>
    <t>19078410836</t>
  </si>
  <si>
    <t>09128712711</t>
  </si>
  <si>
    <t>26026911538</t>
  </si>
  <si>
    <t>90000056893</t>
  </si>
  <si>
    <t>40103086473</t>
  </si>
  <si>
    <t>40103701602</t>
  </si>
  <si>
    <t>40002069037</t>
  </si>
  <si>
    <t>40203102558</t>
  </si>
  <si>
    <t>40002132266</t>
  </si>
  <si>
    <t>09015612554</t>
  </si>
  <si>
    <t>13038112300</t>
  </si>
  <si>
    <t>14056412053</t>
  </si>
  <si>
    <t>40103200015</t>
  </si>
  <si>
    <t>40103450605</t>
  </si>
  <si>
    <t>03067810408</t>
  </si>
  <si>
    <t>05097112765</t>
  </si>
  <si>
    <t>40003029987</t>
  </si>
  <si>
    <t>40103873989</t>
  </si>
  <si>
    <t>40103209438</t>
  </si>
  <si>
    <t>40203176951</t>
  </si>
  <si>
    <t>16126311872</t>
  </si>
  <si>
    <t>90000086402</t>
  </si>
  <si>
    <t>90000082152</t>
  </si>
  <si>
    <t>40203222729</t>
  </si>
  <si>
    <t>40103177274</t>
  </si>
  <si>
    <t>40003811605</t>
  </si>
  <si>
    <t>40003594996</t>
  </si>
  <si>
    <t>11126810636</t>
  </si>
  <si>
    <t>40103396652</t>
  </si>
  <si>
    <t>48503005343</t>
  </si>
  <si>
    <t>30105212892</t>
  </si>
  <si>
    <t>27106212854</t>
  </si>
  <si>
    <t>06076012866</t>
  </si>
  <si>
    <t>20085012885</t>
  </si>
  <si>
    <t>48503024382</t>
  </si>
  <si>
    <t>40203282709</t>
  </si>
  <si>
    <t>11126412857</t>
  </si>
  <si>
    <t>40900005039</t>
  </si>
  <si>
    <t>09055812868</t>
  </si>
  <si>
    <t>28026112858</t>
  </si>
  <si>
    <t>09097212852</t>
  </si>
  <si>
    <t>16059512868</t>
  </si>
  <si>
    <t>42103112168</t>
  </si>
  <si>
    <t>40203284127</t>
  </si>
  <si>
    <t>48503014083</t>
  </si>
  <si>
    <t>11095112500</t>
  </si>
  <si>
    <t>41202024984</t>
  </si>
  <si>
    <t>49001010652</t>
  </si>
  <si>
    <t>46102003498</t>
  </si>
  <si>
    <t>41203056347</t>
  </si>
  <si>
    <t>14095612509</t>
  </si>
  <si>
    <t>25025314155</t>
  </si>
  <si>
    <t>26016611750</t>
  </si>
  <si>
    <t>41203011991</t>
  </si>
  <si>
    <t>13106112506</t>
  </si>
  <si>
    <t>14077312502</t>
  </si>
  <si>
    <t>27105112501</t>
  </si>
  <si>
    <t>41202028064</t>
  </si>
  <si>
    <t>25037610656</t>
  </si>
  <si>
    <t>41203025807</t>
  </si>
  <si>
    <t>03067912527</t>
  </si>
  <si>
    <t>41203045428</t>
  </si>
  <si>
    <t>11077612544</t>
  </si>
  <si>
    <t>41203059199</t>
  </si>
  <si>
    <t>23026412508</t>
  </si>
  <si>
    <t>40008100828</t>
  </si>
  <si>
    <t>16098312519</t>
  </si>
  <si>
    <t>21088612514</t>
  </si>
  <si>
    <t>41203037505</t>
  </si>
  <si>
    <t>51203036041</t>
  </si>
  <si>
    <t>41202019428</t>
  </si>
  <si>
    <t>30127211073</t>
  </si>
  <si>
    <t>12086211085</t>
  </si>
  <si>
    <t>20096511110</t>
  </si>
  <si>
    <t>08015111077</t>
  </si>
  <si>
    <t>24116811072</t>
  </si>
  <si>
    <t>22106611852</t>
  </si>
  <si>
    <t>24046211097</t>
  </si>
  <si>
    <t>23095611092</t>
  </si>
  <si>
    <t>06034911070</t>
  </si>
  <si>
    <t>22057511109</t>
  </si>
  <si>
    <t>25097011102</t>
  </si>
  <si>
    <t>22126811085</t>
  </si>
  <si>
    <t>24088111086</t>
  </si>
  <si>
    <t>25127411079</t>
  </si>
  <si>
    <t>40002143467</t>
  </si>
  <si>
    <t>31036511075</t>
  </si>
  <si>
    <t>14106111110</t>
  </si>
  <si>
    <t>19075912507</t>
  </si>
  <si>
    <t>18125711072</t>
  </si>
  <si>
    <t>40203099169</t>
  </si>
  <si>
    <t>17086011078</t>
  </si>
  <si>
    <t>14106511085</t>
  </si>
  <si>
    <t>90009205447</t>
  </si>
  <si>
    <t>11096312512</t>
  </si>
  <si>
    <t>10088014668</t>
  </si>
  <si>
    <t>21055611080</t>
  </si>
  <si>
    <t>40002188310</t>
  </si>
  <si>
    <t>18026611826</t>
  </si>
  <si>
    <t>40002174984</t>
  </si>
  <si>
    <t>40003991870</t>
  </si>
  <si>
    <t>44102028116</t>
  </si>
  <si>
    <t>14097612254</t>
  </si>
  <si>
    <t>02015812255</t>
  </si>
  <si>
    <t>44102008567</t>
  </si>
  <si>
    <t>44102013854</t>
  </si>
  <si>
    <t>44102016437</t>
  </si>
  <si>
    <t>44103020069</t>
  </si>
  <si>
    <t>05027112284</t>
  </si>
  <si>
    <t>14018612257</t>
  </si>
  <si>
    <t>09028410601</t>
  </si>
  <si>
    <t>44103109768</t>
  </si>
  <si>
    <t>17076212255</t>
  </si>
  <si>
    <t>40203340250</t>
  </si>
  <si>
    <t>44103019483</t>
  </si>
  <si>
    <t>24126711358</t>
  </si>
  <si>
    <t>12068012314</t>
  </si>
  <si>
    <t>27058211370</t>
  </si>
  <si>
    <t>10037211354</t>
  </si>
  <si>
    <t>17108511381</t>
  </si>
  <si>
    <t>23085113006</t>
  </si>
  <si>
    <t>44103054811</t>
  </si>
  <si>
    <t>22059211388</t>
  </si>
  <si>
    <t>Neatliekamās medicīniskās palīdzības dienests  KOPĀ</t>
  </si>
  <si>
    <t>VALSTS ASINSDONORU CENTRS  KOPĀ</t>
  </si>
  <si>
    <t>Aprēķins par riska maksājumu 2026.gadam</t>
  </si>
  <si>
    <t>Vesela ģimene, SIA  KOPĀ</t>
  </si>
  <si>
    <t>Innas Tkačenko privātprakse, Sabiedrība ar ierobežotu atbildību  KOPĀ</t>
  </si>
  <si>
    <t>Marutas Alsbergas ārsta prakse oftalmoloģijā, Sabiedrība ar ierobežotu atbildību  KOPĀ</t>
  </si>
  <si>
    <t>Rasmas Kalniņas ārsta prakse oftalmoloģijā, Sabiedrība ar ierobežotu atbildību  KOPĀ</t>
  </si>
  <si>
    <t>Samadanta, Sabiedrība ar ierobežotu atbildību  KOPĀ</t>
  </si>
  <si>
    <t>Dens un Dentis, SIA  KOPĀ</t>
  </si>
  <si>
    <t>ISMA, SIA  KOPĀ</t>
  </si>
  <si>
    <t>Ilzes Kidalas ģimenes ārsta prakse, SIA  KOPĀ</t>
  </si>
  <si>
    <t>Beatas Krūmiņas ārsta prakse, Sabiedrība ar ierobežotu atbildību  KOPĀ</t>
  </si>
  <si>
    <t>Malaša-Homiceviča Alla - ģimenes ārsta prakse  KOPĀ</t>
  </si>
  <si>
    <t>Mārtiņa Būmaņa ģimenes ārsta prakse,SIA  KOPĀ</t>
  </si>
  <si>
    <t>Ludmilas Černobajevas ģimenes ārsta prakse, SIA  KOPĀ</t>
  </si>
  <si>
    <t>Latvijas Sarkanais Krusts  KOPĀ</t>
  </si>
  <si>
    <t>Karīnas Sardakas ārsta prakse, SIA  KOPĀ</t>
  </si>
  <si>
    <t>Žannas Rakas ģimenes ārstu prakse, SIA  KOPĀ</t>
  </si>
  <si>
    <t>Dr.Rudzītes ārsta prakse, Sabiedrība ar ierobežotu atbildību  KOPĀ</t>
  </si>
  <si>
    <t>Bogdanova Jeļena - ģimenes ārsta prakse  KOPĀ</t>
  </si>
  <si>
    <t>Māra Rinkuļa ārsta prakse, SIA  KOPĀ</t>
  </si>
  <si>
    <t>Ilzes Koreškovas ģimenes ārsta prakse, Sabiedrība ar ierobežotu atbildību  KOPĀ</t>
  </si>
  <si>
    <t>NEPALIEC VIENS, Biedrība  KOPĀ</t>
  </si>
  <si>
    <t>SokolMed, Sabiedrība ar ierobežotu atbildību  KOPĀ</t>
  </si>
  <si>
    <t>Artūra Kupča ārsta prakse, Sabiedrība ar ierobežotu atbildību  KOPĀ</t>
  </si>
  <si>
    <t>Kristīnes Astras ģimenes ārsta prakse, SIA  KOPĀ</t>
  </si>
  <si>
    <t>LEORE MED, SIA  KOPĀ</t>
  </si>
  <si>
    <t>MEDICALM, SIA  KOPĀ</t>
  </si>
  <si>
    <t>Anželikas Rubenes ģimenes ārsta prakse, Sabiedrība ar ierobežotu atbildību  KOPĀ</t>
  </si>
  <si>
    <t>D-prakse, SIA  KOPĀ</t>
  </si>
  <si>
    <t>Langina Paula Karīna - ģimenes ārsta prakse  KOPĀ</t>
  </si>
  <si>
    <t>Elīna Romašova - ģimenes ārsta prakse, SIA  KOPĀ</t>
  </si>
  <si>
    <t>Diānas Hausmanes ģimenes ārsta prakse, Sabiedrība ar ierobežotu atbildību  KOPĀ</t>
  </si>
  <si>
    <t>M.Madžules doktorāts,SIA  KOPĀ</t>
  </si>
  <si>
    <t>Gordon Medical, SIA  KOPĀ</t>
  </si>
  <si>
    <t>Ģimenes ārsts Aļina Graubergere, SIA  KOPĀ</t>
  </si>
  <si>
    <t>Volkova Marta - ģimenes ārsta prakse</t>
  </si>
  <si>
    <t>Volkova Marta - ģimenes ārsta prakse  KOPĀ</t>
  </si>
  <si>
    <t>Anastasijas Voroncovas ģimenes ārsta prakse, Sabiedrība ar ierobežotu atbildību  KOPĀ</t>
  </si>
  <si>
    <t>Klīnika Balta, Sabiedrība ar ierobežotu atbildību  KOPĀ</t>
  </si>
  <si>
    <t>Dr. Helgas prakse, Sabiedrība ar ierobežotu atbildību  KOPĀ</t>
  </si>
  <si>
    <t>001000309</t>
  </si>
  <si>
    <t>40203619309</t>
  </si>
  <si>
    <t>Ārsts NP, SIA</t>
  </si>
  <si>
    <t>Ārsts NP, SIA  KOPĀ</t>
  </si>
  <si>
    <t>001000317</t>
  </si>
  <si>
    <t>40203607579</t>
  </si>
  <si>
    <t>Republikas laukuma klīnika, SIA</t>
  </si>
  <si>
    <t>Republikas laukuma klīnika, SIA  KOPĀ</t>
  </si>
  <si>
    <t>001000319</t>
  </si>
  <si>
    <t>40203626688</t>
  </si>
  <si>
    <t>NESKO MED, SIA</t>
  </si>
  <si>
    <t>NESKO MED, SIA  KOPĀ</t>
  </si>
  <si>
    <t>001000328</t>
  </si>
  <si>
    <t>40203642339</t>
  </si>
  <si>
    <t>Viktorijas Afoņkinas ģimenes ārsta prakse, SIA</t>
  </si>
  <si>
    <t>Viktorijas Afoņkinas ģimenes ārsta prakse, SIA  KOPĀ</t>
  </si>
  <si>
    <t>001000331</t>
  </si>
  <si>
    <t>40203640395</t>
  </si>
  <si>
    <t>Dr. Milgrāves ārsta prakse, SIA</t>
  </si>
  <si>
    <t>Dr. Milgrāves ārsta prakse, SIA  KOPĀ</t>
  </si>
  <si>
    <t>001000341</t>
  </si>
  <si>
    <t>09058512414</t>
  </si>
  <si>
    <t>Mališeva Jūlija - ģimenes ārsta prakse</t>
  </si>
  <si>
    <t>Mališeva Jūlija - ģimenes ārsta prakse  KOPĀ</t>
  </si>
  <si>
    <t>001000351</t>
  </si>
  <si>
    <t>09089512783</t>
  </si>
  <si>
    <t>Jansone Agnese - ģimenes ārsta prakse</t>
  </si>
  <si>
    <t>Jansone Agnese - ģimenes ārsta prakse  KOPĀ</t>
  </si>
  <si>
    <t>001000352</t>
  </si>
  <si>
    <t>40203664143</t>
  </si>
  <si>
    <t>Andra Mežala Ģimenes ārsta prakse, SIA</t>
  </si>
  <si>
    <t>Andra Mežala Ģimenes ārsta prakse, SIA  KOPĀ</t>
  </si>
  <si>
    <t>001000357</t>
  </si>
  <si>
    <t>40103965766</t>
  </si>
  <si>
    <t>Dr. Višņevskas ĢĀP, Sabiedrība ar ierobežotu atbildību</t>
  </si>
  <si>
    <t>Dr. Višņevskas ĢĀP, Sabiedrība ar ierobežotu atbildību  KOPĀ</t>
  </si>
  <si>
    <t>001000359</t>
  </si>
  <si>
    <t>40203672174</t>
  </si>
  <si>
    <t>KFV Med, Sabiedrība ar ierobežotu atbildību</t>
  </si>
  <si>
    <t>KFV Med, Sabiedrība ar ierobežotu atbildību  KOPĀ</t>
  </si>
  <si>
    <t>001000377</t>
  </si>
  <si>
    <t>40203602586</t>
  </si>
  <si>
    <t>S.Ginteres doktorāts, SIA</t>
  </si>
  <si>
    <t>S.Ginteres doktorāts, SIA  KOPĀ</t>
  </si>
  <si>
    <t>001000380</t>
  </si>
  <si>
    <t>11119710768</t>
  </si>
  <si>
    <t>Ozola Jana - ģimenes ārsta prakse</t>
  </si>
  <si>
    <t>Ozola Jana - ģimenes ārsta prakse  KOPĀ</t>
  </si>
  <si>
    <t>001000385</t>
  </si>
  <si>
    <t>40203694595</t>
  </si>
  <si>
    <t>Veronikas Ļebedevas ģimenes ārsta prakse, SIA</t>
  </si>
  <si>
    <t>Veronikas Ļebedevas ģimenes ārsta prakse, SIA  KOPĀ</t>
  </si>
  <si>
    <t>Grinko Anna - ģimenes ārsta prakse  KOPĀ</t>
  </si>
  <si>
    <t>Dentella, SIA  KOPĀ</t>
  </si>
  <si>
    <t>Morozova Inga - ģimenes ārsta prakse  KOPĀ</t>
  </si>
  <si>
    <t>Jurija Zaharova ģimenes ārsta prakse, SIA  KOPĀ</t>
  </si>
  <si>
    <t>Unas Leitānes ģimenes ārsta prakse, SIA  KOPĀ</t>
  </si>
  <si>
    <t>Zanes Bergas ārsta prakse, Sabiedrība ar ierobežotu atbildību  KOPĀ</t>
  </si>
  <si>
    <t>Sabīnes Brambergas ārsta prakse, SIA  KOPĀ</t>
  </si>
  <si>
    <t>NT Med, SIA  KOPĀ</t>
  </si>
  <si>
    <t>RIVA MED, SIA  KOPĀ</t>
  </si>
  <si>
    <t>Jūlijas Karnītes ģimenes ārsta prakse, SIA  KOPĀ</t>
  </si>
  <si>
    <t>Jeļenas Anisimovas ģimenes ārstu prakse, SIA  KOPĀ</t>
  </si>
  <si>
    <t>004000013</t>
  </si>
  <si>
    <t>40203606465</t>
  </si>
  <si>
    <t>Sandras Strīķes ģimenes ārsta prakse, SIA</t>
  </si>
  <si>
    <t>Sandras Strīķes ģimenes ārsta prakse, SIA  KOPĀ</t>
  </si>
  <si>
    <t>004000017</t>
  </si>
  <si>
    <t>40103790992</t>
  </si>
  <si>
    <t>Dz. Homkas ārstu prakse, SIA</t>
  </si>
  <si>
    <t>Dz. Homkas ārstu prakse, SIA  KOPĀ</t>
  </si>
  <si>
    <t>004000018</t>
  </si>
  <si>
    <t>40203681694</t>
  </si>
  <si>
    <t>Vitalis Medical veselības centrs, SIA</t>
  </si>
  <si>
    <t>Vitalis Medical veselības centrs, SIA  KOPĀ</t>
  </si>
  <si>
    <t>Magnum Social &amp; Medical Care, Sabiedrība ar ierobežotu atbildību  KOPĀ</t>
  </si>
  <si>
    <t>Egijas Urbānes ģimenes ārsta prakse, SIA  KOPĀ</t>
  </si>
  <si>
    <t>Ošeniece Krista-ģimenes ārsta prakse  KOPĀ</t>
  </si>
  <si>
    <t>Zahidas Butajevas ģimenes ārsta prakse, SIA  KOPĀ</t>
  </si>
  <si>
    <t>Ķuda Ingūna - vecmātes prakse  KOPĀ</t>
  </si>
  <si>
    <t>15127811751</t>
  </si>
  <si>
    <t>Dejus Agnese-vecmātes prakse  KOPĀ</t>
  </si>
  <si>
    <t>005000042</t>
  </si>
  <si>
    <t>GOLDENT, SIA  KOPĀ</t>
  </si>
  <si>
    <t>005000044</t>
  </si>
  <si>
    <t>40203692325</t>
  </si>
  <si>
    <t>Ineses Flaksas ģimenes ārsta prakse, SIA</t>
  </si>
  <si>
    <t>Ineses Flaksas ģimenes ārsta prakse, SIA  KOPĀ</t>
  </si>
  <si>
    <t>005000045</t>
  </si>
  <si>
    <t>40203696098</t>
  </si>
  <si>
    <t>Dr. Eihleres prakse, SIA</t>
  </si>
  <si>
    <t>Dr. Eihleres prakse, SIA  KOPĀ</t>
  </si>
  <si>
    <t>AM Dental Studio, Sabiedrība ar ierobežotu atbildību  KOPĀ</t>
  </si>
  <si>
    <t>Zūbs, Sabiedrība ar ierobežotu atbildību  KOPĀ</t>
  </si>
  <si>
    <t>Līgas Estas ģimenes ārsta prakse, SIA  KOPĀ</t>
  </si>
  <si>
    <t>Viktorijas Tihonovas ģimenes ārsta prakse, SIA  KOPĀ</t>
  </si>
  <si>
    <t>Sabiedrība ar ierobežotu atbildību Anitas Ņevzorovas doktorāts  KOPĀ</t>
  </si>
  <si>
    <t>Buldakova Nataļja - ģimenes ārsta prakse  KOPĀ</t>
  </si>
  <si>
    <t>Voroņko Ņina - ģimenes ārsta prakse  KOPĀ</t>
  </si>
  <si>
    <t>Harmonija Plus, SIA  KOPĀ</t>
  </si>
  <si>
    <t>Zēģele Linda - ģimenes ārsta prakse  KOPĀ</t>
  </si>
  <si>
    <t>Berliņa Vita - ģimenes ārsta prakse  KOPĀ</t>
  </si>
  <si>
    <t>QUARTUS, Sabiedrība ar ierobežotu atbildību  KOPĀ</t>
  </si>
  <si>
    <t>DETOX, Sabiedrība ar ierobežotu atbildību  KOPĀ</t>
  </si>
  <si>
    <t>Streļča Ludmila - ģimenes ārsta prakse  KOPĀ</t>
  </si>
  <si>
    <t>LD Rīgas pilsētas sociālās aprūpes centrs "Gaiļezers"  KOPĀ</t>
  </si>
  <si>
    <t>90000159123</t>
  </si>
  <si>
    <t>Rīgas valstspilsētas pašvaldības Rīgas sociālās aprūpes centrs “Mežciems”</t>
  </si>
  <si>
    <t>Rīgas valstspilsētas pašvaldības Rīgas sociālās aprūpes centrs “Mežciems”  KOPĀ</t>
  </si>
  <si>
    <t>MED ALFA A, SIA  KOPĀ</t>
  </si>
  <si>
    <t>Rīgas patversme  KOPĀ</t>
  </si>
  <si>
    <t>Pučkovs Dmitrijs - ģimenes ārsta prakse  KOPĀ</t>
  </si>
  <si>
    <t>Demidova Larisa - ģimenes ārsta prakse  KOPĀ</t>
  </si>
  <si>
    <t>DENTRA, Sabiedrība ar ierobežotu atbildību  KOPĀ</t>
  </si>
  <si>
    <t>ŽANETAS ABRAMSONES ĀRSTA PRAKSE GINEKOLOĢIJĀ UN DZEMDNIECĪBĀ, Sabiedrība ar ierobežotu atbildību  KOPĀ</t>
  </si>
  <si>
    <t>Bubins Igors - ģimenes ārsta prakse  KOPĀ</t>
  </si>
  <si>
    <t>Kozaka Nataļja - ģimenes ārsta prakse  KOPĀ</t>
  </si>
  <si>
    <t>Matuševica Andra - ģimenes ārsta prakse  KOPĀ</t>
  </si>
  <si>
    <t>Frolova Tatjana  - ģimenes ārsta un pediatra prakse  KOPĀ</t>
  </si>
  <si>
    <t>Nodelmane Jolanta - ģimenes ārsta prakse  KOPĀ</t>
  </si>
  <si>
    <t>Kozinda Ilze - ģimenes ārsta prakse  KOPĀ</t>
  </si>
  <si>
    <t>MELLER, Sabiedrība ar ierobežotu atbildību  KOPĀ</t>
  </si>
  <si>
    <t>BALT INFO LAB, Sabiedrība ar ierobežotu atbildību  KOPĀ</t>
  </si>
  <si>
    <t>Šabanovs Nikolajs - ģimenes ārsta prakse  KOPĀ</t>
  </si>
  <si>
    <t>Paradovska Inga - ģimenes ārsta un arodveselības un arodslimību ārsta prakse  KOPĀ</t>
  </si>
  <si>
    <t>Diabēta centrs, SIA  KOPĀ</t>
  </si>
  <si>
    <t>Talente Guntra - ģimenes ārsta un arodveselības un arodslimību ārsta prakse  KOPĀ</t>
  </si>
  <si>
    <t>AVA CLINIC SIA  KOPĀ</t>
  </si>
  <si>
    <t>Rīgas Austrumu klīniskā universitātes slimnīca, SIA  KOPĀ</t>
  </si>
  <si>
    <t>Fjodorova Natalija - ģimenes ārsta prakse  KOPĀ</t>
  </si>
  <si>
    <t>Zitmane Zane - ģimenes ārsta prakse  KOPĀ</t>
  </si>
  <si>
    <t>Langina Evita - ģimenes ārsta prakse  KOPĀ</t>
  </si>
  <si>
    <t>Larisas Zaharovas ģimenes ārsta un pediatra prakse, SIA  KOPĀ</t>
  </si>
  <si>
    <t>Grīviņa Gita - ģimenes ārsta prakse  KOPĀ</t>
  </si>
  <si>
    <t>Sevastjanova Viktorija - ģimenes ārsta prakse  KOPĀ</t>
  </si>
  <si>
    <t>Keisa Spodrīte - ārsta prakse endokrinoloģijā  KOPĀ</t>
  </si>
  <si>
    <t>Maļinovska Oksana - ģimenes ārsta prakse  KOPĀ</t>
  </si>
  <si>
    <t>ULTRA EXPRESS, SIA  KOPĀ</t>
  </si>
  <si>
    <t>Zābere Lauma - ārsta prakse kardioloģijā  KOPĀ</t>
  </si>
  <si>
    <t>Tamane Sandra - ārsta prakse ārsta prakse ginekoloģijā, dzemdniecībā  KOPĀ</t>
  </si>
  <si>
    <t>Dental.LV, Sabiedrība ar ierobežotu atbildību  KOPĀ</t>
  </si>
  <si>
    <t>Teikas Klīnika, Sabiedrība ar ierobežotu atbildību  KOPĀ</t>
  </si>
  <si>
    <t>Lejniece Sarmīte - ārsta prakse ginekoloģijā, dzemdniecībā  KOPĀ</t>
  </si>
  <si>
    <t>Ārstu prakse "SAULESPUĶE", Sabiedrība ar ierobežotu atbildību  KOPĀ</t>
  </si>
  <si>
    <t>Geletko Tatjana - ģimenes ārsta prakse  KOPĀ</t>
  </si>
  <si>
    <t>Angel Plus, Sabiedrība ar ierobežotu atbildību  KOPĀ</t>
  </si>
  <si>
    <t>Adoria, Sabiedrība ar ierobežotu atbildību  KOPĀ</t>
  </si>
  <si>
    <t>Kaļinkina Iļmira - ģimenes ārsta prakse  KOPĀ</t>
  </si>
  <si>
    <t>Bubenko Ludmila - ģimenes ārsta prakse  KOPĀ</t>
  </si>
  <si>
    <t>Solovjova Kira -  ģimenes ārsta prakse  KOPĀ</t>
  </si>
  <si>
    <t>GYNA, SIA  KOPĀ</t>
  </si>
  <si>
    <t>Lapa Daina - ģimenes ārsta un arodveselības un arodslimību ārsta prakse  KOPĀ</t>
  </si>
  <si>
    <t>Dakteres Spēlītes ārsta prakse, Sabiedrība ar ierobežotu atbildību  KOPĀ</t>
  </si>
  <si>
    <t>Pogodina Jeļena  - ģimenes ārsta un internista prakse  KOPĀ</t>
  </si>
  <si>
    <t>Elksne Livija - ģimenes ārsta prakse  KOPĀ</t>
  </si>
  <si>
    <t>Alises Nicmanes ģimenes ārsta prakse, Sabiedrība ar ierobežotu atbildību  KOPĀ</t>
  </si>
  <si>
    <t>Vissarionovs Vadims - ģimenes ārsta prakse  KOPĀ</t>
  </si>
  <si>
    <t>Perna Inna - ģimenes ārsta un pediatra prakse  KOPĀ</t>
  </si>
  <si>
    <t>Vaivade Agita - ģimenes ārsta un pediatra prakse  KOPĀ</t>
  </si>
  <si>
    <t>Apinīte Ilze - ģimenes ārsta prakse  KOPĀ</t>
  </si>
  <si>
    <t>Ginekologa Ilzes Lieljures privātprakse ASKLĒPIJS, Sabiedrība ar ierobežotu atbildību  KOPĀ</t>
  </si>
  <si>
    <t>Demčenkova Ņina - ģimenes ārsta prakse  KOPĀ</t>
  </si>
  <si>
    <t>Ārstes Mudītes Zvaigznes prakse, SIA  KOPĀ</t>
  </si>
  <si>
    <t>MENTAMED, Sabiedrība ar ierobežotu atbildību  KOPĀ</t>
  </si>
  <si>
    <t>Muravjova Olga - ģimenes ārsta prakse  KOPĀ</t>
  </si>
  <si>
    <t>Martinsone-Bičevska Jolanta - ģimenes ārsta prakse  KOPĀ</t>
  </si>
  <si>
    <t>Kalviņu privātprakse, Sabiedrība ar ierobežotu atbildību  KOPĀ</t>
  </si>
  <si>
    <t>Hudina Vera-ārsta internista prakse, SIA  KOPĀ</t>
  </si>
  <si>
    <t>AUXILIA PRIMA, Sabiedrība ar ierobežotu atbildību  KOPĀ</t>
  </si>
  <si>
    <t>Freimane Liene - ģimenes ārsta prakse  KOPĀ</t>
  </si>
  <si>
    <t>Cingele Aija - ģimenes ārsta prakse  KOPĀ</t>
  </si>
  <si>
    <t>VIDEMED, SIA  KOPĀ</t>
  </si>
  <si>
    <t>Mārtinsons Jānis - ģimenes ārsta prakse  KOPĀ</t>
  </si>
  <si>
    <t>Arho Medicīnas Serviss, Sabiedrība ar ierobežotu atbildību  KOPĀ</t>
  </si>
  <si>
    <t>Pīleņģe Māra-ģimenes ārsta un arodveselības un arodslimību ārsta prakse, SIA  KOPĀ</t>
  </si>
  <si>
    <t>40203632260</t>
  </si>
  <si>
    <t>Kokare Larisa - ārsta prakse endokrinoloģijā, SIA</t>
  </si>
  <si>
    <t>Kokare Larisa - ārsta prakse endokrinoloģijā, SIA  KOPĀ</t>
  </si>
  <si>
    <t>Veselības centri un doktorāti, SIA  KOPĀ</t>
  </si>
  <si>
    <t>Osteomed, SIA  KOPĀ</t>
  </si>
  <si>
    <t>Acu veselības centrs, Sabiedrība ar ierobežotu atbildību  KOPĀ</t>
  </si>
  <si>
    <t>Krustiņa Daiga - ģimenes ārsta prakse  KOPĀ</t>
  </si>
  <si>
    <t>Rimša Gaļina - ģimenes ārsta prakse  KOPĀ</t>
  </si>
  <si>
    <t>LĀZERPLASTIKAS KLĪNIKA, SIA  KOPĀ</t>
  </si>
  <si>
    <t>Petraškēviča Ingrīda - ģimenes ārsta prakse  KOPĀ</t>
  </si>
  <si>
    <t>Rukavišņikova Ērika - ģimenes ārsta prakse  KOPĀ</t>
  </si>
  <si>
    <t>Zaremba Līga - ģimenes ārsta prakse  KOPĀ</t>
  </si>
  <si>
    <t>Atpile Elita - ģimenes ārsta prakse  KOPĀ</t>
  </si>
  <si>
    <t>SMAIDS, SIA  KOPĀ</t>
  </si>
  <si>
    <t>Indras Mukānes ģimenes ārsta prakse, Sabiedrība ar ierobežotu atbildību  KOPĀ</t>
  </si>
  <si>
    <t>Alpino Pērle, Sabiedrība ar ierobežotu atbildību  KOPĀ</t>
  </si>
  <si>
    <t>LAIMDOTAS BERĢĪTES ĀRSTA PRAKSE, Sabiedrība ar ierobežotu atbildību  KOPĀ</t>
  </si>
  <si>
    <t>Zvirbule Lidija - ģimenes ārsta prakse  KOPĀ</t>
  </si>
  <si>
    <t>Urbanoviča Larisa - ģimenes ārsta prakse  KOPĀ</t>
  </si>
  <si>
    <t>VIZUS OPTIMA, Sabiedrība ar ierobežotu atbildību  KOPĀ</t>
  </si>
  <si>
    <t>Vitas Jirgensones ārsta prakse, SIA  KOPĀ</t>
  </si>
  <si>
    <t>Armandas Skrickas ģimenes ārsta prakse, Sabiedrība ar ierobežotu atbildību  KOPĀ</t>
  </si>
  <si>
    <t>Vesele Brigita - ģimenes ārsta un pediatra prakse  KOPĀ</t>
  </si>
  <si>
    <t>Šapele Indra - ģimenes ārsta un pediatra prakse  KOPĀ</t>
  </si>
  <si>
    <t>Broka Zane - ģimenes ārsta prakse  KOPĀ</t>
  </si>
  <si>
    <t>medicīnas firma "Elpa", Sabiedrība ar ierobežotu atbildību  KOPĀ</t>
  </si>
  <si>
    <t>Puļķe Sintija - ģimenes ārsta un ārsta homeopāta prakse  KOPĀ</t>
  </si>
  <si>
    <t>D.N.S., Sabiedrība ar ierobežotu atbildību  KOPĀ</t>
  </si>
  <si>
    <t>Ribkina Olga - ģimenes ārsta un akupunktūras ārsta prakse  KOPĀ</t>
  </si>
  <si>
    <t>SANA LV, Sabiedrība ar ierobežotu atbildību   KOPĀ</t>
  </si>
  <si>
    <t>LORADENT, Sabiedrība ar ierobežotu atbildību  KOPĀ</t>
  </si>
  <si>
    <t>Bāliņa Iveta - ārsta prakse ginekoloģijā, dzemdniecība  KOPĀ</t>
  </si>
  <si>
    <t>Muižzemniece Irita - ģimenes ārsta un internista prakse</t>
  </si>
  <si>
    <t>Muižzemniece Irita - ģimenes ārsta un internista prakse  KOPĀ</t>
  </si>
  <si>
    <t>Ārstes Santas Lauskas klīnika, SIA  KOPĀ</t>
  </si>
  <si>
    <t>Klīnika MEDEORA, Sabiedrība ar ierobežotu atbildību  KOPĀ</t>
  </si>
  <si>
    <t>Kozlovska Līga - ārsta prakse ginekoloģijā, dzemdniecībā  KOPĀ</t>
  </si>
  <si>
    <t>Lielause Gerda - ģimenes ārsta un pediatra prakse  KOPĀ</t>
  </si>
  <si>
    <t>Kulišovs Ignatijs - ģimenes ārsta prakse  KOPĀ</t>
  </si>
  <si>
    <t>MIEGA SLIMĪBU CENTRS, SIA  KOPĀ</t>
  </si>
  <si>
    <t>Vaivode Laila - ārsta prakse pediatrijā  KOPĀ</t>
  </si>
  <si>
    <t>Parfjonova Olga - ģimenes ārsta prakse  KOPĀ</t>
  </si>
  <si>
    <t>Dental4u, Sabiedrība ar ierobežotu atbildību  KOPĀ</t>
  </si>
  <si>
    <t>Kazarjana Anželika - ģimenes ārsta prakse  KOPĀ</t>
  </si>
  <si>
    <t>Lukjaņenko Jekaterina - ārsta prakse pediatrijā  KOPĀ</t>
  </si>
  <si>
    <t>Dr. Lūkass zobārstniecības prakse, Sabiedrība ar ierobežotu atbildību  KOPĀ</t>
  </si>
  <si>
    <t>Zīvere-Pile Līga - ģimenes ārsta prakse  KOPĀ</t>
  </si>
  <si>
    <t>Ceriņa Iveta - ģimenes ārsta prakse  KOPĀ</t>
  </si>
  <si>
    <t>Astrīdas Kalnāres ģimenes ārstes prakse, Sabiedrība ar ierobežotu atbildību  KOPĀ</t>
  </si>
  <si>
    <t>N. KALAŠŅIKOVAS PRIVĀTPRAKSE, Sabiedrība ar ierobežotu atbildību  KOPĀ</t>
  </si>
  <si>
    <t>Hedvigas Kronbergas ģimenes ārsta prakse, SIA  KOPĀ</t>
  </si>
  <si>
    <t>Ikammed-group, Sabiedrība ar ierobežotu atbildību  KOPĀ</t>
  </si>
  <si>
    <t>Veides ārstu prakse, IK  KOPĀ</t>
  </si>
  <si>
    <t>Irinas Lazarevas ģimenes ārsta un internista prakse, Sabiedrība ar ierobežotu atbildību</t>
  </si>
  <si>
    <t>Irinas Lazarevas ģimenes ārsta un internista prakse, Sabiedrība ar ierobežotu atbildību  KOPĀ</t>
  </si>
  <si>
    <t>RĪTS M, Sabiedrība ar ierobežotu atbildību  KOPĀ</t>
  </si>
  <si>
    <t>VASU, SIA  KOPĀ</t>
  </si>
  <si>
    <t>Edītes Krūmiņas ģimenes ārsta prakse, Sabiedrība ar ierobežotu atbildību  KOPĀ</t>
  </si>
  <si>
    <t>Tatjanas Krutikas ārsta prakse, SIA  KOPĀ</t>
  </si>
  <si>
    <t>Ivetas Feldmanes ģimenes ārsta prakse, IK  KOPĀ</t>
  </si>
  <si>
    <t>Sergejeva Iveta - ģimenes ārsta prakse  KOPĀ</t>
  </si>
  <si>
    <t>Ludmilas Bessudnovas ģimenes ārsta prakse, SIA  KOPĀ</t>
  </si>
  <si>
    <t>Boroviks Dmitrijs - ģimenes ārsta prakse  KOPĀ</t>
  </si>
  <si>
    <t>Medical ambulance, Sabiedrība ar ierobežotu atbildību  KOPĀ</t>
  </si>
  <si>
    <t>INGAS ŽĪGURES ĀRSTA PRAKSE, IK  KOPĀ</t>
  </si>
  <si>
    <t>Gacka Anda - ģimenes ārsta prakse  KOPĀ</t>
  </si>
  <si>
    <t>DOKTORĀTS "BERĢI", SIA  KOPĀ</t>
  </si>
  <si>
    <t>LAIMAS PRAKSE, SIA  KOPĀ</t>
  </si>
  <si>
    <t>K.Zivtiņas ārsta prakse, Sabiedrība ar ierobežotu atbildību  KOPĀ</t>
  </si>
  <si>
    <t>Zolitūdes doktorāts, Sabiedrība ar ierobežotu atbildību  KOPĀ</t>
  </si>
  <si>
    <t>ĀRSTNIECĪBAS REHABILITĀCIJAS CENTRS VALEO, Sabiedrība ar ierobežotu atbildību  KOPĀ</t>
  </si>
  <si>
    <t>I.Kuģes ģimenes ārsta prakse, Sabiedrība ar ierobežotu atbildību  KOPĀ</t>
  </si>
  <si>
    <t>Ingara Burlaka ģimenes ārsta prakse, Sabiedrība ar ierobežotu atbildību  KOPĀ</t>
  </si>
  <si>
    <t>Medical Solutions, Sabiedrība ar ierobežotu atbildību  KOPĀ</t>
  </si>
  <si>
    <t>iVF Riga, SIA  KOPĀ</t>
  </si>
  <si>
    <t>Paulas Gudrupas ģimenes ārsta prakse, SIA</t>
  </si>
  <si>
    <t>Paulas Gudrupas ģimenes ārsta prakse, SIA  KOPĀ</t>
  </si>
  <si>
    <t>I.Dūces ārsta privātprakse, Sabiedrība ar ierobežotu atbildību  KOPĀ</t>
  </si>
  <si>
    <t>Tatjanas Boilovičas ģimenes ārsta prakse, Sabiedrība ar ierobežotu atbildību  KOPĀ</t>
  </si>
  <si>
    <t>Adoro Melodija, SIA  KOPĀ</t>
  </si>
  <si>
    <t>Mambetajeva Rahata - ģimenes ārsta prakse  KOPĀ</t>
  </si>
  <si>
    <t>SIGĪRIJA, IK  KOPĀ</t>
  </si>
  <si>
    <t>J.Gulbes ģimenes ārsta prakse, Sabiedrība ar ierobežotu atbildību  KOPĀ</t>
  </si>
  <si>
    <t>Dr. Jūlija Lazutina, SIA  KOPĀ</t>
  </si>
  <si>
    <t>Cibule Dace - ģimenes ārsta un internista prakse  KOPĀ</t>
  </si>
  <si>
    <t>Centrālais doktorāts, Sabiedrība ar ierobežotu atbildību  KOPĀ</t>
  </si>
  <si>
    <t>Draška Rita - ģimenes ārsta prakse  KOPĀ</t>
  </si>
  <si>
    <t>Ponne Inguna - ģimenes ārsta prakse  KOPĀ</t>
  </si>
  <si>
    <t>ESI SPIRGTS, SIA  KOPĀ</t>
  </si>
  <si>
    <t>Capital Clinic Riga, SIA  KOPĀ</t>
  </si>
  <si>
    <t>Deližanova Dace - ārsta prakse ginekoloģijā, dzemdniecībā  KOPĀ</t>
  </si>
  <si>
    <t>Salvum TD aprūpe un izglītība, SIA  KOPĀ</t>
  </si>
  <si>
    <t>Karlsone Aija - ģimenes ārsta prakse  KOPĀ</t>
  </si>
  <si>
    <t>Rīgas veselības centrs, SIA  KOPĀ</t>
  </si>
  <si>
    <t>Brūkle Līga - ģimenes ārsta prakse  KOPĀ</t>
  </si>
  <si>
    <t>REHAD, Sabiedrība ar ierobežotu atbildību  KOPĀ</t>
  </si>
  <si>
    <t>Gubska Žanna - ģimenes ārsta prakse  KOPĀ</t>
  </si>
  <si>
    <t>Medline, Sabiedrība ar ierobežotu atbildību  KOPĀ</t>
  </si>
  <si>
    <t>Anna Bertones ģimenes ārsta prakse, SIA  KOPĀ</t>
  </si>
  <si>
    <t>Andreja Sazoņika ģimenes ārsta prakse, Sabiedrība ar ierobežotu atbildību  KOPĀ</t>
  </si>
  <si>
    <t>Jaudzeme Oksana - ģimenes ārsta prakse  KOPĀ</t>
  </si>
  <si>
    <t>Haričeva Valērija - ģimenes ārsta prakse  KOPĀ</t>
  </si>
  <si>
    <t>Marnauza Ligita - ģimenes ārsta prakse  KOPĀ</t>
  </si>
  <si>
    <t>Ņeborakova Inga - ģimenes ārsta prakse  KOPĀ</t>
  </si>
  <si>
    <t>S.Gertneres ārsta prakse, Sabiedrība ar ierobežotu atbildību  KOPĀ</t>
  </si>
  <si>
    <t>NATAĻJA FOTIADU ĢIMENES ĀRSTA PRAKSE, SIA  KOPĀ</t>
  </si>
  <si>
    <t>Sadu Alberto - ģimenes ārsta prakse  KOPĀ</t>
  </si>
  <si>
    <t>Astafjeva Veronika - ģimenes ārsta prakse  KOPĀ</t>
  </si>
  <si>
    <t>SR PRAKSE, SIA  KOPĀ</t>
  </si>
  <si>
    <t>Lauras Veides ģimenes ārsta prakse, SIA  KOPĀ</t>
  </si>
  <si>
    <t>Maritas Ķirsones ģimenes ārsta prakse, SIA  KOPĀ</t>
  </si>
  <si>
    <t>Liepiņš Mareks - ģimenes ārsta prakse  KOPĀ</t>
  </si>
  <si>
    <t>Gončarova Larisa  - ģimenes ārsta prakse  KOPĀ</t>
  </si>
  <si>
    <t>Dental A, SIA  KOPĀ</t>
  </si>
  <si>
    <t>MCRA, Sabiedrība ar ierobežotu atbildību  KOPĀ</t>
  </si>
  <si>
    <t>Santadent, SIA  KOPĀ</t>
  </si>
  <si>
    <t>Ilvas Gailumas ģimenes ārsta prakse, SIA  KOPĀ</t>
  </si>
  <si>
    <t>Egīla Gasiņa privātklīnika, Sabiedrība ar ierobežotu atbildību  KOPĀ</t>
  </si>
  <si>
    <t>Ārsts TM, Sabiedrība ar ierobežotu atbildību  KOPĀ</t>
  </si>
  <si>
    <t>LIDIJAS LAGANOVSKAS ĢIMENES ĀRSTA PRAKSE, SIA  KOPĀ</t>
  </si>
  <si>
    <t>Vitas Vītolas ārsta prakse pediatrijā, Sabiedrība ar ierobežotu atbildību  KOPĀ</t>
  </si>
  <si>
    <t>GEMMA doktorāts, SIA  KOPĀ</t>
  </si>
  <si>
    <t>AP MED, Sabiedrība ar ierobežotu atbildību  KOPĀ</t>
  </si>
  <si>
    <t>VITA FORTA, SIA  KOPĀ</t>
  </si>
  <si>
    <t>Bekker medical, SIA  KOPĀ</t>
  </si>
  <si>
    <t>NMN Med, Sabiedrība ar ierobežotu atbildību  KOPĀ</t>
  </si>
  <si>
    <t>NEOCORTEX, SIA  KOPĀ</t>
  </si>
  <si>
    <t>O.Kļaviņas ģimenes ārsta prakse, SIA  KOPĀ</t>
  </si>
  <si>
    <t>Revigo, Sabiedrība ar ierobežotu atbildību  KOPĀ</t>
  </si>
  <si>
    <t>Cvetkova Viktorija - ģimenes ārsta prakse  KOPĀ</t>
  </si>
  <si>
    <t>Jevgeņijas Soboļevskas ģimenes ārsta prakse, Sabiedrība ar ierobežotu atbildību  KOPĀ</t>
  </si>
  <si>
    <t>Patello Kids, SIA  KOPĀ</t>
  </si>
  <si>
    <t>Olgas Pilātes ģimenes ārsta prakse, SIA  KOPĀ</t>
  </si>
  <si>
    <t>Stūrmane Aija - ģimenes ārsta prakse  KOPĀ</t>
  </si>
  <si>
    <t>I. Menisa ģimenes ārsta prakse, Sabiedrība ar ierobežotu atbildību  KOPĀ</t>
  </si>
  <si>
    <t>I. Smirnovas ārsta prakse, SIA  KOPĀ</t>
  </si>
  <si>
    <t>DRKV ģimenes ārsta prakse, SIA  KOPĀ</t>
  </si>
  <si>
    <t>Dagnijas Purlīces ģimenes ārsta prakse, Sabiedrība ar ierobežotu atbildību  KOPĀ</t>
  </si>
  <si>
    <t>KDent, SIA  KOPĀ</t>
  </si>
  <si>
    <t>Ārvalstu komersanta Osauhing TNP KONSULTATSIOONID filiāle Latvijā  KOPĀ</t>
  </si>
  <si>
    <t>M.Jakušenokas ārstu prakse, SIA  KOPĀ</t>
  </si>
  <si>
    <t>L.Lejiņas ģimenes ārsta prakse, Sabiedrība ar ierobežotu atbildību  KOPĀ</t>
  </si>
  <si>
    <t>Aions, SIA  KOPĀ</t>
  </si>
  <si>
    <t>Med4U, SIA  KOPĀ</t>
  </si>
  <si>
    <t>We care, SIA  KOPĀ</t>
  </si>
  <si>
    <t>PERIODENT PLUS, Sabiedrība ar ierobežotu atbildību  KOPĀ</t>
  </si>
  <si>
    <t>Medicinus, Sabiedrība ar ierobežotu atbildību  KOPĀ</t>
  </si>
  <si>
    <t>Dr.Aļonas prakse, Sabiedrība ar ierobežotu atbildību  KOPĀ</t>
  </si>
  <si>
    <t>Ingas Namavires ģimenes ārsta prakse, Sabiedrība ar ierobežotu atbildību  KOPĀ</t>
  </si>
  <si>
    <t>Sabīnes Pavlovskas ģimenes ārsta prakse, SIA  KOPĀ</t>
  </si>
  <si>
    <t>Terveus, SIA  KOPĀ</t>
  </si>
  <si>
    <t>Ģimenes ārstu doktorāts, SIA  KOPĀ</t>
  </si>
  <si>
    <t>Dr. Artjomenko Dental Victory, SIA  KOPĀ</t>
  </si>
  <si>
    <t>VECMĀTE, Sabiedrība ar ierobežotu atbildību  KOPĀ</t>
  </si>
  <si>
    <t>Bērnu un pusaudžu resursu centrs, SIA  KOPĀ</t>
  </si>
  <si>
    <t>Hospiss Māja, SIA  KOPĀ</t>
  </si>
  <si>
    <t>Traumatoloģijas un ortopēdijas slimnīca, Valsts sabiedrība ar ierobežotu atbildību  KOPĀ</t>
  </si>
  <si>
    <t>Paula Stradiņa klīniskā universitātes slimnīca, Valsts sabiedrība ar ierobežotu atbildību  KOPĀ</t>
  </si>
  <si>
    <t>Bērnu klīniskā universitātes slimnīca, Valsts sabiedrība ar ierobežotu atbildību  KOPĀ</t>
  </si>
  <si>
    <t>Nacionālais psihiskās veselības centrs, Valsts SIA  KOPĀ</t>
  </si>
  <si>
    <t>Rīgas Stradiņa universitātes Stomatoloģijas institūts, Sabiedrība ar ierobežotu atbildību  KOPĀ</t>
  </si>
  <si>
    <t>Rīgas 1. slimnīca, SIA  KOPĀ</t>
  </si>
  <si>
    <t>Rīgas 2. slimnīca, SIA  KOPĀ</t>
  </si>
  <si>
    <t>Rīgas Dzemdību nams, SIA  KOPĀ</t>
  </si>
  <si>
    <t>Latvijas Jūras medicīnas centrs, Akciju sabiedrība  KOPĀ</t>
  </si>
  <si>
    <t>SALŪTE, Sabiedrība ar ierobežotu atbildību  KOPĀ</t>
  </si>
  <si>
    <t>Mēs esam līdzās, Rehabilitācijas centrs  KOPĀ</t>
  </si>
  <si>
    <t>Iekšlietu ministrijas poliklīnika, Valsts sabiedrība ar ierobežotu atbildību  KOPĀ</t>
  </si>
  <si>
    <t>DZELZCEĻA VESELĪBAS CENTRS, Sabiedrība ar ierobežotu atbildību  KOPĀ</t>
  </si>
  <si>
    <t>VESELĪBAS CENTRS BIĶERNIEKI, Sabiedrība ar ierobežotu atbildību  KOPĀ</t>
  </si>
  <si>
    <t>MEDICĪNAS SABIEDRĪBA GAIĻEZERS, Sabiedrība ar ierobežotu atbildību  KOPĀ</t>
  </si>
  <si>
    <t>ĢIMENES ĀRSTA ANDRA LASMAŅA KLĪNIKA "ALMA", Sabiedrība ar ierobežotu atbildību  KOPĀ</t>
  </si>
  <si>
    <t>Latvijas Samariešu apvienība, Biedrība  KOPĀ</t>
  </si>
  <si>
    <t>LATVIJAS AMERIKAS ACU CENTRS, Sabiedrība ar ierobežotu atbildību  KOPĀ</t>
  </si>
  <si>
    <t>LaTi un Kompānija, Sabiedrība ar ierobežotu atbildību  KOPĀ</t>
  </si>
  <si>
    <t>APRŪPES BIROJS, SIA</t>
  </si>
  <si>
    <t>APRŪPES BIROJS, SIA  KOPĀ</t>
  </si>
  <si>
    <t>MOŽUMS-1, Sabiedrība ar ierobežotu atbildību  KOPĀ</t>
  </si>
  <si>
    <t>Dziedniecība, Sabiedrība ar ierobežotu atbildību  KOPĀ</t>
  </si>
  <si>
    <t>VESELĪBAS CENTRS 4, Sabiedrība ar ierobežotu atbildību  KOPĀ</t>
  </si>
  <si>
    <t>Veselības centru apvienība, AS  KOPĀ</t>
  </si>
  <si>
    <t>KLĪNIKA DENTA, Sabiedrība ar ierobežotu atbildību  KOPĀ</t>
  </si>
  <si>
    <t>RĪGAS ZOBĀRSTNIECĪBA, Sabiedrība ar ierobežotu atbildību  KOPĀ</t>
  </si>
  <si>
    <t>BOLDERĀJAS STOMATOLOĢIJA, Sabiedrība ar ierobežotu atbildību  KOPĀ</t>
  </si>
  <si>
    <t>BF-ESSE, SABIEDRĪBA AR IEROBEŽOTU ATBILDĪBU FIRMA  KOPĀ</t>
  </si>
  <si>
    <t>LAUVAS ZOBS, Sabiedrība ar ierobežotu atbildību  KOPĀ</t>
  </si>
  <si>
    <t>Doktors Millers Medent, Sabiedrība ar ierobežotu atbildību  KOPĀ</t>
  </si>
  <si>
    <t>SANDENT, Sabiedrība ar ierobežotu atbildību  KOPĀ</t>
  </si>
  <si>
    <t>HORTA, Sabiedrība ar ierobežotu atbildību  KOPĀ</t>
  </si>
  <si>
    <t>JURĢELE, Sabiedrība ar ierobežotu atbildību  KOPĀ</t>
  </si>
  <si>
    <t>Medicīnas sabiedrība "ARS", Sabiedrība ar ierobežotu atbildību  KOPĀ</t>
  </si>
  <si>
    <t>LUMALE DOKTORĀTS, Rīgas pilsētas Lilijas Lapsas individuālais uzņēmums  KOPĀ</t>
  </si>
  <si>
    <t>KLĪNIKA EGV, Sabiedrība ar ierobežotu atbildību  KOPĀ</t>
  </si>
  <si>
    <t>Ūnijas doktorāts, Sabiedrība ar ierobežotu atbildību  KOPĀ</t>
  </si>
  <si>
    <t>NTL, SIA  KOPĀ</t>
  </si>
  <si>
    <t>ĢIMENES ĀRSTU PRAKSE, Sabiedrība ar ierobežotu atbildību  KOPĀ</t>
  </si>
  <si>
    <t>AV doktorāts, SIA  KOPĀ</t>
  </si>
  <si>
    <t>RĪGAS PILSĒTAS ĢIMENES ĀRSTES SARMĪTES BREICES INDIVIDUĀLAIS UZŅĒMUMS, Individuālais uzņēmums  KOPĀ</t>
  </si>
  <si>
    <t>ĀRSTES I.RAČINSKAS PRIVĀTPRAKSE, Irinas Račinskas Rīgas individuālais uzņēmums medicīniskā firma  KOPĀ</t>
  </si>
  <si>
    <t>PALĪDZĪBAS DIENESTS, Sabiedrība ar ierobežotu atbildību  KOPĀ</t>
  </si>
  <si>
    <t>VIKTORIJA D, Rīgas pilsētas V.Driksmanes individuālais uzņēmums medicīniskā firma  KOPĀ</t>
  </si>
  <si>
    <t>SILVA MED, Rīgas pilsētas S.Pujātes individuālais uzņēmums medicīniskā firma  KOPĀ</t>
  </si>
  <si>
    <t>ILZES KATLAPAS MEDICĪNISKĀ PRIVĀTPRAKSE, Sabiedrība ar ierobežotu atbildību  KOPĀ</t>
  </si>
  <si>
    <t>CENTRĀLĀ LABORATORIJA, Sabiedrība ar ierobežotu atbildību  KOPĀ</t>
  </si>
  <si>
    <t>E.GULBJA LABORATORIJA, Sabiedrība ar ierobežotu atbildību  KOPĀ</t>
  </si>
  <si>
    <t>Medicīniskās pēcdiploma izglītības institūts, Sabiedrība ar ierobežotu atbildību</t>
  </si>
  <si>
    <t>Medicīniskās pēcdiploma izglītības institūts, Sabiedrība ar ierobežotu atbildību  KOPĀ</t>
  </si>
  <si>
    <t>Ozola Aina - ģimenes ārsta prakse  KOPĀ</t>
  </si>
  <si>
    <t>Kudrjavceva Jeļena - ģimenes ārsta un osteopāta prakse  KOPĀ</t>
  </si>
  <si>
    <t>M.Gavronskas ārsta prakse, Sabiedrība ar ierobežotu atbildību  KOPĀ</t>
  </si>
  <si>
    <t>Ģimenes ārsta Andra Baumaņa prakse, SIA  KOPĀ</t>
  </si>
  <si>
    <t>Mežale Dace - ģimenes ārsta prakse  KOPĀ</t>
  </si>
  <si>
    <t>Astrīdas Marčenokas ģimenes ārstes prakse, SIA  KOPĀ</t>
  </si>
  <si>
    <t>S. MICKEVIČAS ārsta prakse, Sabiedrība ar ierobežotu atbildību  KOPĀ</t>
  </si>
  <si>
    <t>V. MEĻŅIKAS ārsta prakse, Sabiedrība ar ierobežotu atbildību  KOPĀ</t>
  </si>
  <si>
    <t>Krastiņa Inese - ģimenes ārsta prakse  KOPĀ</t>
  </si>
  <si>
    <t>Zobārstniecība Rīgā, Sabiedrība ar ierobežotu atbildību  KOPĀ</t>
  </si>
  <si>
    <t>Kamforina Jeļena - ārsta prakse zobārstniecībā  KOPĀ</t>
  </si>
  <si>
    <t>TriA SAD, Sabiedrība ar ierobežotu atbildību  KOPĀ</t>
  </si>
  <si>
    <t>Lapiņa Santa - ģimenes ārsta prakse  KOPĀ</t>
  </si>
  <si>
    <t>Proskurina Antoņina - ģimenes ārsta un ārsta prakse padziļināta elektrokardiogrāfijas metodē  KOPĀ</t>
  </si>
  <si>
    <t>Tihomirova Margarita - ārsta prakse bērnu neiroloģijā  KOPĀ</t>
  </si>
  <si>
    <t>Liepiņa Linda - ģimenes ārsta prakse  KOPĀ</t>
  </si>
  <si>
    <t>Greditors Harijs - ģimenes ārsta un internista prakse  KOPĀ</t>
  </si>
  <si>
    <t>Jūlijas Sočenovas ārsta prakse ginekoloģijā un dzemdniecībā, Sabiedrība ar ierobežotu atbildību  KOPĀ</t>
  </si>
  <si>
    <t>Heala, SIA    KOPĀ</t>
  </si>
  <si>
    <t>Jansone Rūta - ārsta prakse neiroloģijā  KOPĀ</t>
  </si>
  <si>
    <t>RSU Ambulance, SIA  KOPĀ</t>
  </si>
  <si>
    <t>Meitas un Dēli, Sabiedrība ar ierobežotu atbildību  KOPĀ</t>
  </si>
  <si>
    <t>Akadēmiskā histoloģijas laboratorija, SIA  KOPĀ</t>
  </si>
  <si>
    <t>SANADENTS ZA, Sabiedrība ar ierobežotu atbildību  KOPĀ</t>
  </si>
  <si>
    <t>Veselības korporācija, Sabiedrība ar ierobežotu atbildību  KOPĀ</t>
  </si>
  <si>
    <t>Ģēģere Vineta -ģimenes ārsta prakse  KOPĀ</t>
  </si>
  <si>
    <t>Adītāja Jolanta -ģimenes ārsta prakse  KOPĀ</t>
  </si>
  <si>
    <t>Safranova Ieva - ģimenes ārsta prakse  KOPĀ</t>
  </si>
  <si>
    <t>Andersone Inese - ģimenes ārsta prakse  KOPĀ</t>
  </si>
  <si>
    <t>Vecvērdiņa Vizma - ģimenes ārsta prakse  KOPĀ</t>
  </si>
  <si>
    <t>Zorģe Lolita - ģimenes ārsta prakse  KOPĀ</t>
  </si>
  <si>
    <t>Rimjane Natālija - ģimenes ārsta, psihoterapeita un arodveselības un arodslimību ārsta prakse  KOPĀ</t>
  </si>
  <si>
    <t>Latkovska Ingrīda - ģimenes ārsta prakse  KOPĀ</t>
  </si>
  <si>
    <t>50203624621</t>
  </si>
  <si>
    <t>LDĢĀP, SIA</t>
  </si>
  <si>
    <t>LDĢĀP, SIA  KOPĀ</t>
  </si>
  <si>
    <t>AM Konsultācijas, Sabiedrība ar ierobežotu atbildību  KOPĀ</t>
  </si>
  <si>
    <t>Ilzes Skujas Ģimenes ārsta prakse, Sabiedrība ar ierobežotu atbildību  KOPĀ</t>
  </si>
  <si>
    <t>Zandas Oliņas Putenes ģimenes ārsta prakse, Sabiedrība ar ierobežotu atbildību  KOPĀ</t>
  </si>
  <si>
    <t>Jautrītes Liepiņas ārsta prakse otorinolaringoloģijā, Sabiedrība ar ierobežotu atbildību  KOPĀ</t>
  </si>
  <si>
    <t>Ārstes Margaritas Puķītes prakse, Sabiedrība ar ierobežotu atbildību  KOPĀ</t>
  </si>
  <si>
    <t>N.Kovriga ārsta prakse bērnu ķirurģijā, SIA  KOPĀ</t>
  </si>
  <si>
    <t>Bērziņa Inta - ārsta prakse dzemdniecībā, ginekoloģijā  KOPĀ</t>
  </si>
  <si>
    <t>Ilzes Āboliņas ārsta prakse, SIA  KOPĀ</t>
  </si>
  <si>
    <t>Farafonova Marina - ģimenes ārsta prakse  KOPĀ</t>
  </si>
  <si>
    <t>Aganova Regīna - ģimenes ārsta prakse  KOPĀ</t>
  </si>
  <si>
    <t>Zvagūze Inta - ģimenes ārsta prakse  KOPĀ</t>
  </si>
  <si>
    <t>Kuzņecova Inna - ārsta prakse oftalmoloģijā  KOPĀ</t>
  </si>
  <si>
    <t>Berkoviča Irina - ģimenes ārsta prakse  KOPĀ</t>
  </si>
  <si>
    <t>Jaunušāns Edvīns - ārsta prakse narkoloģijā  KOPĀ</t>
  </si>
  <si>
    <t>Vijas Dangas ārsta prakse dermatoveneroloģijā, SIA  KOPĀ</t>
  </si>
  <si>
    <t>Māras Jumejas ārsta prakse psihiatrijā, SIA  KOPĀ</t>
  </si>
  <si>
    <t>I.Barengo ārsta prakse psihiatrijā, SIA  KOPĀ</t>
  </si>
  <si>
    <t>Dr. D.Kalvānes ārsta prakse, SIA  KOPĀ</t>
  </si>
  <si>
    <t>IB-AP, IK  KOPĀ</t>
  </si>
  <si>
    <t>Daces Tuzikas ārsta prakse, Sabiedrība ar ierobežotu atbildību  KOPĀ</t>
  </si>
  <si>
    <t>Puķīte Lolita - ārsta prakse oftalmoloģijā  KOPĀ</t>
  </si>
  <si>
    <t>GENERA, SIA  KOPĀ</t>
  </si>
  <si>
    <t>Skurihina Inna - ģimenes ārsta un arodveselības un arodslimību ārsta prakse  KOPĀ</t>
  </si>
  <si>
    <t>Novikovs Boriss - ģimenes ārsta prakse  KOPĀ</t>
  </si>
  <si>
    <t>Zaķe Sarmīte - ģimenes ārsta un arodveselības un arodslimību ārsta prakse  KOPĀ</t>
  </si>
  <si>
    <t>Kozicka Jeļena - ģimenes ārsta prakse  KOPĀ</t>
  </si>
  <si>
    <t>Roze Krista - ģimenes ārsta prakse  KOPĀ</t>
  </si>
  <si>
    <t>A. Kraules ģimenes ārsta prakse, SIA  KOPĀ</t>
  </si>
  <si>
    <t>Ģimenes ārstu prakse-DK, Sabiedrība ar ierobežotu atbildību  KOPĀ</t>
  </si>
  <si>
    <t>Pukijāne Marina - ģimenes ārsta prakse  KOPĀ</t>
  </si>
  <si>
    <t>Pundane  Ludmila - ģimenes ārsta prakse  KOPĀ</t>
  </si>
  <si>
    <t>Latiševa Tamāra -ģimenes ārsta prakse  KOPĀ</t>
  </si>
  <si>
    <t>Bordovskis Jurijs - ģimenes ārsta prakse  KOPĀ</t>
  </si>
  <si>
    <t>Mežals Ainārs - ģimenes ārsta prakse  KOPĀ</t>
  </si>
  <si>
    <t>Šabanova Larisa - ģimenes ārsta prakse  KOPĀ</t>
  </si>
  <si>
    <t>Indrāne Inga - ģimenes ārsta prakse  KOPĀ</t>
  </si>
  <si>
    <t>KLĪNIKA PLUS, SIA  KOPĀ</t>
  </si>
  <si>
    <t>Dombrovska Ineta - ģimenes ārsta un pediatra prakse  KOPĀ</t>
  </si>
  <si>
    <t>Straume Dace - ģimenes ārsta prakse  KOPĀ</t>
  </si>
  <si>
    <t>I. Timčenko ģimenes ārsta prakse, SIA  KOPĀ</t>
  </si>
  <si>
    <t>Šaripova Inga - ģimenes ārsta prakse  KOPĀ</t>
  </si>
  <si>
    <t>Bažbauere Ināra - ģimenes ārsta prakse  KOPĀ</t>
  </si>
  <si>
    <t>Balmane Margarita - ģimenes ārsta prakse  KOPĀ</t>
  </si>
  <si>
    <t>Koršunova Tatjana - ģimenes ārsta un pediatra prakse  KOPĀ</t>
  </si>
  <si>
    <t>JK Dent, SIA  KOPĀ</t>
  </si>
  <si>
    <t>Vaļkova Irīna - ārsta prakse oftalmoloģijā  KOPĀ</t>
  </si>
  <si>
    <t>Ilgas Freidenfeldes  ārsta prakse, Sabiedrība ar ierobežotu atbildību  KOPĀ</t>
  </si>
  <si>
    <t>Babicka Vija - ģimenes ārsta prakse  KOPĀ</t>
  </si>
  <si>
    <t>Spicina Gaļina - ģimenes ārsta prakse  KOPĀ</t>
  </si>
  <si>
    <t>Agarelovs Vadims -  ģimenes ārsta prakse  KOPĀ</t>
  </si>
  <si>
    <t>Sazonova Svetlana - ģimenes ārsta prakse  KOPĀ</t>
  </si>
  <si>
    <t>Ažipa Tatjana - ģimenes ārsta prakse  KOPĀ</t>
  </si>
  <si>
    <t>Protezēšanas un ortopēdijas centrs, Akciju sabiedrība  KOPĀ</t>
  </si>
  <si>
    <t>DOKTORĀTS ANIMA, Sabiedrība ar ierobežotu atbildību  KOPĀ</t>
  </si>
  <si>
    <t>ALERĢISKO SLIMĪBU IZMEKLĒŠANAS UN ĀRSTĒŠANAS CENTRS, Medicīniskā sabiedrība SIA  KOPĀ</t>
  </si>
  <si>
    <t>Hermess, SIA  KOPĀ</t>
  </si>
  <si>
    <t>I.VASARAUDZES PRIVĀTKLĪNIKA, Sabiedrība ar ierobežotu atbildību  KOPĀ</t>
  </si>
  <si>
    <t>Gailīte Agita - ģimenes ārsta prakse  KOPĀ</t>
  </si>
  <si>
    <t>ARMONIA HEALTH, SIA  KOPĀ</t>
  </si>
  <si>
    <t>Kudule Laila - ģimenes ārsta prakse  KOPĀ</t>
  </si>
  <si>
    <t>Ziediņa Diāna - ģimenes ārsta prakse  KOPĀ</t>
  </si>
  <si>
    <t>Auksilium, Sabiedrība ar ierobežotu atbildību  KOPĀ</t>
  </si>
  <si>
    <t>Meirēna Olga - ģimenes ārsta prakse  KOPĀ</t>
  </si>
  <si>
    <t>Kuzmane Astrīda - ģimenes ārsta prakse  KOPĀ</t>
  </si>
  <si>
    <t>Frīdvalde Anita - ģimenes ārsta prakse  KOPĀ</t>
  </si>
  <si>
    <t>MAKONT MED, SIA  KOPĀ</t>
  </si>
  <si>
    <t>Lankrete Sandra -ģimenes ārsta prakse  KOPĀ</t>
  </si>
  <si>
    <t>Zarubina Rita -ģimenes ārsta prakse  KOPĀ</t>
  </si>
  <si>
    <t>Ostrovska Sona - ģimenes ārsta prakse  KOPĀ</t>
  </si>
  <si>
    <t>Žuka Jeļena - ģimenes ārsta prakse  KOPĀ</t>
  </si>
  <si>
    <t>ARST-L, SIA  KOPĀ</t>
  </si>
  <si>
    <t>Purina Jeļena - ģimenes ārsta prakse  KOPĀ</t>
  </si>
  <si>
    <t>Blaua Silva - ģimenes ārsta prakse  KOPĀ</t>
  </si>
  <si>
    <t>Tirāns Edgars -ģimenes ārsta prakse  KOPĀ</t>
  </si>
  <si>
    <t>Ķēniņa Indra - ģimenes ārsta prakse  KOPĀ</t>
  </si>
  <si>
    <t>Rasmane Ligita -ģimenes ārsta prakse  KOPĀ</t>
  </si>
  <si>
    <t>Volujeviča Aija - ģimenes ārsta prakse  KOPĀ</t>
  </si>
  <si>
    <t>Isakoviča Žaneta - ģimenes ārsta prakse  KOPĀ</t>
  </si>
  <si>
    <t>Žubule Janīna - ģimenes ārsta prakse  KOPĀ</t>
  </si>
  <si>
    <t>Gizatullina Nataļja - ģimenes ārsta prakse  KOPĀ</t>
  </si>
  <si>
    <t>Petrova Ludmila - ģimenes ārsta un arodveselības un arodslimību ārsta prakse  KOPĀ</t>
  </si>
  <si>
    <t>L.Petražickas Doktorāts, SIA  KOPĀ</t>
  </si>
  <si>
    <t>Čubukova Irina - ģimenes ārsta prakse  KOPĀ</t>
  </si>
  <si>
    <t>Nataļjas Zaharovas ģimenes ārsta prakse, SIA  KOPĀ</t>
  </si>
  <si>
    <t>Junkina Olga - ģimenes ārsta prakse  KOPĀ</t>
  </si>
  <si>
    <t>Jevčuka Natālija - ģimenes ārsta prakse  KOPĀ</t>
  </si>
  <si>
    <t>Vuļa Veneranda - ģimenes ārsta prakse  KOPĀ</t>
  </si>
  <si>
    <t>Kuzņecova Nataļja - ģimenes ārsta prakse  KOPĀ</t>
  </si>
  <si>
    <t>Kaļita Nadežda - ģimenes ārsta prakse  KOPĀ</t>
  </si>
  <si>
    <t>Sokaļska Alla - ģimenes ārsta prakse  KOPĀ</t>
  </si>
  <si>
    <t>Timšāne Gunta - ģimenes ārsta un pediatra prakse  KOPĀ</t>
  </si>
  <si>
    <t>Saļahova Farida - ģimenes ārsta prakse  KOPĀ</t>
  </si>
  <si>
    <t>Kondratova Aija -  ģimenes ārsta prakse  KOPĀ</t>
  </si>
  <si>
    <t>40103201627</t>
  </si>
  <si>
    <t>Šalajeva ārsta prakse, SIA</t>
  </si>
  <si>
    <t>Šalajeva ārsta prakse, SIA  KOPĀ</t>
  </si>
  <si>
    <t>Proskurņa Tatjana - ģimenes ārsta un internista prakse  KOPĀ</t>
  </si>
  <si>
    <t>Vikmane Dace - ģimenes ārsta un pediatra prakse  KOPĀ</t>
  </si>
  <si>
    <t>Sproģis Juris - ārsta prakse ķirurģijā  KOPĀ</t>
  </si>
  <si>
    <t>Aizikoviča Jeļena - ģimenes ārsta prakse  KOPĀ</t>
  </si>
  <si>
    <t>Gerke Linda - ārsta prakse dermatoloģijā, veneroloģijā  KOPĀ</t>
  </si>
  <si>
    <t>Zaharenkova Nataļja - ģimenes ārsta un arodveselības un arodslimību ārsta prakse  KOPĀ</t>
  </si>
  <si>
    <t>Valucka Tatjana - ģimenes ārsta prakse  KOPĀ</t>
  </si>
  <si>
    <t>Šņitkova Alla -ārsta prakse neiroloģijā  KOPĀ</t>
  </si>
  <si>
    <t>URO, Sabiedrība ar ierobežotu atbildību  KOPĀ</t>
  </si>
  <si>
    <t>Hollywood smile, SIA  KOPĀ</t>
  </si>
  <si>
    <t>DIAS GRUPA, Sabiedrība ar ierobežotu atbildību  KOPĀ</t>
  </si>
  <si>
    <t>MENTA, Sabiedrība ar ierobežotu atbildību  KOPĀ</t>
  </si>
  <si>
    <t>Svenata, SIA  KOPĀ</t>
  </si>
  <si>
    <t>AKRONA 12, sabiedrība ar ierobežotu atbildību  KOPĀ</t>
  </si>
  <si>
    <t>Reproduktīvās medicīnas Centrs "EMBRIONS", Sabiedrība ar ierobežotu atbildību  KOPĀ</t>
  </si>
  <si>
    <t>GREMOŠANAS SLIMĪBU CENTRS "GASTRO", SIA   KOPĀ</t>
  </si>
  <si>
    <t>Latvijas plastiskās, rekonstruktīvās un mikroķirurģijas centrs, Sabiedrība ar ierobežotu atbildību  KOPĀ</t>
  </si>
  <si>
    <t>Ilzes Jākobsones ģimenes ārsta prakse, Sabiedrība ar ierobežotu atbildību  KOPĀ</t>
  </si>
  <si>
    <t>Fradinas Tatjanas ģimenes ārsta prakse, SIA  KOPĀ</t>
  </si>
  <si>
    <t>Savicka Dina - ģimenes ārsta prakse  KOPĀ</t>
  </si>
  <si>
    <t>Straupe Zita - ģimenes ārsta prakse  KOPĀ</t>
  </si>
  <si>
    <t>Kerēvica Ārija - ģimenes ārsta prakse  KOPĀ</t>
  </si>
  <si>
    <t>Agbobli Ruta - ģimenes ārsta prakse  KOPĀ</t>
  </si>
  <si>
    <t>Bērsone Līga - ģimenes ārsta prakse  KOPĀ</t>
  </si>
  <si>
    <t>Frīdenberga Aslēra - ģimenes ārsta prakse  KOPĀ</t>
  </si>
  <si>
    <t>Briede Inese - ģimenes ārsta prakse  KOPĀ</t>
  </si>
  <si>
    <t>Kaļiņina Gaļina - ģimenes ārsta prakse  KOPĀ</t>
  </si>
  <si>
    <t>Stauga Ausma - ģimenes ārsta un pediatra prakse  KOPĀ</t>
  </si>
  <si>
    <t>Čukurs Āris - ģimenes ārsta prakse  KOPĀ</t>
  </si>
  <si>
    <t>Māliņa Judīte - ģimenes ārsta prakse  KOPĀ</t>
  </si>
  <si>
    <t>Leonoras Burovas ģimenes ārsta prakse, SIA  KOPĀ</t>
  </si>
  <si>
    <t>Čodere Edīte - ģimenes ārsta prakse  KOPĀ</t>
  </si>
  <si>
    <t>Šnaidere Jūlija - ģimenes ārsta prakse  KOPĀ</t>
  </si>
  <si>
    <t>Kaņepe Karīna - ģimenes ārsta prakse  KOPĀ</t>
  </si>
  <si>
    <t>Teleženko Iveta - ģimenes ārsta prakse  KOPĀ</t>
  </si>
  <si>
    <t>Aleksandrova Natālija - ģimenes ārsta prakse  KOPĀ</t>
  </si>
  <si>
    <t>Ozola Ilga - ģimenes ārsta prakse  KOPĀ</t>
  </si>
  <si>
    <t>Klauberga Aija - ģimenes ārsta prakse  KOPĀ</t>
  </si>
  <si>
    <t>Svetlanas Pilskalnes ģimenes ārsta prakse, SIA  KOPĀ</t>
  </si>
  <si>
    <t>Vija Med, Sabiedrība ar ierobežotu atbildību  KOPĀ</t>
  </si>
  <si>
    <t>ArST prof, SIA  KOPĀ</t>
  </si>
  <si>
    <t>Ineses Kreicas ārstes prakse otolaringoloģijā, SIA  KOPĀ</t>
  </si>
  <si>
    <t>Ozola Sarmīte - ārsta prakse neiroloģijā un bērnu neiroloģijā  KOPĀ</t>
  </si>
  <si>
    <t>Vasiļjeva Mārīte - ārsta prakse oftalmoloģijā  KOPĀ</t>
  </si>
  <si>
    <t>Gaļinas Zaharovas ģimenes ārsta un pediatra prakse, SIA  KOPĀ</t>
  </si>
  <si>
    <t>Nadeždas Tereškinas ģimenes ārsta prakse, Sabiedrība ar ierobežotu atbildību  KOPĀ</t>
  </si>
  <si>
    <t>Sergejeva Valentina - ģimenes ārsta prakse  KOPĀ</t>
  </si>
  <si>
    <t>Ševele Aija - ārsta prakse otolaringoloģijā  KOPĀ</t>
  </si>
  <si>
    <t>Sniķere Gita - ārsta prakse ginekoloģijā, dzemdniecībā  KOPĀ</t>
  </si>
  <si>
    <t>Beļēviča Ināra - ģimenes ārsta prakse  KOPĀ</t>
  </si>
  <si>
    <t>Upīte Ināra - ģimenes ārsta prakse  KOPĀ</t>
  </si>
  <si>
    <t>Griņa Nataļja - ģimenes ārsta un pediatra prakse  KOPĀ</t>
  </si>
  <si>
    <t>DAKTERIS, Sabiedrība ar ierobežotu atbildību  KOPĀ</t>
  </si>
  <si>
    <t>Palmbaha Liene - ārsta prakse otolaringoloģijā  KOPĀ</t>
  </si>
  <si>
    <t>Kogane Jekaterina - ārsta prakse bērnu neiroloģijā, Sabiedrība ar ierobežotu atbildību  KOPĀ</t>
  </si>
  <si>
    <t>Āgenskalna zobārstniecības centrs,  Sabiedrība ar ierobežotu atbildību  KOPĀ</t>
  </si>
  <si>
    <t>Gredzena Aija - ģimenes ārsta prakse  KOPĀ</t>
  </si>
  <si>
    <t>D. Ļūļes ārsta prakse, Sabiedrība ar ierobežotu atbildību  KOPĀ</t>
  </si>
  <si>
    <t>Skumbiņa Diāna - ģimenes ārsta prakse  KOPĀ</t>
  </si>
  <si>
    <t>Dīriņa Vija - ģimenes ārsta prakse  KOPĀ</t>
  </si>
  <si>
    <t>Mikule Laila - ģimenes ārsta prakse  KOPĀ</t>
  </si>
  <si>
    <t>Rozeniece Aina - ģimenes ārsta prakse  KOPĀ</t>
  </si>
  <si>
    <t>Ziepniekkalna doktorāts, SIA  KOPĀ</t>
  </si>
  <si>
    <t>Spasova Prakse, SIA  KOPĀ</t>
  </si>
  <si>
    <t>Berķe-Berga Laimdota - ģimenes ārsta prakse  KOPĀ</t>
  </si>
  <si>
    <t>Blāze Dana - ģimenes ārsta prakse  KOPĀ</t>
  </si>
  <si>
    <t>Ligitas Vulfas ārsta prakse, SIA  KOPĀ</t>
  </si>
  <si>
    <t>Purenkova Maija - ģimenes ārsta prakse  KOPĀ</t>
  </si>
  <si>
    <t>Kalniņš Aldis - ģimenes ārsta prakse  KOPĀ</t>
  </si>
  <si>
    <t>A. Līberes ārsta prakse, Sabiedrība ar ierobežotu atbildību  KOPĀ</t>
  </si>
  <si>
    <t>Breča Ilze - ģimenes ārsta un pediatra prakse  KOPĀ</t>
  </si>
  <si>
    <t>SN ĀRSTE, SIA  KOPĀ</t>
  </si>
  <si>
    <t>Portnaja Nataļja - ģimenes ārsta prakse  KOPĀ</t>
  </si>
  <si>
    <t>VipDent, IK  KOPĀ</t>
  </si>
  <si>
    <t>Ellas Šatalovas ģimenes ārsta un pediatra prakse, SIA  KOPĀ</t>
  </si>
  <si>
    <t>Kasačova Gaļina - ģimenes ārsta prakse  KOPĀ</t>
  </si>
  <si>
    <t>ORIENTS, Sabiedrība ar ierobežotu atbildību Rīgā  KOPĀ</t>
  </si>
  <si>
    <t>Kavejeva Aļfija - ģimenes ārsta prakse  KOPĀ</t>
  </si>
  <si>
    <t>Oniščuka Svetlana - ģimenes ārsta un pediatra prakse  KOPĀ</t>
  </si>
  <si>
    <t>Kurbanova Daina - ģimenes ārsta un pediatra prakse  KOPĀ</t>
  </si>
  <si>
    <t>Strazdiņa Inguna - ģimenes ārsta prakse  KOPĀ</t>
  </si>
  <si>
    <t>Bogdanova Gaļina - ģimenes ārsta prakse  KOPĀ</t>
  </si>
  <si>
    <t>Kackeviča Ludmila - ģimenes ārsta prakse  KOPĀ</t>
  </si>
  <si>
    <t>Lovenecka Natalija - ģimenes ārsta prakse  KOPĀ</t>
  </si>
  <si>
    <t>Dziļuma Ilze - ģimenes ārsta prakse  KOPĀ</t>
  </si>
  <si>
    <t>Paņina Irina - ģimenes ārsta un arodveselības un arodslimību ārsta prakse  KOPĀ</t>
  </si>
  <si>
    <t>Ozolniece Ieva - ģimenes ārsta prakse  KOPĀ</t>
  </si>
  <si>
    <t>Grigorenko Nataļja - ģimenes ārsta un arodveselības un arodslimību ārsta prakse  KOPĀ</t>
  </si>
  <si>
    <t>Sondore Lauma - ārsta prakse zobārstniecībā  KOPĀ</t>
  </si>
  <si>
    <t>MEDAKO, Sabiedrība ar ierobežotu atbildību  KOPĀ</t>
  </si>
  <si>
    <t>Marinas Ņesterovskas ģimenes ārsta un internista prakse, Sabiedrība ar ierobežotu atbildību  KOPĀ</t>
  </si>
  <si>
    <t>Seces pagasta feldšerpunkts  KOPĀ</t>
  </si>
  <si>
    <t>Skrīveru zobārstniecība, SIA  KOPĀ</t>
  </si>
  <si>
    <t>AZ ārsta prakse, SIA  KOPĀ</t>
  </si>
  <si>
    <t>Delta dental care, Sabiedrība ar ierobežotu atbildību  KOPĀ</t>
  </si>
  <si>
    <t>Veinberga Zigrīda -ārsta prakse zobārstniecībā  KOPĀ</t>
  </si>
  <si>
    <t>MM Medical, SIA  KOPĀ</t>
  </si>
  <si>
    <t>Elīnas Kapteines ģimenes ārsta prakse, SIA  KOPĀ</t>
  </si>
  <si>
    <t>SABĪNES FELDMANES ĢĀP, SIA  KOPĀ</t>
  </si>
  <si>
    <t>024000003</t>
  </si>
  <si>
    <t>40203613664</t>
  </si>
  <si>
    <t>M.Kiseļovas ģimenes ārsta prakse, SIA</t>
  </si>
  <si>
    <t>M.Kiseļovas ģimenes ārsta prakse, SIA  KOPĀ</t>
  </si>
  <si>
    <t>Jāņa Kangara ārsta prakse, Sabiedrība ar ierobežotu atbildību  KOPĀ</t>
  </si>
  <si>
    <t>Annas Mednes-Simsones ģimenes ārsta prakse, Sabiedrība ar ierobežotu atbildību  KOPĀ</t>
  </si>
  <si>
    <t>Jaunpiebalgas doktorāts, SIA  KOPĀ</t>
  </si>
  <si>
    <t>Aigas Āboliņas ģimenes ārsta prakse, Sabiedrība ar ierobežotu atbildību  KOPĀ</t>
  </si>
  <si>
    <t>Kārkls Varis - fizioterapeita prakse  KOPĀ</t>
  </si>
  <si>
    <t>Lasmane Madara - ģimenes ārsta prakse  KOPĀ</t>
  </si>
  <si>
    <t>Zanes Mareckas ģimenes ārsta prakse, SIA  KOPĀ</t>
  </si>
  <si>
    <t>026000019</t>
  </si>
  <si>
    <t>40203597266</t>
  </si>
  <si>
    <t>DIĀNAS OTTO-IRŠAS ĢĀP, SIA</t>
  </si>
  <si>
    <t>DIĀNAS OTTO-IRŠAS ĢĀP, SIA  KOPĀ</t>
  </si>
  <si>
    <t>026000020</t>
  </si>
  <si>
    <t>40203627838</t>
  </si>
  <si>
    <t>Evas Grīnfeldes ģimenes ārsta prakse, SIA</t>
  </si>
  <si>
    <t>Evas Grīnfeldes ģimenes ārsta prakse, SIA  KOPĀ</t>
  </si>
  <si>
    <t>026000021</t>
  </si>
  <si>
    <t>40203646805</t>
  </si>
  <si>
    <t>Ģimenes doktorāts, SIA</t>
  </si>
  <si>
    <t>Ģimenes doktorāts, SIA  KOPĀ</t>
  </si>
  <si>
    <t>Dr.Katerynas prakse, SIA  KOPĀ</t>
  </si>
  <si>
    <t>Dienvidkurzemes novada Veselības aprūpes centrs  KOPĀ</t>
  </si>
  <si>
    <t>Zanes Lucānes ģimenes ārsta prakse, SIA  KOPĀ</t>
  </si>
  <si>
    <t>MVZK ZOBU FEJA, Sabiedrība ar ierobežotu atbildību  KOPĀ</t>
  </si>
  <si>
    <t>J.Šates ārsta prakse, SIA  KOPĀ</t>
  </si>
  <si>
    <t>Agneses Ķirses ģimenes ārsta prakse, SIA  KOPĀ</t>
  </si>
  <si>
    <t>028000010</t>
  </si>
  <si>
    <t>50203612641</t>
  </si>
  <si>
    <t>Konkordijas Doktorāts, Sabiedrība ar ierobežotu atbildību</t>
  </si>
  <si>
    <t>Konkordijas Doktorāts, Sabiedrība ar ierobežotu atbildību  KOPĀ</t>
  </si>
  <si>
    <t>028000013</t>
  </si>
  <si>
    <t>40203676956</t>
  </si>
  <si>
    <t>A.Bites ārsta prakse, SIA</t>
  </si>
  <si>
    <t>A.Bites ārsta prakse, SIA  KOPĀ</t>
  </si>
  <si>
    <t>028000015</t>
  </si>
  <si>
    <t>40203699520</t>
  </si>
  <si>
    <t>Dr.Karinas Kvitkovas ārsta prakse, SIA</t>
  </si>
  <si>
    <t>Dr.Karinas Kvitkovas ārsta prakse, SIA  KOPĀ</t>
  </si>
  <si>
    <t>Virziņa Līga - ģimenes ārsta prakse  KOPĀ</t>
  </si>
  <si>
    <t>Rankas doktorāts, SIA  KOPĀ</t>
  </si>
  <si>
    <t>Liepiņa Elīna - ģimenes ārsta prakse  KOPĀ</t>
  </si>
  <si>
    <t>Ķiršakmens Gatis - ģimenes ārsta prakse  KOPĀ</t>
  </si>
  <si>
    <t>Beltiņas ģimenes ārsta prakse, SIA  KOPĀ</t>
  </si>
  <si>
    <t>030000007</t>
  </si>
  <si>
    <t>40203690254</t>
  </si>
  <si>
    <t>JANAS MASLOŠAS ĢIMENES ĀRSTA PRAKSE, SIA</t>
  </si>
  <si>
    <t>JANAS MASLOŠAS ĢIMENES ĀRSTA PRAKSE, SIA  KOPĀ</t>
  </si>
  <si>
    <t>Ivetas Jevtušenko ārsta prakse, Sabiedrība ar ierobežotu atbildību  KOPĀ</t>
  </si>
  <si>
    <t>Nadeta, SIA  KOPĀ</t>
  </si>
  <si>
    <t>Dr. Guntis Balodis-ģimenes ārsts, SIA  KOPĀ</t>
  </si>
  <si>
    <t>MedEko, Sabiedrība ar ierobežotu atbildību  KOPĀ</t>
  </si>
  <si>
    <t>Mežāres pagasta feldšerpunkts  KOPĀ</t>
  </si>
  <si>
    <t>031000016</t>
  </si>
  <si>
    <t>40203641719</t>
  </si>
  <si>
    <t>Krustpils doktorāts, SIA</t>
  </si>
  <si>
    <t>Krustpils doktorāts, SIA  KOPĀ</t>
  </si>
  <si>
    <t>Nīkrāces veselības punkts, Kuldīgas novada pašvaldība  KOPĀ</t>
  </si>
  <si>
    <t>Rudbāržu veselības aprūpes punkts, Kuldīgas novada pašvaldība  KOPĀ</t>
  </si>
  <si>
    <t>Lindas Ikaunieces ģimenes ārsta prakse, SIA  KOPĀ</t>
  </si>
  <si>
    <t>Daces Sudrabas ģimenes ārsta prakse, SIA  KOPĀ</t>
  </si>
  <si>
    <t>033000013</t>
  </si>
  <si>
    <t>90000035590</t>
  </si>
  <si>
    <t>Ēdoles pagasta feldšerpunkts, Kuldīgas novada pašvaldība</t>
  </si>
  <si>
    <t>Ēdoles pagasta feldšerpunkts, Kuldīgas novada pašvaldība  KOPĀ</t>
  </si>
  <si>
    <t>Vivitas Skujiņas ārsta prakse, Sabiedrība ar ierobežotu atbildību  KOPĀ</t>
  </si>
  <si>
    <t>Baldones doktorāts, SIA  KOPĀ</t>
  </si>
  <si>
    <t>034000010</t>
  </si>
  <si>
    <t>40203684224</t>
  </si>
  <si>
    <t>Dr. Rolands Purvlīcis - ārsta prakse, SIA</t>
  </si>
  <si>
    <t>Dr. Rolands Purvlīcis - ārsta prakse, SIA  KOPĀ</t>
  </si>
  <si>
    <t>KEM Medical, Sabiedrība ar ierobežotu atbildību  KOPĀ</t>
  </si>
  <si>
    <t>DD Doktorāts, SIA  KOPĀ</t>
  </si>
  <si>
    <t>035000010</t>
  </si>
  <si>
    <t>40203701647</t>
  </si>
  <si>
    <t>A.Kokoreviča ģimenes ārsta prakse, Sabiedrība ar ierobežotu atbildību</t>
  </si>
  <si>
    <t>A.Kokoreviča ģimenes ārsta prakse, Sabiedrība ar ierobežotu atbildību  KOPĀ</t>
  </si>
  <si>
    <t>DRMED, Sabiedrība ar ierobežotu atbildību  KOPĀ</t>
  </si>
  <si>
    <t>037000002</t>
  </si>
  <si>
    <t>90000017453</t>
  </si>
  <si>
    <t>PILDAS FELDŠERPUNKTS, Ludzas novada pašvaldība</t>
  </si>
  <si>
    <t>PILDAS FELDŠERPUNKTS, Ludzas novada pašvaldība  KOPĀ</t>
  </si>
  <si>
    <t>VIVERE, SIA  KOPĀ</t>
  </si>
  <si>
    <t>BHAP, SIA  KOPĀ</t>
  </si>
  <si>
    <t>Olgas Gersamijas ģimenes ārsta privātprakse, SIA  KOPĀ</t>
  </si>
  <si>
    <t>Rūtas Plaudes-Dedeles ģimenes ārsta prakse, SIA  KOPĀ</t>
  </si>
  <si>
    <t>Ievas Zvirbules ģimenes ārsta prakse, Sabiedrība ar ierobežotu atbildību  KOPĀ</t>
  </si>
  <si>
    <t>BIMEDICAL, SIA  KOPĀ</t>
  </si>
  <si>
    <t>040000015</t>
  </si>
  <si>
    <t>40103649631</t>
  </si>
  <si>
    <t>D.Breihas ģimenes ārsta prakse, SIA</t>
  </si>
  <si>
    <t>D.Breihas ģimenes ārsta prakse, SIA  KOPĀ</t>
  </si>
  <si>
    <t>040000019</t>
  </si>
  <si>
    <t>40203697002</t>
  </si>
  <si>
    <t>D. Graudones ģimenes ārsta prakse, SIA</t>
  </si>
  <si>
    <t>D. Graudones ģimenes ārsta prakse, SIA  KOPĀ</t>
  </si>
  <si>
    <t>Ievas Hākas doktorāts, SIA  KOPĀ</t>
  </si>
  <si>
    <t>041000002</t>
  </si>
  <si>
    <t>40203615398</t>
  </si>
  <si>
    <t>Mundeciemas ģimenes ārsta prakse, SIA</t>
  </si>
  <si>
    <t>Mundeciemas ģimenes ārsta prakse, SIA  KOPĀ</t>
  </si>
  <si>
    <t>Galēnu feldšeru-vecmāšu punkts  KOPĀ</t>
  </si>
  <si>
    <t>NESIJA, Sabiedrība ar ierobežotu atbildību  KOPĀ</t>
  </si>
  <si>
    <t>Irēnas Čirko ģimenes ārsta prakse, Sabiedrība ar ierobežotu atbildību  KOPĀ</t>
  </si>
  <si>
    <t>Sonrisa Dental Group, SIA  KOPĀ</t>
  </si>
  <si>
    <t>INKAT, SIA  KOPĀ</t>
  </si>
  <si>
    <t>043000006</t>
  </si>
  <si>
    <t>40900027407</t>
  </si>
  <si>
    <t>Gaigalavas feldšeru punkts, Dricānu apvienības pārvalde</t>
  </si>
  <si>
    <t>Gaigalavas feldšeru punkts, Dricānu apvienības pārvalde  KOPĀ</t>
  </si>
  <si>
    <t>Ulbrokas Doktorāts, Sabiedrība ar ierobežotu atbildību  KOPĀ</t>
  </si>
  <si>
    <t>OP prakse, SIA  KOPĀ</t>
  </si>
  <si>
    <t>044000010</t>
  </si>
  <si>
    <t>50203689721</t>
  </si>
  <si>
    <t>Ziemeļu medicīnas centrs, SIA</t>
  </si>
  <si>
    <t>Ziemeļu medicīnas centrs, SIA  KOPĀ</t>
  </si>
  <si>
    <t>Valērijas Rudzinskas ģimenes ārsta prakse, SIA  KOPĀ</t>
  </si>
  <si>
    <t>045000007</t>
  </si>
  <si>
    <t>21019710700</t>
  </si>
  <si>
    <t>Volgina Marija - ģimenes ārsta prakse</t>
  </si>
  <si>
    <t>Volgina Marija - ģimenes ārsta prakse  KOPĀ</t>
  </si>
  <si>
    <t>Brocēnu doktorāts, SIA  KOPĀ</t>
  </si>
  <si>
    <t>ĀRSTU MĀJA EIKALIPTS, SIA  KOPĀ</t>
  </si>
  <si>
    <t>Krūze Jānis - ģimenes ārsta prakse  KOPĀ</t>
  </si>
  <si>
    <t>Piejūras Ģimenes ārsta prakse, SIA  KOPĀ</t>
  </si>
  <si>
    <t>Smaida Centrs, SIA  KOPĀ</t>
  </si>
  <si>
    <t>ALSE DENTAL, SIA  KOPĀ</t>
  </si>
  <si>
    <t>Maijas Pūces doktorāts, SIA  KOPĀ</t>
  </si>
  <si>
    <t>Siguldas novada veselības centrs, SIA  KOPĀ</t>
  </si>
  <si>
    <t>Ziemeles-Lācītes ģimenes ārsta prakse, SIA  KOPĀ</t>
  </si>
  <si>
    <t>Čebotarjova Olga - ārsta prakse neiroloģijā  KOPĀ</t>
  </si>
  <si>
    <t>Požarskis Anatolijs - ģimenes ārsta, seksologa, seksopatologa un psihoterapeita prakse  KOPĀ</t>
  </si>
  <si>
    <t>GRĪVAS POLIKLĪNIKA, Sabiedrība ar ierobežotu atbildību  KOPĀ</t>
  </si>
  <si>
    <t>Olgas Jakovļevas fizioterapeita prakse, IK  KOPĀ</t>
  </si>
  <si>
    <t>LUC MEDICAL, Sabiedrība ar ierobežotu atbildību  KOPĀ</t>
  </si>
  <si>
    <t>Voicehovičs Pēteris - ģimenes ārsta prakse  KOPĀ</t>
  </si>
  <si>
    <t>ĻUBOVAS BARANOVSKAS ĢIMENES ĀRSTA PRAKSE, SIA  KOPĀ</t>
  </si>
  <si>
    <t>Sergeja Hobotova traumatoloģijas un ortopēdijas klīnika, SIA  KOPĀ</t>
  </si>
  <si>
    <t>Neiroprakse, Sabiedrība ar ierobežotu atbildību  KOPĀ</t>
  </si>
  <si>
    <t>Babuškina Svetlana  - ārsta prakse ginekoloģijā, dzemdniecībā  KOPĀ</t>
  </si>
  <si>
    <t>Lavrinoviča Tatjana - ārsta prakse ginekoloģijā, dzemdniecībā  KOPĀ</t>
  </si>
  <si>
    <t>MENTAL PRAKSE, Sabiedrība ar ierobežotu atbildību  KOPĀ</t>
  </si>
  <si>
    <t>Stupāne Žanna - ārsta prakse ginekoloģijā, dzemdniecībā  KOPĀ</t>
  </si>
  <si>
    <t>Kurator, SIA  KOPĀ</t>
  </si>
  <si>
    <t>Fizioterapijas kabinets VALE, IK  KOPĀ</t>
  </si>
  <si>
    <t>Jemeļjanova Ludmila - ģimenes ārsta prakse  KOPĀ</t>
  </si>
  <si>
    <t>DIADENT, Sabiedrība ar ierobežotu atbildību  KOPĀ</t>
  </si>
  <si>
    <t>Grunda Darja - ģimenes ārsta prakse  KOPĀ</t>
  </si>
  <si>
    <t>Jefremkins Aleksejs - ģimenes ārsta prakse  KOPĀ</t>
  </si>
  <si>
    <t>Latgales medicīnas centrs, Sabiedrība ar ierobežotu atbildību  KOPĀ</t>
  </si>
  <si>
    <t>Šuhtujeva Irina - ģimenes ārsta prakse  KOPĀ</t>
  </si>
  <si>
    <t>MEDEXPERT PLUS, Sabiedrība ar ierobežotu atbildību  KOPĀ</t>
  </si>
  <si>
    <t>Baltruševiča Irēna - ģimenes ārsta prakse, Sabiedrība ar ierobežotu atbildību  KOPĀ</t>
  </si>
  <si>
    <t>Guļtjajeva Irina - ģimenes ārsta prakse  KOPĀ</t>
  </si>
  <si>
    <t>Daugavpils psihoneiroloģiskā slimnīca, Valsts sabiedrība ar ierobežotu atbildību  KOPĀ</t>
  </si>
  <si>
    <t>Daugavpils reģionālā slimnīca, Sabiedrība ar ierobežotu atbildību  KOPĀ</t>
  </si>
  <si>
    <t>Daugavpils bērnu veselības centrs, Sabiedrība ar ierobežotu atbildību  KOPĀ</t>
  </si>
  <si>
    <t>Daugavpils zobārstniecības poliklīnika, Sabiedrība ar ierobežotu atbildību  KOPĀ</t>
  </si>
  <si>
    <t>DERMATOVENEROLOGS, Sabiedrība ar ierobežotu atbildību  KOPĀ</t>
  </si>
  <si>
    <t>MEDA D, Sabiedrība ar ierobežotu atbildību  KOPĀ</t>
  </si>
  <si>
    <t>PRIVĀTKLĪNIKA "ĢIMENES VESELĪBA", SIA  KOPĀ</t>
  </si>
  <si>
    <t>Valeo K, SIA  KOPĀ</t>
  </si>
  <si>
    <t>IVAKO GROUP, Sabiedrība ar ierobežotu atbildību  KOPĀ</t>
  </si>
  <si>
    <t>Matvejeva Irina - ģimenes ārsta prakse  KOPĀ</t>
  </si>
  <si>
    <t>Grincevičiene Olga - ģimenes ārsta prakse  KOPĀ</t>
  </si>
  <si>
    <t>N.Janpaule-ģimenes ārsta prakse, Sabiedrība ar ierobežotu atbildību  KOPĀ</t>
  </si>
  <si>
    <t>Trubena Vita - ģimenes ārsta un pediatra prakse  KOPĀ</t>
  </si>
  <si>
    <t>Sidorenko Inna - ģimenes ārsta prakse  KOPĀ</t>
  </si>
  <si>
    <t>Čiekuru Doktorāts, SIA  KOPĀ</t>
  </si>
  <si>
    <t>Marhele Lidija - ģimenes ārsta un arodveselības un arodslimību ārsta prakse  KOPĀ</t>
  </si>
  <si>
    <t>Elksniņa Bronislava - ģimenes ārsta prakse  KOPĀ</t>
  </si>
  <si>
    <t>Rožnova Ludmila - ģimenes ārsta prakse  KOPĀ</t>
  </si>
  <si>
    <t>Pavloviča Anna - ģimenes ārsta prakse  KOPĀ</t>
  </si>
  <si>
    <t>Kramiča Tatjana - ģimenes ārsta prakse  KOPĀ</t>
  </si>
  <si>
    <t>Požarska Jeļena - ģimenes ārsta prakse  KOPĀ</t>
  </si>
  <si>
    <t>Muromceva Tatjana - ģimenes ārsta prakse  KOPĀ</t>
  </si>
  <si>
    <t>Voicehoviča Jekaterīna - ģimenes ārsta prakse  KOPĀ</t>
  </si>
  <si>
    <t>Zamjatina Inna - ģimenes ārsta prakse  KOPĀ</t>
  </si>
  <si>
    <t>Grišāne Ingrīda - ģimenes ārsta prakse  KOPĀ</t>
  </si>
  <si>
    <t>Muhamendrika Jeļena - ģimenes ārsta prakse  KOPĀ</t>
  </si>
  <si>
    <t>Jerofejeva Jeļena - ģimenes ārsta prakse  KOPĀ</t>
  </si>
  <si>
    <t>Minčenko Valerians- ģimenes ārsta prakse  KOPĀ</t>
  </si>
  <si>
    <t>Tolmačova Svetlana - ģimenes ārsta prakse  KOPĀ</t>
  </si>
  <si>
    <t>Vengreviča Anžella - ģimenes ārsta prakse  KOPĀ</t>
  </si>
  <si>
    <t>Savicka Gaļina - ģimenes ārsta prakse  KOPĀ</t>
  </si>
  <si>
    <t>Hanturova Valentīna - ģimenes ārsta prakse  KOPĀ</t>
  </si>
  <si>
    <t>Hublarova Jūlija - ārsta prakse ginekoloģijā, dzemdniecībā  KOPĀ</t>
  </si>
  <si>
    <t>Guļtjajeva Svetlana - ģimenes ārsta prakse  KOPĀ</t>
  </si>
  <si>
    <t>Dunavecka Olga - ģimenes ārsta prakse  KOPĀ</t>
  </si>
  <si>
    <t>Babule Alīna - ģimenes ārsta prakse  KOPĀ</t>
  </si>
  <si>
    <t>Kameņeckis Miroslavs - ģimenes ārsta prakse  KOPĀ</t>
  </si>
  <si>
    <t>Mihailova Svetlana - ģimenes ārsta un pediatra prakse  KOPĀ</t>
  </si>
  <si>
    <t>Romanovska Regīna - ģimenes ārsta un pediatra prakse  KOPĀ</t>
  </si>
  <si>
    <t>Jačmeņova Tatjana - ģimenes ārsta un pediatra prakse  KOPĀ</t>
  </si>
  <si>
    <t>Zile Elena - ģimenes ārsta prakse  KOPĀ</t>
  </si>
  <si>
    <t>La Fran K, Sabiedrība ar ierobežotu atbildību  KOPĀ</t>
  </si>
  <si>
    <t>J.Kosnareviča-prakse oftalmoloģijā, Sabiedrība ar ierobežotu atbildību  KOPĀ</t>
  </si>
  <si>
    <t>Petroviča Larisa - ģimenes ārsta un pediatra prakse  KOPĀ</t>
  </si>
  <si>
    <t>Deļmans Gļebs - ārsta prakse gastroenteroloģijā  KOPĀ</t>
  </si>
  <si>
    <t>Kociņa Ginta - ģimenes ārsta prakse  KOPĀ</t>
  </si>
  <si>
    <t>Talsu mutes veselības kabinets, Sabiedrība ar ierobežotu atbildību  KOPĀ</t>
  </si>
  <si>
    <t>A.Ralles ģimenes ārsta prakse, SIA  KOPĀ</t>
  </si>
  <si>
    <t>AG doktorāts, SIA  KOPĀ</t>
  </si>
  <si>
    <t>Dr. Singhas ģimenes veselības Centrs, SIA  KOPĀ</t>
  </si>
  <si>
    <t>doktorāts Skuja, SIA  KOPĀ</t>
  </si>
  <si>
    <t>L.Carevas ģimenes ārsta prakse, SIA  KOPĀ</t>
  </si>
  <si>
    <t>052000017</t>
  </si>
  <si>
    <t>40203284023</t>
  </si>
  <si>
    <t>S. Stepiņas doktorāts, SIA</t>
  </si>
  <si>
    <t>S. Stepiņas doktorāts, SIA  KOPĀ</t>
  </si>
  <si>
    <t>052000018</t>
  </si>
  <si>
    <t>90000032113</t>
  </si>
  <si>
    <t>Tukuma novada pašvaldības sociālās aprūpes centrs "Rauda"</t>
  </si>
  <si>
    <t>Tukuma novada pašvaldības sociālās aprūpes centrs "Rauda"  KOPĀ</t>
  </si>
  <si>
    <t>052000019</t>
  </si>
  <si>
    <t>40002226006</t>
  </si>
  <si>
    <t>VR doktorāts, IK</t>
  </si>
  <si>
    <t>VR doktorāts, IK  KOPĀ</t>
  </si>
  <si>
    <t>Kārķu feldšerpunkts, Valkas novada pašvaldība  KOPĀ</t>
  </si>
  <si>
    <t>Burtnieku pagasta feldšerpunkts, Valmieras novada pašvaldība  KOPĀ</t>
  </si>
  <si>
    <t>Elzas Gruzdiņas ģimenes ārsta prakse, Sabiedrība ar ierobežotu atbildību  KOPĀ</t>
  </si>
  <si>
    <t>054000014</t>
  </si>
  <si>
    <t>40203613768</t>
  </si>
  <si>
    <t>Telmas Amandas Barisas ģimenes ārsta prakse, SIA</t>
  </si>
  <si>
    <t>Telmas Amandas Barisas ģimenes ārsta prakse, SIA  KOPĀ</t>
  </si>
  <si>
    <t>054000020</t>
  </si>
  <si>
    <t>Vaidavas pagasta feldšerpunkts, Valmieras novada pašvaldība</t>
  </si>
  <si>
    <t>Vaidavas pagasta feldšerpunkts, Valmieras novada pašvaldība  KOPĀ</t>
  </si>
  <si>
    <t>Ērikas Borisovas ģimenes ārsta prakse, Sabiedrība ar ierobežotu atbildību  KOPĀ</t>
  </si>
  <si>
    <t>Zīle Anda - ģimenes ārsta prakse  KOPĀ</t>
  </si>
  <si>
    <t>Šlegelmilhas un Trepšas zobārstu prakse, SIA  KOPĀ</t>
  </si>
  <si>
    <t>Dialīzes centrs, Sabiedrība ar ierobežotu atbildību  KOPĀ</t>
  </si>
  <si>
    <t>MEDICOM, Sabiedrība ar ierobežotu atbildību  KOPĀ</t>
  </si>
  <si>
    <t>Budrēvica Ingrīda - ārsta prakse pediatrijā  KOPĀ</t>
  </si>
  <si>
    <t>Zemgales veselības centrs, Sabiedrība ar ierobežotu atbildību  KOPĀ</t>
  </si>
  <si>
    <t>VIMED, Sabiedrība ar ierobežotu atbildību  KOPĀ</t>
  </si>
  <si>
    <t>Piļipčuka Tatjana - ģimenes ārsta un neirologa prakse  KOPĀ</t>
  </si>
  <si>
    <t>Vijas Freimanes ārsta prakse, Sabiedrība ar ierobežotu atbildību  KOPĀ</t>
  </si>
  <si>
    <t>Zemgales diabēta centrs, Sabiedrība ar ierobežotu atbildību  KOPĀ</t>
  </si>
  <si>
    <t>Iolandas Šaihulovas ģimenes ārstes prakse, Sabiedrība ar ierobežotu atbildību  KOPĀ</t>
  </si>
  <si>
    <t>Kristīnes Babickas ģimenes ārstes prakse, Sabiedrība ar ierobežotu atbildību  KOPĀ</t>
  </si>
  <si>
    <t>DKD KLĪNIKA, SIA  KOPĀ</t>
  </si>
  <si>
    <t>Zīvertes prakse, SIA  KOPĀ</t>
  </si>
  <si>
    <t>Tomsone Zane - ārsta prakse ginekoloģijā, dzemdniecībā  KOPĀ</t>
  </si>
  <si>
    <t>Bergmane Irina - ārsta prakse zobārstniecībā  KOPĀ</t>
  </si>
  <si>
    <t>Agneses zobārstniecība, SIA  KOPĀ</t>
  </si>
  <si>
    <t>DENTARIUS, Sabiedrība ar ierobežotu atbildību  KOPĀ</t>
  </si>
  <si>
    <t>SIA EM Doktorāts  KOPĀ</t>
  </si>
  <si>
    <t>Sīricas ārsta prakse, Sabiedrība ar ierobežotu atbildību  KOPĀ</t>
  </si>
  <si>
    <t>SAMMAR, SIA  KOPĀ</t>
  </si>
  <si>
    <t>SANUS SN, SIA  KOPĀ</t>
  </si>
  <si>
    <t>Gorlovich Margarita - ārsta prakse zobārstniecībā  KOPĀ</t>
  </si>
  <si>
    <t>Vanaga Māra - ārsta prakse ginekoloģijā, dzemdniecībā  KOPĀ</t>
  </si>
  <si>
    <t>Ornellas Smirnovas ģimenes ārsta prakse, SIA  KOPĀ</t>
  </si>
  <si>
    <t>SANTAS KRIEVIŅAS ĢIMENES ĀRSTA PRAKSE, SIA  KOPĀ</t>
  </si>
  <si>
    <t>Slimnīca Ģintermuiža, Valsts sabiedrība ar ierobežotu atbildību  KOPĀ</t>
  </si>
  <si>
    <t>JELGAVAS PILSĒTAS SLIMNĪCA, SIA  KOPĀ</t>
  </si>
  <si>
    <t>Medicīnas sabiedrība "Optima 1", Sabiedrība ar ierobežotu atbildību  KOPĀ</t>
  </si>
  <si>
    <t>JELGAVAS KLĪNIKA, Sabiedrība ar ierobežotu atbildību  KOPĀ</t>
  </si>
  <si>
    <t>CENTRA DOKTORĀTS, Sabiedrība ar ierobežotu atbildību  KOPĀ</t>
  </si>
  <si>
    <t>Ilgas Lācītes privātprakse, Sabiedrība ar ierobežotu atbildību  KOPĀ</t>
  </si>
  <si>
    <t>FITOSAN PLUS, Medicīnas centrs SIA  KOPĀ</t>
  </si>
  <si>
    <t>Ārstu prakse Anna, Sabiedrība ar ierobežotu atbildību  KOPĀ</t>
  </si>
  <si>
    <t>Vivejas Epiņas ģimenes ārsta prakse, SIA  KOPĀ</t>
  </si>
  <si>
    <t>Ilzes Rudko ārsta prakse, Sabiedrība ar ierobežotu atbildību  KOPĀ</t>
  </si>
  <si>
    <t>Akmentiņa Maruta - ģimenes ārsta prakse  KOPĀ</t>
  </si>
  <si>
    <t>W-DOC, Sabiedrība ar ierobežotu atbildību  KOPĀ</t>
  </si>
  <si>
    <t>ILSTRE, Sabiedrība ar ierobežotu atbildību  KOPĀ</t>
  </si>
  <si>
    <t>INMED, Sabiedrība ar ierobežotu atbildību  KOPĀ</t>
  </si>
  <si>
    <t>RIMED, Sabiedrība ar ierobežotu atbildību  KOPĀ</t>
  </si>
  <si>
    <t>A.V.333 DENTAL, Sabiedrība ar ierobežotu atbildību</t>
  </si>
  <si>
    <t>A.V.333 DENTAL, Sabiedrība ar ierobežotu atbildību  KOPĀ</t>
  </si>
  <si>
    <t>I.Vaskas zobārstniecība, SIA  KOPĀ</t>
  </si>
  <si>
    <t>Asklepius-ārsta prakse, IK  KOPĀ</t>
  </si>
  <si>
    <t>Vrubļevska Tamāra - ārsta prakse otolaringoloģijā  KOPĀ</t>
  </si>
  <si>
    <t>Lūse Elita - ārsta prakse oftalmoloģijā  KOPĀ</t>
  </si>
  <si>
    <t>Ligitas Igaunes ārsta prakse neiroloģijā, SIA  KOPĀ</t>
  </si>
  <si>
    <t>Junora, SIA  KOPĀ</t>
  </si>
  <si>
    <t>Ludmilas Skrjabinas ārsta prakse, Sabiedrība ar ierobežotu atbildību  KOPĀ</t>
  </si>
  <si>
    <t>Valdmane Evita - ģimenes ārsta prakse  KOPĀ</t>
  </si>
  <si>
    <t>Freiberga Selga  - ārsta dermatologa, venerologa un kosmetologa prakse  KOPĀ</t>
  </si>
  <si>
    <t>S.Ozoliņas acu ārstu prakse, SIA  KOPĀ</t>
  </si>
  <si>
    <t>40203373073</t>
  </si>
  <si>
    <t>I. Bičevskas ārsta prakse, SIA</t>
  </si>
  <si>
    <t>I. Bičevskas ārsta prakse, SIA  KOPĀ</t>
  </si>
  <si>
    <t>Kaļenčuka Svetlana - ārsta prakse neiroloģijā  KOPĀ</t>
  </si>
  <si>
    <t>Niedre Ilze - ģimenes ārsta prakse  KOPĀ</t>
  </si>
  <si>
    <t>Nenišķe Iveta - ģimenes ārsta prakse  KOPĀ</t>
  </si>
  <si>
    <t>Eglīte Anita - ģimenes ārsta prakse  KOPĀ</t>
  </si>
  <si>
    <t>Lornete, Sabiedrība ar ierobežotu atbildību  KOPĀ</t>
  </si>
  <si>
    <t>Prakse ģimenei, SIA  KOPĀ</t>
  </si>
  <si>
    <t>Čaupjonoka Ilona -ģimenes ārsta prakse  KOPĀ</t>
  </si>
  <si>
    <t>Gercāne Sanita -ģimenes ārsta prakse  KOPĀ</t>
  </si>
  <si>
    <t>Eihmane Laima - ārsta prakse zobārstniecībā  KOPĀ</t>
  </si>
  <si>
    <t>Grestes klīnika, Sabiedrība ar ierobežotu atbildību  KOPĀ</t>
  </si>
  <si>
    <t>Jēkabpils reģionālā slimnīca, Sabiedrība ar ierobežotu atbildību  KOPĀ</t>
  </si>
  <si>
    <t>KATARSE, Sabiedrība ar ierobežotu atbildību  KOPĀ</t>
  </si>
  <si>
    <t>Auguste Rita - ģimenes ārsta prakse  KOPĀ</t>
  </si>
  <si>
    <t>Zdūne Rita - ģimenes ārsta prakse  KOPĀ</t>
  </si>
  <si>
    <t>Antonova Ināra - ģimenes ārsta prakse  KOPĀ</t>
  </si>
  <si>
    <t>Boķis Guntars - ģimenes ārsta prakse  KOPĀ</t>
  </si>
  <si>
    <t>PERLADENTS, Sabiedrība ar ierobežotu atbildību  KOPĀ</t>
  </si>
  <si>
    <t>Elksne Ināra - ģimenes ārsta prakse  KOPĀ</t>
  </si>
  <si>
    <t>Bergmane Ilze - ģimenes ārsta prakse  KOPĀ</t>
  </si>
  <si>
    <t>Modus Invest, SIA  KOPĀ</t>
  </si>
  <si>
    <t>Grīga Gita - ģimenes ārsta prakse  KOPĀ</t>
  </si>
  <si>
    <t>Simsone Inta - ģimenes ārsta prakse  KOPĀ</t>
  </si>
  <si>
    <t>Robalde Dace - ārsta prakse pediatrijā  KOPĀ</t>
  </si>
  <si>
    <t>Gerasimova Ella - ģimenes ārsta prakse  KOPĀ</t>
  </si>
  <si>
    <t>Bulduru Doktorāts, Sabiedrība ar ierobežotu atbildību  KOPĀ</t>
  </si>
  <si>
    <t>I.Pūpolas zobārstu prakse, Sabiedrība ar ierobežotu atbildību  KOPĀ</t>
  </si>
  <si>
    <t>Anetes Urķes ģimenes ārsta prakse, SIA  KOPĀ</t>
  </si>
  <si>
    <t>I.Lielkalnes ģimenes ārsta prakse, SIA  KOPĀ</t>
  </si>
  <si>
    <t>Nacionālais rehabilitācijas centrs "Vaivari", Valsts sabiedrība ar ierobežotu atbildību  KOPĀ</t>
  </si>
  <si>
    <t>Veselības un sociālās aprūpes centrs-Sloka, Pašvaldības sabiedrība ar ierobežotu atbildību  KOPĀ</t>
  </si>
  <si>
    <t>Jūrmalas slimnīca, Sabiedrība ar ierobežotu atbildību  KOPĀ</t>
  </si>
  <si>
    <t>Kauguru veselības centrs, Pašvaldības sabiedrība ar ierobežotu atbildību  KOPĀ</t>
  </si>
  <si>
    <t>Klīnika Dzintari, Sabiedrība ar ierobežotu atbildību  KOPĀ</t>
  </si>
  <si>
    <t>AMALS, Sabiedrība ar ierobežotu atbildību ražošanas komercfirma  KOPĀ</t>
  </si>
  <si>
    <t>SANARE-KRC JAUNĶEMERI, Sabiedrība ar ierobežotu atbildību  KOPĀ</t>
  </si>
  <si>
    <t>Dental Medical, SIA</t>
  </si>
  <si>
    <t>Dental Medical, SIA  KOPĀ</t>
  </si>
  <si>
    <t>DUBULTU DOKTORĀTS, Sabiedrība ar ierobežotu atbildību  KOPĀ</t>
  </si>
  <si>
    <t>NPP, Sabiedrība ar ierobežotu atbildību  KOPĀ</t>
  </si>
  <si>
    <t>Leškoviča Antoņina - ģimenes ārsta prakse  KOPĀ</t>
  </si>
  <si>
    <t>Moroza Vija - ģimenes ārsta prakse  KOPĀ</t>
  </si>
  <si>
    <t>Dundure Anita - ģimenes ārsta prakse  KOPĀ</t>
  </si>
  <si>
    <t>Gulbis Raitis - ģimenes ārsta prakse  KOPĀ</t>
  </si>
  <si>
    <t>Svilāne Inese - ģimenes ārsta prakse  KOPĀ</t>
  </si>
  <si>
    <t>Zanes Torbejevas ģimenes ārstes prakse, SIA  KOPĀ</t>
  </si>
  <si>
    <t>D.Pakalniņas Ģimenes ārsta prakse, Sabiedrība ar ierobežotu atbildību  KOPĀ</t>
  </si>
  <si>
    <t>S.Birznieces-Bekmanes ģimenes ārsta un pediatra prakse, Sabiedrība ar ierobežotu atbildību  KOPĀ</t>
  </si>
  <si>
    <t>Akere Iveta - ārsta prakse otolaringoloģijā  KOPĀ</t>
  </si>
  <si>
    <t>Dakteres Skerškānes prakse, Sabiedrība ar ierobežotu atbildību  KOPĀ</t>
  </si>
  <si>
    <t>Oculus, SIA  KOPĀ</t>
  </si>
  <si>
    <t>Jura Ploņa ārsta prakse uroloģijā, SIA  KOPĀ</t>
  </si>
  <si>
    <t>LENS-L, SIA  KOPĀ</t>
  </si>
  <si>
    <t>Smirnova Jevgeņija - ārsta prakse oftalmoloģijā  KOPĀ</t>
  </si>
  <si>
    <t>Vēvere Inga - ārsta prakse ginekoloģijā, dzemdniecībā  KOPĀ</t>
  </si>
  <si>
    <t>Tatjanas Kosovas ģimenes ārsta prakse, SIA  KOPĀ</t>
  </si>
  <si>
    <t>Plužņikova Inga - ārsta prakse ginekoloģijā, dzemdniecībā  KOPĀ</t>
  </si>
  <si>
    <t>Krieviņa Sigita - ārsta prakse ginekoloģijā, dzemdniecībā  KOPĀ</t>
  </si>
  <si>
    <t>Bušmanis, IK  KOPĀ</t>
  </si>
  <si>
    <t>Lapšāne Evita - ārsta prakse ginekoloģijā, dzemdniecībā  KOPĀ</t>
  </si>
  <si>
    <t>Rutkovska Diana - ģimenes ārsta prakse  KOPĀ</t>
  </si>
  <si>
    <t>Meissana, SIA  KOPĀ</t>
  </si>
  <si>
    <t>Grusa Inga - ārsta prakse zobārstniecībā  KOPĀ</t>
  </si>
  <si>
    <t>DIŽVANAGI, Biedrība  KOPĀ</t>
  </si>
  <si>
    <t>Pavlovska Ina - ārsta prakse otolaringoloģijā  KOPĀ</t>
  </si>
  <si>
    <t>Ribakova Tatjana - ģimenes ārsta prakse  KOPĀ</t>
  </si>
  <si>
    <t>Baranovs Aleksejs - ģimenes ārsta un internista prakse  KOPĀ</t>
  </si>
  <si>
    <t>Jakubauska Indra - ģimenes ārsta prakse  KOPĀ</t>
  </si>
  <si>
    <t>Retere Guna - ārsta prakse infektoloģijā  KOPĀ</t>
  </si>
  <si>
    <t>Stabulnieks Uldis - ģimenes ārsta prakse  KOPĀ</t>
  </si>
  <si>
    <t>Šmite Ieva - ģimenes ārsta prakse  KOPĀ</t>
  </si>
  <si>
    <t>Anaņjeva Aleksandra - ģimenes ārsta prakse  KOPĀ</t>
  </si>
  <si>
    <t>Liepājas ģimenes veselības centrs, SIA  KOPĀ</t>
  </si>
  <si>
    <t>Medoks, Sabiedrība ar ierobežotu atbildību  KOPĀ</t>
  </si>
  <si>
    <t>Ilzes Lagzdiņas ārsta prakse ENDO, SIA  KOPĀ</t>
  </si>
  <si>
    <t>RD Private, SIA  KOPĀ</t>
  </si>
  <si>
    <t>Piejūras slimnīca, Valsts sabiedrība ar ierobežotu atbildību  KOPĀ</t>
  </si>
  <si>
    <t>LIEPĀJAS REĢIONĀLĀ SLIMNĪCA, Sabiedrība ar ierobežotu atbildību  KOPĀ</t>
  </si>
  <si>
    <t>VECLIEPĀJAS PRIMĀRĀS VESELĪBAS APRŪPES CENTRS, Pašvaldības Sabiedrība ar ierobežotu atbildību   KOPĀ</t>
  </si>
  <si>
    <t>JAUNLIEPĀJAS PRIMĀRĀS VESELĪBAS APRŪPES CENTRS, Sabiedrība ar ierobežotu atbildību   KOPĀ</t>
  </si>
  <si>
    <t>HILTESTS, SIA  KOPĀ</t>
  </si>
  <si>
    <t>ALGORITMS L, SIA  KOPĀ</t>
  </si>
  <si>
    <t>L. ATIĶES DOKTORĀTS, SIA  KOPĀ</t>
  </si>
  <si>
    <t>Celma Violeta - ģimenes ārsta prakse  KOPĀ</t>
  </si>
  <si>
    <t>Ševčuka Olita - ģimenes ārsta prakse  KOPĀ</t>
  </si>
  <si>
    <t>Sorokina Tatjana - ģimenes ārsta un arodveselības un arodslimību ārsta prakse  KOPĀ</t>
  </si>
  <si>
    <t>āp SANUS, SIA  KOPĀ</t>
  </si>
  <si>
    <t>RASO prakse, Sabiedrība ar ierobežotu atbildību  KOPĀ</t>
  </si>
  <si>
    <t>Juzupa Ludmila - ģimenes ārsta prakse  KOPĀ</t>
  </si>
  <si>
    <t>Francisti Vera - ģimenes ārsta prakse  KOPĀ</t>
  </si>
  <si>
    <t>Stepko Zaiga - ģimenes ārsta prakse  KOPĀ</t>
  </si>
  <si>
    <t>V.Ceikas ārsta prakse, SIA  KOPĀ</t>
  </si>
  <si>
    <t>Jefremova Gunta - ģimenes ārsta prakse  KOPĀ</t>
  </si>
  <si>
    <t>Butramjevs Dmitrijs - ģimenes ārsta prakse  KOPĀ</t>
  </si>
  <si>
    <t>Laimiņa Gunta - ģimenes ārsta prakse  KOPĀ</t>
  </si>
  <si>
    <t>Guste Maruta - ģimenes ārsta prakse  KOPĀ</t>
  </si>
  <si>
    <t>Lipska Rudīte - ģimenes ārsta prakse  KOPĀ</t>
  </si>
  <si>
    <t>Orinska Baiba - ģimenes ārsta prakse  KOPĀ</t>
  </si>
  <si>
    <t>Krētaine Dace - ģimenes ārsta prakse  KOPĀ</t>
  </si>
  <si>
    <t>Cābele Dace - ģimenes ārsta prakse  KOPĀ</t>
  </si>
  <si>
    <t>Zeltiņa Līga - ģimenes ārsta un arodveselības un arodslimību ārsta prakse  KOPĀ</t>
  </si>
  <si>
    <t>Pūce Daira - ģimenes ārsta prakse  KOPĀ</t>
  </si>
  <si>
    <t>MANS DOKTORĀTS, SIA  KOPĀ</t>
  </si>
  <si>
    <t>Komarovs Aleksandrs - ģimenes ārsta prakse  KOPĀ</t>
  </si>
  <si>
    <t>Komarova Alevtina - ģimenes ārsta prakse  KOPĀ</t>
  </si>
  <si>
    <t>Basenko Ludmila - ģimenes ārsta prakse  KOPĀ</t>
  </si>
  <si>
    <t>Jēkule Linda - ģimenes ārsta prakse  KOPĀ</t>
  </si>
  <si>
    <t>āp DOCTUS, SIA  KOPĀ</t>
  </si>
  <si>
    <t>Brundzule Ieva - ģimenes ārsta un arodveselības un arodslimību ārsta prakse  KOPĀ</t>
  </si>
  <si>
    <t>Veselības salons Z, Sabiedrība ar ierobežotu atbildību  KOPĀ</t>
  </si>
  <si>
    <t>SOLADENS, SIA  KOPĀ</t>
  </si>
  <si>
    <t>I.Žarikova ārsta prakse, SIA  KOPĀ</t>
  </si>
  <si>
    <t>K.Balodes ārstes prakse, SIA  KOPĀ</t>
  </si>
  <si>
    <t>Lindas Ķeružes psihiatrijas centrs, Sabiedrība ar ierobežotu atbildību  KOPĀ</t>
  </si>
  <si>
    <t>VENĒRA S.I., Liepājas pilsētas Semenovičas daudznozaru individuālais uzņēmums  KOPĀ</t>
  </si>
  <si>
    <t>Treimanis Armands - ārsta prakse ginekoloģijā, dzemdniecībā  KOPĀ</t>
  </si>
  <si>
    <t>Popova Alla - ģimenes ārsta, internista, imunologa un arodveselības un arodslimību ārsta prakse  KOPĀ</t>
  </si>
  <si>
    <t>A.Lucenko ārsta prakse, SIA  KOPĀ</t>
  </si>
  <si>
    <t>DAMOLA, SIA  KOPĀ</t>
  </si>
  <si>
    <t>Saulīte-Kandevica Daina - ārsta prakse kardioloģijā un reimatoloģijā  KOPĀ</t>
  </si>
  <si>
    <t>Plavoka Zinaīda - ārsta prakse dermatoloģijā, veneroloģijā  KOPĀ</t>
  </si>
  <si>
    <t>Mockus Aļģirds - ģimenes ārsta prakse  KOPĀ</t>
  </si>
  <si>
    <t>Visockis Jānis - ģimenes ārsta prakse  KOPĀ</t>
  </si>
  <si>
    <t>Nīmante Ilona - ārsta prakse neiroloģijā  KOPĀ</t>
  </si>
  <si>
    <t>Maksimova Jeļena - ārsta prakse psihiatrijā un narkoloģijā  KOPĀ</t>
  </si>
  <si>
    <t>Maksimovs Aleksejs - ārsta prakse traumatoloģijā, ortopēdijā  KOPĀ</t>
  </si>
  <si>
    <t>Vēvere Viktorija - ārsta prakse pneimonoloģijā un alergoloģijā  KOPĀ</t>
  </si>
  <si>
    <t>Ritas Nalivaiko ārsta prakse psihiatrijā, Sabiedrība ar ierobežotu atbildību  KOPĀ</t>
  </si>
  <si>
    <t>Taukule Kristīne - ģimenes ārsta prakse  KOPĀ</t>
  </si>
  <si>
    <t>Veselības centrs 2, Sabiedrība ar ierobežotu atbildību  KOPĀ</t>
  </si>
  <si>
    <t>Medical plus, Sabiedrība ar ierobežotu atbildību  KOPĀ</t>
  </si>
  <si>
    <t>PENSIONĀRU SOCIĀLO PAKALPOJUMU CENTRS, Rēzeknes valstspilsētas pašvaldības pārvaldes "Sociālais dienests"  KOPĀ</t>
  </si>
  <si>
    <t>Jakubova Tatjana - ārsta prakse psihiatrijā un bērnu psihiatrijā  KOPĀ</t>
  </si>
  <si>
    <t>Rogaļs Viktors - ģimenes ārsta un  osteorefleksoterapeita prakse  KOPĀ</t>
  </si>
  <si>
    <t>Medicīnas centrs 36,6, Sabiedrība ar ierobežotu atbildību  KOPĀ</t>
  </si>
  <si>
    <t>Pavro Elīna - ģimenes ārsta prakse  KOPĀ</t>
  </si>
  <si>
    <t>Olgas Ratnikovas Ģimenes ārsta prakse, SIA  KOPĀ</t>
  </si>
  <si>
    <t>40203575199</t>
  </si>
  <si>
    <t>Oļega Filimonova ģimenes ārsta prakse, Sabiedrība ar ierobežotu atbildību</t>
  </si>
  <si>
    <t>Oļega Filimonova ģimenes ārsta prakse, Sabiedrība ar ierobežotu atbildību  KOPĀ</t>
  </si>
  <si>
    <t>Dr. Štikānes zobārstniecība, SIA  KOPĀ</t>
  </si>
  <si>
    <t>RĒZEKNES SLIMNĪCA, Sabiedrība ar ierobežotu atbildību  KOPĀ</t>
  </si>
  <si>
    <t>Masjulis Vladimirs - ģimenes ārsta prakse  KOPĀ</t>
  </si>
  <si>
    <t>Nalivaiko Aina- ģimenes ārsta prakse  KOPĀ</t>
  </si>
  <si>
    <t>Trušele Gunta- ģimenes ārsta prakse  KOPĀ</t>
  </si>
  <si>
    <t>Simonova Irina - ģimenes ārsta prakse  KOPĀ</t>
  </si>
  <si>
    <t>Mačuļska Natālija - ģimenes ārsta prakse  KOPĀ</t>
  </si>
  <si>
    <t>Putra Marija - ģimenes ārsta prakse  KOPĀ</t>
  </si>
  <si>
    <t>Fjodorova Inga - ģimenes ārsta prakse  KOPĀ</t>
  </si>
  <si>
    <t>Novožilova Jeļena - ģimenes ārsta un arodveselības un arodslimību ārsta prakse  KOPĀ</t>
  </si>
  <si>
    <t>Ivanova Iraida - ģimenes ārsta prakse  KOPĀ</t>
  </si>
  <si>
    <t>Zjablikova Elen - ģimenes ārsta un arodveselības un arodslimību ārsta prakse  KOPĀ</t>
  </si>
  <si>
    <t>Rodionova Olga - ģimenes ārsta un arodveselības un arodslimību ārsta prakse  KOPĀ</t>
  </si>
  <si>
    <t>Orlova Nelija - ģimenes ārsta prakse  KOPĀ</t>
  </si>
  <si>
    <t>Čaika Natālija - ģimenes ārsta, endokrinologa, arodveselības un arodslimību ārsta prakse  KOPĀ</t>
  </si>
  <si>
    <t>Sidorenko Natālija - ģimenes ārsta un kardiologa prakse  KOPĀ</t>
  </si>
  <si>
    <t>Zīmele Emīlija - ģimenes ārsta prakse  KOPĀ</t>
  </si>
  <si>
    <t>Aijas Krišānes ārsta prakse, Sabiedrība ar ierobežotu atbildību  KOPĀ</t>
  </si>
  <si>
    <t>Ļubimova Valentīna - ārsta prakse neiroloģijā  KOPĀ</t>
  </si>
  <si>
    <t>Rancāne Sandra - ārsta prakse ginekoloģijā, dzemdniecībā  KOPĀ</t>
  </si>
  <si>
    <t>Zjablikovs Romans - ārsta prakse ginekoloģijā, dzemdniecībā  KOPĀ</t>
  </si>
  <si>
    <t>SOINE, Sabiedrība ar ierobežotu atbildību  KOPĀ</t>
  </si>
  <si>
    <t>Grigorjeva Inguna - ārsta prakse oftalmoloģijā  KOPĀ</t>
  </si>
  <si>
    <t>Berga Rudīte - ģimenes ārsta prakse  KOPĀ</t>
  </si>
  <si>
    <t>I. RĀVIŅAS ĀRSTA PRAKSE, SIA  KOPĀ</t>
  </si>
  <si>
    <t>Sandras Dunkures ārsta prakse oftalmoloģijā, SIA  KOPĀ</t>
  </si>
  <si>
    <t>I.GRUNDMANES APO, SIA  KOPĀ</t>
  </si>
  <si>
    <t>DH prakse, SIA  KOPĀ</t>
  </si>
  <si>
    <t>Pauniņš Aivars - ģimenes ārsta prakse  KOPĀ</t>
  </si>
  <si>
    <t>Jenča Maija - ārsta prakse zobārstniecībā  KOPĀ</t>
  </si>
  <si>
    <t>ĢIMENES ĀRSTA INTAS AUZIŅAS PRIVĀTPRAKSE, SIA  KOPĀ</t>
  </si>
  <si>
    <t>Šķiltere Grieta - ārsta prakse ginekoloģijā, dzemdniecībā  KOPĀ</t>
  </si>
  <si>
    <t>Rame Antra - ārsta prakse zobārstniecībā  KOPĀ</t>
  </si>
  <si>
    <t>V.SNIEGAS ZOBĀRSTA KABINETS, Individuālais komersants  KOPĀ</t>
  </si>
  <si>
    <t>Simtiņa Anita - ārsta prakse zobārstniecībā  KOPĀ</t>
  </si>
  <si>
    <t>Pudze Dace - ārsta prakse ginekoloģijā, dzemdniecībā  KOPĀ</t>
  </si>
  <si>
    <t>J.Krauzes ārsta prakse, SIA  KOPĀ</t>
  </si>
  <si>
    <t>Muceniece Ināra - ārsta prakse ginekoloģijā, dzemdniecībā  KOPĀ</t>
  </si>
  <si>
    <t>Krustiņa Dace - ģimenes ārsta un arodveselības un arodslimību ārsta prakse  KOPĀ</t>
  </si>
  <si>
    <t>Saleniece Sarmīte - ārsta prakse reimatoloģijā  KOPĀ</t>
  </si>
  <si>
    <t>VALMIERAS VESELĪBAS CENTRS, SIA  KOPĀ</t>
  </si>
  <si>
    <t>Vidzemes slimnīca, Sabiedrība ar ierobežotu atbildību  KOPĀ</t>
  </si>
  <si>
    <t>Kravale Jolanta - ģimenes ārsta prakse  KOPĀ</t>
  </si>
  <si>
    <t>Vinetas Volkovičas Ārsta Prakse, Sabiedrība ar ierobežotu atbildību  KOPĀ</t>
  </si>
  <si>
    <t>Bērziņa Inga - ģimenes ārsta prakse  KOPĀ</t>
  </si>
  <si>
    <t>Freimane Aija - ārsta prakse neiroloģijā un algoloģijā  KOPĀ</t>
  </si>
  <si>
    <t>Grunte Inga - ģimenes ārsta prakse  KOPĀ</t>
  </si>
  <si>
    <t>Dentalfix, Sabiedrība ar ierobežotu atbildību  KOPĀ</t>
  </si>
  <si>
    <t>Beātes Salenieces Ģimenes ārsta prakse, Sabiedrība ar ierobežotu atbildību  KOPĀ</t>
  </si>
  <si>
    <t>DE-Denta, SIA  KOPĀ</t>
  </si>
  <si>
    <t>Vilcāne Anna - ģimenes ārsta prakse  KOPĀ</t>
  </si>
  <si>
    <t>Silvijas Lapiņas ārsta prakse, SIA  KOPĀ</t>
  </si>
  <si>
    <t>Ginta Lapiņa ārsta prakse, SIA  KOPĀ</t>
  </si>
  <si>
    <t>Renātes Krūkles privātprakse, SIA  KOPĀ</t>
  </si>
  <si>
    <t>I.Ašmes zobārstniecības prakse, SIA  KOPĀ</t>
  </si>
  <si>
    <t>Zirne Ineta - ārsta prakse dermatoloģijā, veneroloģijā  KOPĀ</t>
  </si>
  <si>
    <t>Blūma Olga - ģimenes ārsta prakse  KOPĀ</t>
  </si>
  <si>
    <t>LOLITAS LAUBERTES ZOBĀRSTNIECĪBA, Sabiedrība ar ierobežotu atbildību  KOPĀ</t>
  </si>
  <si>
    <t>Ivanova Alla - ģimenes ārsta prakse  KOPĀ</t>
  </si>
  <si>
    <t>Sendže Gaļina - ģimenes ārsta prakse  KOPĀ</t>
  </si>
  <si>
    <t>Daces un Signes zobārstniecības privātprakse, Sabiedrība ar ierobežotu atbildību  KOPĀ</t>
  </si>
  <si>
    <t>Zobārstniecība Ventspilī, SIA  KOPĀ</t>
  </si>
  <si>
    <t>Kuklis Gundars - ģimenes ārsta un pediatra prakse  KOPĀ</t>
  </si>
  <si>
    <t>Grospiņš Andis - ģimenes ārsta un arodveselības un arodslimību ārsta prakse  KOPĀ</t>
  </si>
  <si>
    <t>Kukle Solvita - ģimenes ārsta prakse  KOPĀ</t>
  </si>
  <si>
    <t>Salmgrieze Aija - ģimenes ārsta un pediatra prakse  KOPĀ</t>
  </si>
  <si>
    <t>MEDENT, SIA  KOPĀ</t>
  </si>
  <si>
    <t>Dr.Čēma endoskopiju privātprakse, Sabiedrība ar ierobežotu atbildību  KOPĀ</t>
  </si>
  <si>
    <t>Goba Eva - ārsta prakse pediatrijā un fizikālā un rehabilitācijas medicīnā  KOPĀ</t>
  </si>
  <si>
    <t>SN GURU, SIA  KOPĀ</t>
  </si>
  <si>
    <t>Ziemeļkurzemes reģionālā slimnīca, SIA  KOPĀ</t>
  </si>
  <si>
    <t>Ventspils poliklīnika, Pašvaldības SIA  KOPĀ</t>
  </si>
  <si>
    <t>DZIEDINĀTAVA, SIA  KOPĀ</t>
  </si>
  <si>
    <t>SMAIDS A, SIA  KOPĀ</t>
  </si>
  <si>
    <t>Kronoss, Sabiedrība ar ierobežotu atbildību  KOPĀ</t>
  </si>
  <si>
    <t>Klīnika ZINTA, SIA  KOPĀ</t>
  </si>
  <si>
    <t>DAKTERES KIRIČKEVIČAS PRIVĀTPRAKSE, Individuālais uzņēmums  KOPĀ</t>
  </si>
  <si>
    <t>DOKTORĀTS ELITE, Medicīnas sabiedrība ar ierobežotu atbildību  KOPĀ</t>
  </si>
  <si>
    <t>BINI, SIA  KOPĀ</t>
  </si>
  <si>
    <t>Zviedrīte Lelde - ģimenes ārsta prakse  KOPĀ</t>
  </si>
  <si>
    <t>Inas Zemtures ģimenes ārsta-pediatra prakse, SIA  KOPĀ</t>
  </si>
  <si>
    <t>Princis Pauls - ģimenes ārsta prakse  KOPĀ</t>
  </si>
  <si>
    <t>Ilzes Embrikas ārsta prakse, SIA  KOPĀ</t>
  </si>
  <si>
    <t>Dreimane Maruta - ģimenes ārsta un pediatra prakse  KOPĀ</t>
  </si>
  <si>
    <t>Māra Dzelmes ārsta prakse ginekoloģijā, SIA  KOPĀ</t>
  </si>
  <si>
    <t>Purēns Alvils - ārsta prakse ginekoloģijā, dzemdniecībā  KOPĀ</t>
  </si>
  <si>
    <t>Aizkraukles klīnika, SIA</t>
  </si>
  <si>
    <t>Aizkraukles klīnika, SIA  KOPĀ</t>
  </si>
  <si>
    <t>DOO,  SIA  KOPĀ</t>
  </si>
  <si>
    <t>Urbanoviča Anita - ģimenes ārsta prakse  KOPĀ</t>
  </si>
  <si>
    <t>Olgas Tomaševskas ģimenes ārsta prakse, Sabiedrība ar ierobežotu atbildību  KOPĀ</t>
  </si>
  <si>
    <t>Ivanova Maiga - ģimenes ārsta prakse  KOPĀ</t>
  </si>
  <si>
    <t>Siliņa Sandra -ģimenes ārsta prakse  KOPĀ</t>
  </si>
  <si>
    <t>Grīga Lilita - ģimenes ārsta prakse  KOPĀ</t>
  </si>
  <si>
    <t>Spulle Dace -ārsta prakse zobārstniecībā  KOPĀ</t>
  </si>
  <si>
    <t>Andžāne Inga - ārsta prakse zobārstniecībā  KOPĀ</t>
  </si>
  <si>
    <t>Silver Dental, Sabiedrība ar ierobežotu atbildību  KOPĀ</t>
  </si>
  <si>
    <t>Gulbe Zigrīda Maija - ģimenes ārsta prakse  KOPĀ</t>
  </si>
  <si>
    <t>Ziediņa Inta - ģimenes ārsta prakse  KOPĀ</t>
  </si>
  <si>
    <t>Veisa Olga - ārsta prakse zobārstniecībā  KOPĀ</t>
  </si>
  <si>
    <t>Lejniece Inese - ģimenes ārsta prakse  KOPĀ</t>
  </si>
  <si>
    <t>Mauliņa Anita - ģimenes ārsta prakse  KOPĀ</t>
  </si>
  <si>
    <t>Eglīte Daina - ģimenes ārsta prakse  KOPĀ</t>
  </si>
  <si>
    <t>Veigure Daiga - ārsta prakse zobārstniecībā  KOPĀ</t>
  </si>
  <si>
    <t>Doktore Inguna - ārsta prakse zobārstniecībā  KOPĀ</t>
  </si>
  <si>
    <t>Grauda Dace - ģimenes ārsta prakse  KOPĀ</t>
  </si>
  <si>
    <t>Mauliņš Ziedonis - ģimenes ārsta un arodveselības un arodslimību ārsta prakse  KOPĀ</t>
  </si>
  <si>
    <t>Rancāne Anta - ģimenes ārsta prakse  KOPĀ</t>
  </si>
  <si>
    <t>Apeināne Inga - ģimenes ārsta prakse  KOPĀ</t>
  </si>
  <si>
    <t>Skudra Aija - ģimenes ārsta prakse  KOPĀ</t>
  </si>
  <si>
    <t>Setkovska Iveta - ārsta prakse zobārstniecībā  KOPĀ</t>
  </si>
  <si>
    <t>Anitas Muižnieces ārsta prakse, SIA  KOPĀ</t>
  </si>
  <si>
    <t>Liepiņa Māra - acu ārsta prakse  KOPĀ</t>
  </si>
  <si>
    <t>Šnikvalde Anita -  ģimenes ārsta prakse  KOPĀ</t>
  </si>
  <si>
    <t>Prindule Arita - ģimenes ārsta prakse  KOPĀ</t>
  </si>
  <si>
    <t>Žīgurs Jānis - ģimenes ārsta un arodveselības un arodslimību ārsta prakse  KOPĀ</t>
  </si>
  <si>
    <t>Alūksnes primārās veselības aprūpes centrs, Sabiedrība ar ierobežotu atbildību  KOPĀ</t>
  </si>
  <si>
    <t>Rūtas Vanagas ārsta prakse, SIA  KOPĀ</t>
  </si>
  <si>
    <t>Stabingis Jānis - ģimenes ārsta prakse  KOPĀ</t>
  </si>
  <si>
    <t>Alūksnes slimnīca, Sabiedrība ar ierobežotu atbildību  KOPĀ</t>
  </si>
  <si>
    <t>A.Ādamsona ģimenes ārsta prakse, SIA  KOPĀ</t>
  </si>
  <si>
    <t>Daina Med, SIA  KOPĀ</t>
  </si>
  <si>
    <t>Baibas Koševares ģimenes ārsta prakse, SIA  KOPĀ</t>
  </si>
  <si>
    <t>Amālija 2020, SIA  KOPĀ</t>
  </si>
  <si>
    <t>Apes ārsta prakse, Sabiedrība ar ierobežotu atbildību  KOPĀ</t>
  </si>
  <si>
    <t>Celenbergs Jurijs - ģimenes ārsta prakse  KOPĀ</t>
  </si>
  <si>
    <t>BC zobārstniecība, Sabiedrība ar ierobežotu atbildību  KOPĀ</t>
  </si>
  <si>
    <t>LĪGAS KOZLOVSKAS ĢIMENES ĀRSTA PRAKSE, Balvu pilsētas Līgas Kozlovskas individuālais uzņēmums  KOPĀ</t>
  </si>
  <si>
    <t>Zuša Ilga - ģimenes ārsta prakse  KOPĀ</t>
  </si>
  <si>
    <t>Paider Inas ārsta prakse dermatoveneroloģijā, SIA  KOPĀ</t>
  </si>
  <si>
    <t>Semjonova Svetlana - ģimenes ārsta prakse  KOPĀ</t>
  </si>
  <si>
    <t>Vīķele Rasma - ģimenes ārsta prakse  KOPĀ</t>
  </si>
  <si>
    <t>Vancāns Jānis - ģimenes ārsta prakse  KOPĀ</t>
  </si>
  <si>
    <t>Bičko Sergejs -  ārsta prakse zobārstniecībā  KOPĀ</t>
  </si>
  <si>
    <t>Slukina Tatjana - ģimenes ārsta prakse  KOPĀ</t>
  </si>
  <si>
    <t>Zondaka Natālija - ārsta internista prakse  KOPĀ</t>
  </si>
  <si>
    <t>Lupkina Līga - ģimenes ārsta prakse  KOPĀ</t>
  </si>
  <si>
    <t>Ivanova Dace - ģimenes ārsta un pediatra prakse  KOPĀ</t>
  </si>
  <si>
    <t>Avramenko Tatiana - ārsta prakse zobārstniecībā  KOPĀ</t>
  </si>
  <si>
    <t>380200030</t>
  </si>
  <si>
    <t>90010312663</t>
  </si>
  <si>
    <t>Krišjāņu feldšeru - vecmāšu punkts, Balvu novada pašvaldība</t>
  </si>
  <si>
    <t>Krišjāņu feldšeru - vecmāšu punkts, Balvu novada pašvaldība  KOPĀ</t>
  </si>
  <si>
    <t>Vectilžas feldšeru veselības punkts, Balvu novada pašvaldība  KOPĀ</t>
  </si>
  <si>
    <t>Puka Svetlana - ārsta prakse zobārstniecībā  KOPĀ</t>
  </si>
  <si>
    <t>Buzijana Valda - ārsta prakse zobārstniecībā  KOPĀ</t>
  </si>
  <si>
    <t>Buzijans Veniamins - ārsta prakse zobārstniecībā  KOPĀ</t>
  </si>
  <si>
    <t>Spridzāns Andris - ģimenes ārsta prakse  KOPĀ</t>
  </si>
  <si>
    <t>Šļakota Aija - ģimenes ārsta prakse  KOPĀ</t>
  </si>
  <si>
    <t>Milakne Vija - ārsta prakse zobārstniecībā  KOPĀ</t>
  </si>
  <si>
    <t>KUPRAVAS FELDŠERU PUNKTS  KOPĀ</t>
  </si>
  <si>
    <t>A.Stubailovas ģimenes ārsta prakse, SIA  KOPĀ</t>
  </si>
  <si>
    <t>Paidere-Trubņika Dace - ģimenes ārsta prakse  KOPĀ</t>
  </si>
  <si>
    <t>Skujetnieku feldšeru - veselības punkts  KOPĀ</t>
  </si>
  <si>
    <t>Rugāju Zobārstniecības kabinets  KOPĀ</t>
  </si>
  <si>
    <t>Valijas Nagņibedas ģimenes ārsta prakse, SIA  KOPĀ</t>
  </si>
  <si>
    <t>Krūmiņa Lija - ģimenes ārsta, kardiologa un reimatologa ārsta prakse  KOPĀ</t>
  </si>
  <si>
    <t>Zaderņuka Inesa - ģimenes ārsta prakse  KOPĀ</t>
  </si>
  <si>
    <t>Bosko Marija - ģimenes ārsta prakse  KOPĀ</t>
  </si>
  <si>
    <t>Landorfs Juris-  ārsta prakse neiroloģijā  KOPĀ</t>
  </si>
  <si>
    <t>Lasmane Gundega - ģimenes ārsta un pediatra prakse  KOPĀ</t>
  </si>
  <si>
    <t>Tēraude Aija - ģimenes ārsta un pediatra prakse  KOPĀ</t>
  </si>
  <si>
    <t>Grigaļūne Iveta - ģimenes ārsta un arodveselības un arodslimību ārsta prakse  KOPĀ</t>
  </si>
  <si>
    <t>Inas Mortukānes ārsta prakse, SIA  KOPĀ</t>
  </si>
  <si>
    <t>Zirne Ārija - ģimenes ārsta prakse  KOPĀ</t>
  </si>
  <si>
    <t>Joča Ineta - ģimenes ārsta prakse  KOPĀ</t>
  </si>
  <si>
    <t>Lagzdiņa Inta - ģimenes ārsta prakse  KOPĀ</t>
  </si>
  <si>
    <t>Priedīte Maruta - ģimenes ārsta prakse  KOPĀ</t>
  </si>
  <si>
    <t>Bauskas slimnīca, SIA  KOPĀ</t>
  </si>
  <si>
    <t>Zemgales mutes veselības centrs, SIA  KOPĀ</t>
  </si>
  <si>
    <t>ILZES KUKUTES ĢIMENES ĀRSTA PRAKSE, SIA  KOPĀ</t>
  </si>
  <si>
    <t>Rūtas Gravas ārsta prakse psihiatrijā, Sabiedrība ar ierobežotu atbildību  KOPĀ</t>
  </si>
  <si>
    <t>Fārneste Anita - ārsta prakse zobārstniecībā  KOPĀ</t>
  </si>
  <si>
    <t>Pilskalna zobārstniecība, SIA</t>
  </si>
  <si>
    <t>Pilskalna zobārstniecība, SIA  KOPĀ</t>
  </si>
  <si>
    <t>Sandras Lapsas-Ārentas ģimenes ārstes prakse, Sabiedrība ar ierobežotu atbildību  KOPĀ</t>
  </si>
  <si>
    <t>Ilzes Vaičekones ārsta prakse, Sabiedrība ar ierobežotu atbildību  KOPĀ</t>
  </si>
  <si>
    <t>IECAVAS ZOBĀRSTNIECĪBA, Sabiedrība ar ierobežotu atbildību  KOPĀ</t>
  </si>
  <si>
    <t>ANNAMED, Sabiedrība ar ierobežotu atbildību  KOPĀ</t>
  </si>
  <si>
    <t>Brants Egils - ārsta prakse zobārstniecībā  KOPĀ</t>
  </si>
  <si>
    <t>Bauverte Inita - ārsta prakse oftalmoloģijā  KOPĀ</t>
  </si>
  <si>
    <t>Santas Gulbes ģimenes ārsta prakse, Sabiedrība ar ierobežotu atbildību  KOPĀ</t>
  </si>
  <si>
    <t>Igaunis Pēteris - ģimenes ārsta prakse  KOPĀ</t>
  </si>
  <si>
    <t>Cirša Aija - ģimenes ārsta prakse  KOPĀ</t>
  </si>
  <si>
    <t>Mantons Uldis - ģimenes ārsta prakse  KOPĀ</t>
  </si>
  <si>
    <t>Beināre Anda - ārsta prakse zobārstniecībā  KOPĀ</t>
  </si>
  <si>
    <t>A.Jurovas ģimenes ārsta prakse, SIA  KOPĀ</t>
  </si>
  <si>
    <t>GUNTAS KAUGARES ĢIMENES ĀRSTA PRAKSE, Sabiedrība ar ierobežotu atbildību  KOPĀ</t>
  </si>
  <si>
    <t>Maijas Liepiņas ģimenes ārsta prakse, SIA  KOPĀ</t>
  </si>
  <si>
    <t>Rogoza Natālija - ģimenes ārsta prakse  KOPĀ</t>
  </si>
  <si>
    <t>Ivanova Valentīna - ģimenes ārsta un arodveselības un arodslimību ārsta prakse  KOPĀ</t>
  </si>
  <si>
    <t>Amoliņa Ildze - ārsta prakse endokrinoloģijā  KOPĀ</t>
  </si>
  <si>
    <t>LIVITA, SIA  KOPĀ</t>
  </si>
  <si>
    <t>Cēsu bērnu un pusaudžu reproduktīvās veselības centrs, SIA  KOPĀ</t>
  </si>
  <si>
    <t>I.ZUPAS ĀRSTU PRAKSE, SIA  KOPĀ</t>
  </si>
  <si>
    <t>CĒSU KLĪNIKA, Sabiedrība ar ierobežotu atbildību  KOPĀ</t>
  </si>
  <si>
    <t>ĢIMENES ZOBĀRSTNIECĪBA, SIA  KOPĀ</t>
  </si>
  <si>
    <t>Dens, SIA  KOPĀ</t>
  </si>
  <si>
    <t>INGADENT, SIA  KOPĀ</t>
  </si>
  <si>
    <t>Gārša Inese - ārsta prakse pediatrijā  KOPĀ</t>
  </si>
  <si>
    <t>URO SOLUTION, Sabiedrība ar ierobežotu atbildību  KOPĀ</t>
  </si>
  <si>
    <t>CIMDIŅAS ZOBĀRSTNIECĪBA, SIA  KOPĀ</t>
  </si>
  <si>
    <t>Dr. SG prakse, SIA  KOPĀ</t>
  </si>
  <si>
    <t>Stramkale Anita - ģimenes ārsta prakse  KOPĀ</t>
  </si>
  <si>
    <t>AnDa zobārstniecība, Sabiedrība ar ierobežotu atbildību  KOPĀ</t>
  </si>
  <si>
    <t>Toms Ķēdis-ģimenes ārsta prakse, SIA  KOPĀ</t>
  </si>
  <si>
    <t>Rehabilitācijas centrs "Līgatne", SIA  KOPĀ</t>
  </si>
  <si>
    <t>Dinas Puhartes doktorāts, SIA  KOPĀ</t>
  </si>
  <si>
    <t>Ineses Jēkabsones ārsta prakse zobārstniecībā, IK  KOPĀ</t>
  </si>
  <si>
    <t>Elmere Olita - ģimenes ārsta prakse  KOPĀ</t>
  </si>
  <si>
    <t>Prindule Ilona - ģimenes ārsta prakse  KOPĀ</t>
  </si>
  <si>
    <t>Prindulis Jānis - ģimenes ārsta prakse  KOPĀ</t>
  </si>
  <si>
    <t>Smeķe Aija - ģimenes ārsta prakse  KOPĀ</t>
  </si>
  <si>
    <t>Briģis Jānis - ģimenes ārsta un arodveselības un arodslimību ārsta prakse  KOPĀ</t>
  </si>
  <si>
    <t>Meinerte Gundega - ģimenes ārsta prakse  KOPĀ</t>
  </si>
  <si>
    <t>VIVENDA, Sabiedrība ar ierobežotu atbildību  KOPĀ</t>
  </si>
  <si>
    <t>Stjade Irita - ģimenes ārsta un arodveselības un arodslimību ārsta prakse  KOPĀ</t>
  </si>
  <si>
    <t>Zariņa Zaiga - ģimenes ārsta un arodveselības un arodslimību ārsta prakse  KOPĀ</t>
  </si>
  <si>
    <t>Jansone Sanita - ģimenes ārsta prakse  KOPĀ</t>
  </si>
  <si>
    <t>Līgas Purmales ģimenes ārstes prakse, SIA  KOPĀ</t>
  </si>
  <si>
    <t>ATIS, Dz.Ozoliņas individuālais uzņēmums  KOPĀ</t>
  </si>
  <si>
    <t>VECPIEBALGAS DOKTORĀTS, SIA  KOPĀ</t>
  </si>
  <si>
    <t>Rumas zobārstniecība, SIA  KOPĀ</t>
  </si>
  <si>
    <t>Novickis Vitālijs - ģimenes ārsta prakse  KOPĀ</t>
  </si>
  <si>
    <t>Grunšteine Gaļina - ārsta prakse zobārstniecībā  KOPĀ</t>
  </si>
  <si>
    <t>Bicāns Juris -ģimenes ārsta prakse  KOPĀ</t>
  </si>
  <si>
    <t>Grotkere Iveta - ģimenes ārsta prakse  KOPĀ</t>
  </si>
  <si>
    <t>Kudeiko Inese - ģimenes ārsta prakse  KOPĀ</t>
  </si>
  <si>
    <t>Čivkule Iveta - ģimenes ārsta prakse  KOPĀ</t>
  </si>
  <si>
    <t>Strode Sandra - ģimenes ārsta prakse  KOPĀ</t>
  </si>
  <si>
    <t>Nesterovs Ivans - ģimenes ārsta prakse  KOPĀ</t>
  </si>
  <si>
    <t>MEDUMU PAGASTA FELDŠERU-VECMĀŠU PUNKTS, MEDUMU PAGASTA PĀRVALDE  KOPĀ</t>
  </si>
  <si>
    <t>Dubnas feldšeru-vecmāšu punkts, DUBNAS PAGASTA PĀRVALDE  KOPĀ</t>
  </si>
  <si>
    <t>Malnače Iveta - ģimenes ārsta prakse  KOPĀ</t>
  </si>
  <si>
    <t>NĪCGALES PAGASTA FELDŠERU PUNKTS, NĪCGALES PAGASTA PĀRVALDE  KOPĀ</t>
  </si>
  <si>
    <t>Veselības centrs Ilūkste, Sabiedrība ar ierobežotu atbildību  KOPĀ</t>
  </si>
  <si>
    <t>Terentjevs Vladimirs - ģimenes ārsta un neirologa prakse  KOPĀ</t>
  </si>
  <si>
    <t>Antonova Ludmila - ģimenes ārsta prakse  KOPĀ</t>
  </si>
  <si>
    <t>Bogdanovičs Artūrs - ģimenes ārsta un internista prakse  KOPĀ</t>
  </si>
  <si>
    <t>Anitas Ločmeles ārsta prakse, Sabiedrība ar ierobežotu atbildību  KOPĀ</t>
  </si>
  <si>
    <t>AIJAS JASEVIČAS FIZIOTERAPIJAS PRAKSE, Individuālais komersants  KOPĀ</t>
  </si>
  <si>
    <t>Martinova Ligita- ģimenes ārsta prakse  KOPĀ</t>
  </si>
  <si>
    <t>Zīverte Santa - ģimenes ārsta prakse  KOPĀ</t>
  </si>
  <si>
    <t>Satevi, Sabiedrība ar ierobežotu atbildību  KOPĀ</t>
  </si>
  <si>
    <t>Sloka Daina - ģimenes ārsta prakse  KOPĀ</t>
  </si>
  <si>
    <t>Sproģe Ilze - ģimenes ārsta un pediatra prakse  KOPĀ</t>
  </si>
  <si>
    <t>Sarbantoviča Inese - ģimenes ārsta un pediatra prakse  KOPĀ</t>
  </si>
  <si>
    <t>Zobārste Gita Lāma, IK  KOPĀ</t>
  </si>
  <si>
    <t>Bandere Līga - ārsta prakse zobārstniecībā  KOPĀ</t>
  </si>
  <si>
    <t>Mirdzas Siliņas ārsta prakse, SIA  KOPĀ</t>
  </si>
  <si>
    <t>I. Dūrējas ģimenes ārsta prakse, Sabiedrība ar ierobežotu atbildību  KOPĀ</t>
  </si>
  <si>
    <t>Dobeles un apkārtnes slimnīca, SIA  KOPĀ</t>
  </si>
  <si>
    <t>Zīberte Olga - ārsta prakse zobārstniecībā  KOPĀ</t>
  </si>
  <si>
    <t>Štosa Dina - ārsta prakse zobārstniecībā  KOPĀ</t>
  </si>
  <si>
    <t>Rūde Iveta - ārsta prakse narkoloģijā un psihiatrijā  KOPĀ</t>
  </si>
  <si>
    <t>I. Muzikantes ārsta prakse, SIA  KOPĀ</t>
  </si>
  <si>
    <t>Kaķenieku ambulance, Sabiedrība ar ierobežotu atbildību  KOPĀ</t>
  </si>
  <si>
    <t>M.Zakse-Grigorjana ģimenes ārsta prakse, SIA  KOPĀ</t>
  </si>
  <si>
    <t>Bergmane Anita - ģimenes ārsta prakse  KOPĀ</t>
  </si>
  <si>
    <t>Monikas Stacēvičas ārsta prakse, SIA  KOPĀ</t>
  </si>
  <si>
    <t>SINADENTS, Sabiedrība ar ierobežotu atbildību  KOPĀ</t>
  </si>
  <si>
    <t>Šulce Ināra - ģimenes ārsta, neirologa un arodveselības un arodslimību ārsta prakse  KOPĀ</t>
  </si>
  <si>
    <t>Bēnes doktorāts, Sabiedrība ar ierobežotu atbildību  KOPĀ</t>
  </si>
  <si>
    <t>Dobžanska Ināra - ārsta prakse pediatrijā  KOPĀ</t>
  </si>
  <si>
    <t>STRAZDS &amp; STRAZDA, SIA  KOPĀ</t>
  </si>
  <si>
    <t>Artemjeva Larisa - ārsta prakse zobārstniecībā  KOPĀ</t>
  </si>
  <si>
    <t>Rehabilitācijas centrs "Tērvete", Sabiedrība ar ierobežotu atbildību   KOPĀ</t>
  </si>
  <si>
    <t>DAUKSTU FELDŠERU - VECMĀŠU PUNKTS, Gulbenes novada Daukstu pagasta pārvalde  KOPĀ</t>
  </si>
  <si>
    <t>Veigule Mārīte - ārsta prakse zobārstniecībā  KOPĀ</t>
  </si>
  <si>
    <t>Jansone Dace - ģimenes ārsta prakse  KOPĀ</t>
  </si>
  <si>
    <t>Ziemele Ingūna - ārsta prakse zobārstniecībā  KOPĀ</t>
  </si>
  <si>
    <t>Botva Ingrīda - ārsta prakse zobārstniecībā  KOPĀ</t>
  </si>
  <si>
    <t>Mezīte Baiba - ģimenes ārsta un arodveselības un arodslimību ārsta prakse  KOPĀ</t>
  </si>
  <si>
    <t>Dūrīte Dace - ārsta prakse zobārstniecībā  KOPĀ</t>
  </si>
  <si>
    <t>STĀMERIENAS DOKTORĀTS, Gulbenes rajona Stāmerienas pagasta J.Seļicka ārstu prakses individuālais uzņēmums  KOPĀ</t>
  </si>
  <si>
    <t>Luika Marita - ģimenes ārsta prakse  KOPĀ</t>
  </si>
  <si>
    <t>Luguzis Egīls - ģimenes ārsta prakse  KOPĀ</t>
  </si>
  <si>
    <t>Medniece Viola - ārsta prakse zobārstniecībā  KOPĀ</t>
  </si>
  <si>
    <t>Elksnis Imants - ārsta prakse oftalmoloģijā  KOPĀ</t>
  </si>
  <si>
    <t>Stubure Inese - ārsta prakse oftalmoloģijā  KOPĀ</t>
  </si>
  <si>
    <t>Elksne Ērika - ārsta prakse ginekoloģijā, dzemdniecībā  KOPĀ</t>
  </si>
  <si>
    <t>Mazūre Jolanta - ārsta prakse ginekoloģijā, dzemdniecībā  KOPĀ</t>
  </si>
  <si>
    <t>Miķelsone Sandra - ģimenes ārsta prakse  KOPĀ</t>
  </si>
  <si>
    <t>Luguze Inta - ģimenes ārsta prakse  KOPĀ</t>
  </si>
  <si>
    <t>Mūrniece Dace - ģimenes ārsta prakse  KOPĀ</t>
  </si>
  <si>
    <t>JAUNGULBENES DOKTORĀTS, Gulbenes rajona Jaungulbenes pagasta L.Vebruāles ārstu prakses individuālais uzņēmums  KOPĀ</t>
  </si>
  <si>
    <t>Balvu un Gulbenes slimnīcu apvienība, Sabiedrība ar ierobežotu atbildību  KOPĀ</t>
  </si>
  <si>
    <t>Marmed, Sabiedrība ar ierobežotu atbildību   KOPĀ</t>
  </si>
  <si>
    <t>Krēsliņa Inta - ģimenes ārsta prakse  KOPĀ</t>
  </si>
  <si>
    <t>Gulbenes Zobārstniecība, SIA  KOPĀ</t>
  </si>
  <si>
    <t>Staņa Ināra - ģimenes ārsta prakse  KOPĀ</t>
  </si>
  <si>
    <t>Salkazanova Inga - ārsta prakse zobārstniecībā  KOPĀ</t>
  </si>
  <si>
    <t>LAUBI UN CO, SIA  KOPĀ</t>
  </si>
  <si>
    <t>Ūdre Iveta - ārsta prakse zobārstniecībā  KOPĀ</t>
  </si>
  <si>
    <t>Alksne Indra - ģimenes ārsta prakse  KOPĀ</t>
  </si>
  <si>
    <t>Ķuze Anna - ģimenes ārsta prakse  KOPĀ</t>
  </si>
  <si>
    <t>Afanasjeva Rita - ģimenes ārsta prakse  KOPĀ</t>
  </si>
  <si>
    <t>Strazdiņa Ilze - ģimenes ārsta prakse  KOPĀ</t>
  </si>
  <si>
    <t>Dzalbs Ainis - ģimenes ārsta un internista prakse  KOPĀ</t>
  </si>
  <si>
    <t>G. Šmites ģimenes ārsta prakse, SIA  KOPĀ</t>
  </si>
  <si>
    <t>Beires prakse, Sabiedrība ar ierobežotu atbildību  KOPĀ</t>
  </si>
  <si>
    <t>Alksne Anastasija - ģimenes ārsta prakse  KOPĀ</t>
  </si>
  <si>
    <t>NaProMedicus, Sabiedrība ar ierobežotu atbildību  KOPĀ</t>
  </si>
  <si>
    <t>Eiduks Ivars - ģimenes ārsta prakse  KOPĀ</t>
  </si>
  <si>
    <t>Dignājas pagasta feldšerpunkts, Jēkabpils novada pašvaldība  KOPĀ</t>
  </si>
  <si>
    <t>Dunavas pagasta feldšerpunkts, Jēkabpils novada pašvaldība  KOPĀ</t>
  </si>
  <si>
    <t>Aknīstes veselības un sociālās aprūpes centrs, Sabiedrība ar ierobežotu atbildību  KOPĀ</t>
  </si>
  <si>
    <t>Elekse Edīte - ģimenes ārsta prakse  KOPĀ</t>
  </si>
  <si>
    <t>Joča Inguna - ģimenes ārsta prakse  KOPĀ</t>
  </si>
  <si>
    <t>Ose Māra - ģimenes ārsta prakse  KOPĀ</t>
  </si>
  <si>
    <t>Broniča Sandra - ģimenes ārsta prakse  KOPĀ</t>
  </si>
  <si>
    <t>Kalvāne Līga - ģimenes ārsta prakse  KOPĀ</t>
  </si>
  <si>
    <t>Tiltiņa Iveta - ģimenes ārsta prakse  KOPĀ</t>
  </si>
  <si>
    <t>Krāslavas slimnīca, Sabiedrība ar ierobežotu atbildību  KOPĀ</t>
  </si>
  <si>
    <t>Krasnikova Jeļena - ģimenes ārsta prakse, SIA  KOPĀ</t>
  </si>
  <si>
    <t>Meņģiša Lija - ģimenes ārsta prakse  KOPĀ</t>
  </si>
  <si>
    <t>Procevska Marina - ģimenes ārsta prakse  KOPĀ</t>
  </si>
  <si>
    <t>Sidorovs Viktors - ģimenes ārsta prakse  KOPĀ</t>
  </si>
  <si>
    <t>Sidorova Nataša - ģimenes ārsta un arodveselības un arodslimību ārsta prakse  KOPĀ</t>
  </si>
  <si>
    <t>SALVE D, Krāslavas pilsētas S. Gorenko individuālais komerciālais uzņēmums  KOPĀ</t>
  </si>
  <si>
    <t>KALNIEŠU FELDŠERU-VECMĀŠU PUNKTS, Krāslavas novada Kalniešu pagasta pārvalde  KOPĀ</t>
  </si>
  <si>
    <t>SKAISTAS FELDŠERU-VECMĀŠU PUNKTS, Krāslavas novada Skaistas pagasta pārvalde  KOPĀ</t>
  </si>
  <si>
    <t>AUGSTKALNES FELDŠERU-VECMĀŠU PUNKTS, Krāslavas novada Ūdrīšu pagasta pārvalde  KOPĀ</t>
  </si>
  <si>
    <t>BOROVKAS FELDŠERU-VECMĀŠU PUNKTS, Krāslavas novada Ūdrīšu pagasta pārvalde  KOPĀ</t>
  </si>
  <si>
    <t>Laukrozes, SIA  KOPĀ</t>
  </si>
  <si>
    <t>Ogorelova Jeļena - ģimenes ārsta prakse  KOPĀ</t>
  </si>
  <si>
    <t>Krāslavas novada Labklājības pārvalde  KOPĀ</t>
  </si>
  <si>
    <t>Maceviča Ilona - ārsta prakse zobārstniecībā  KOPĀ</t>
  </si>
  <si>
    <t>Rutka Zinaīda - ģimenes ārsta prakse  KOPĀ</t>
  </si>
  <si>
    <t>Sipoviča Olga - ģimenes ārsta prakse  KOPĀ</t>
  </si>
  <si>
    <t>Meļņikova Tatjana -ārsta prakse oftalmoloģijā  KOPĀ</t>
  </si>
  <si>
    <t>Antonovs Sergejs - ģimenes ārsta prakse  KOPĀ</t>
  </si>
  <si>
    <t>Leonardovs Igors - ārsta prakse neiroloģijā  KOPĀ</t>
  </si>
  <si>
    <t>Leonardova Ļubova - ģimenes ārsta prakse  KOPĀ</t>
  </si>
  <si>
    <t>OLGAS GOLUBES ĢIMENES ĀRSTA PRAKSE, Sabiedrība ar ierobežotu atbildību  KOPĀ</t>
  </si>
  <si>
    <t>GRĀVERU FELDŠERU PUNKTS, Aglonas novada dome  KOPĀ</t>
  </si>
  <si>
    <t>Aglonas doktorāts-S, SIA  KOPĀ</t>
  </si>
  <si>
    <t>Krimans Vadims - ģimenes ārsta prakse  KOPĀ</t>
  </si>
  <si>
    <t>Spīķe Ingrīda - ģimenes ārsta prakse  KOPĀ</t>
  </si>
  <si>
    <t>Pūpols Aigars - ģimenes ārsta prakse  KOPĀ</t>
  </si>
  <si>
    <t>Klauga Jolanta - ģimenes ārsta prakse  KOPĀ</t>
  </si>
  <si>
    <t>Pūpola Linda - ģimenes ārsta un pediatra prakse  KOPĀ</t>
  </si>
  <si>
    <t>Skābarde Andra - ģimenes ārsta un pediatra prakse  KOPĀ</t>
  </si>
  <si>
    <t>Kantāne Ilze - ārsta prakse zobārstniecībā  KOPĀ</t>
  </si>
  <si>
    <t>Kuldīgas primārās veselības aprūpes centrs, SIA  KOPĀ</t>
  </si>
  <si>
    <t>RŪTAS EGLĪTES ĢIMENES ĀRSTA PRAKSE, SIA  KOPĀ</t>
  </si>
  <si>
    <t>L.LAGZDIŅAS ĀRSTA PRAKSE, SIA  KOPĀ</t>
  </si>
  <si>
    <t>Zauere Zanda - ģimenes ārsta prakse  KOPĀ</t>
  </si>
  <si>
    <t>G.Līces ārsta prakse zobārstniecībā, SIA  KOPĀ</t>
  </si>
  <si>
    <t>Rutas Lūciņas ārsta prakse, Sabiedrība ar ierobežotu atbildību  KOPĀ</t>
  </si>
  <si>
    <t>Cakule Gita - ģimenes ārsta prakse  KOPĀ</t>
  </si>
  <si>
    <t>Līgas Vaļģes ārsta prakse, SIA  KOPĀ</t>
  </si>
  <si>
    <t>Kuldīgas ginekologu prakse, SIA  KOPĀ</t>
  </si>
  <si>
    <t>Kuldīgas slimnīca, Sabiedrība ar ierobežotu atbildību  KOPĀ</t>
  </si>
  <si>
    <t>Ineses Zīles ārsta prakse, Sabiedrība ar ierobežotu atbildību  KOPĀ</t>
  </si>
  <si>
    <t>Padures veselības punkts, Kuldīgas novada pašvaldība  KOPĀ</t>
  </si>
  <si>
    <t>Laimas Jansones ārsta prakse, SIA  KOPĀ</t>
  </si>
  <si>
    <t>Sarmītes Opmanes ģimenes ārsta prakse, SIA  KOPĀ</t>
  </si>
  <si>
    <t>VIZUĀLĀ DIAGNOSTIKA, SIA  KOPĀ</t>
  </si>
  <si>
    <t>Semigallia, Sabiedrība ar ierobežotu atbildību  KOPĀ</t>
  </si>
  <si>
    <t>Zaigas Rones ģimenes ārsta prakse, SIA  KOPĀ</t>
  </si>
  <si>
    <t>ANROJA, SIA  KOPĀ</t>
  </si>
  <si>
    <t>Āboliņš Mārtiņš - ģimenes ārsta un internista prakse  KOPĀ</t>
  </si>
  <si>
    <t>Dr.Rutas Vinteres prakse, SIA  KOPĀ</t>
  </si>
  <si>
    <t>Būmeistere Lija - ģimenes ārsta prakse  KOPĀ</t>
  </si>
  <si>
    <t>Avots Elmārs - ģimenes ārsta prakse  KOPĀ</t>
  </si>
  <si>
    <t>Pūpola-Vītola Ieva - ģimenes ārsta prakse</t>
  </si>
  <si>
    <t>Pūpola-Vītola Ieva - ģimenes ārsta prakse  KOPĀ</t>
  </si>
  <si>
    <t>DAKTERIS IMANTS, SIA  KOPĀ</t>
  </si>
  <si>
    <t>Krūzes Vilmas ģimenes ārsta prakse, IK  KOPĀ</t>
  </si>
  <si>
    <t>Liepiņa Indra - ārsta prakse zobārstniecībā  KOPĀ</t>
  </si>
  <si>
    <t>Sorokina Jeļena - ārsta prakse neiroloģijā, narkoloģijā un psihiatrijā  KOPĀ</t>
  </si>
  <si>
    <t>Capļina Violeta - ģimenes ārstu prakse  KOPĀ</t>
  </si>
  <si>
    <t>Niedola Ieva - ģimenes ārsta prakse  KOPĀ</t>
  </si>
  <si>
    <t>Dr. Būmanes ģimenes ārsta prakse, SIA  KOPĀ</t>
  </si>
  <si>
    <t>Vidaja Ilga - ģimenes ārsta prakse  KOPĀ</t>
  </si>
  <si>
    <t>Rutas Žubules individuālais zobārstniecības uzņēmums Grobiņā  KOPĀ</t>
  </si>
  <si>
    <t>Lobača Jeļena - ārsta prakse ginekoloģijā, dzemdniecībā  KOPĀ</t>
  </si>
  <si>
    <t>INATE, SIA  KOPĀ</t>
  </si>
  <si>
    <t>Kalna Astrīda - ģimenes ārsta prakse  KOPĀ</t>
  </si>
  <si>
    <t>Uldriķe Edīte - ģimenes ārsta prakse  KOPĀ</t>
  </si>
  <si>
    <t>Burkevica Anita - zobu higiēnista prakse  KOPĀ</t>
  </si>
  <si>
    <t>Kraģis Juris - ģimenes ārsta prakse  KOPĀ</t>
  </si>
  <si>
    <t>PRIEKULES SLIMNĪCA, SIA  KOPĀ</t>
  </si>
  <si>
    <t>Leimane Daiga - ģimenes ārsta un kardiologa prakse  KOPĀ</t>
  </si>
  <si>
    <t>Birzniece Daiga - ģimenes ārsta un arodveselības un arodslimību ārsta prakse  KOPĀ</t>
  </si>
  <si>
    <t>Peremeža Iveta - ģimenes ārsta un pediatra prakse  KOPĀ</t>
  </si>
  <si>
    <t>Medeor, SIA  KOPĀ</t>
  </si>
  <si>
    <t>Blumberga Ilona - ģimenes ārsta un arodveselības un arodslimību ārsta prakse  KOPĀ</t>
  </si>
  <si>
    <t>Puriņa Regīna - ārsta prakse neiroloģijā  KOPĀ</t>
  </si>
  <si>
    <t>Strautiņš Andrejs - ģimenes ārsta prakse  KOPĀ</t>
  </si>
  <si>
    <t>Limbažu slimnīca, Sabiedrība ar ierobežotu atbildību  KOPĀ</t>
  </si>
  <si>
    <t>MP, Jura Kociņa individuālais uzņēmums  KOPĀ</t>
  </si>
  <si>
    <t>Ineses Samulevičas medicīniskā privātprakse, SIA  KOPĀ</t>
  </si>
  <si>
    <t>Strautiņa Inese - ģimenes ārsta prakse  KOPĀ</t>
  </si>
  <si>
    <t>Bērziņa Anita - ģimenes ārsta prakse un ārsta prakse vispārējā ultrasonogrāfijas metodē  KOPĀ</t>
  </si>
  <si>
    <t>I.Jakubaites ģimenes ārsta prakse, Sabiedrība ar ierobežotu atbildību  KOPĀ</t>
  </si>
  <si>
    <t>Drāzniece Viktorija - ģimenes ārsta prakse  KOPĀ</t>
  </si>
  <si>
    <t>TERVO, SIA  KOPĀ</t>
  </si>
  <si>
    <t>Krauze Egita - ģimenes ārsta un pediatra prakse  KOPĀ</t>
  </si>
  <si>
    <t>Lelle Aira - ģimenes ārsta prakse  KOPĀ</t>
  </si>
  <si>
    <t>Noriņa Dace - ģimenes ārsta un arodveselības un arodslimību ārsta prakse  KOPĀ</t>
  </si>
  <si>
    <t>VIDRIŽU DOKTORĀTS, SIA  KOPĀ</t>
  </si>
  <si>
    <t>Skultes doktorāts, SIA  KOPĀ</t>
  </si>
  <si>
    <t>Šķirmante Elita - ģimenes ārsta prakse  KOPĀ</t>
  </si>
  <si>
    <t>Kundrāte Gunta - ģimenes ārsta prakse  KOPĀ</t>
  </si>
  <si>
    <t>Ozoliņš Zigurds - ģimenes ārsta prakse  KOPĀ</t>
  </si>
  <si>
    <t>Valaine Daina - zobu higiēnista prakse  KOPĀ</t>
  </si>
  <si>
    <t>Salacgrīvas novada ģimenes ārstes Ilonas Balodes doktorāts  KOPĀ</t>
  </si>
  <si>
    <t>Sarmas Līsmanes ģimenes ārstes prakse, SIA  KOPĀ</t>
  </si>
  <si>
    <t>NADEŽDAS OŠČENKOVAS ĢIMENES ĀRSTES PRAKSE, Limbažu rajona Oščenkovas individuālais uzņēmums  KOPĀ</t>
  </si>
  <si>
    <t>Šmite Inguna - ārsta prakse zobārstniecībā  KOPĀ</t>
  </si>
  <si>
    <t>Līduma Anita - ģimenes ārsta prakse  KOPĀ</t>
  </si>
  <si>
    <t>BĒRNU PSIHONEIROLOĢISKĀ SLIMNĪCA "AINAŽI", Valsts sabiedrība ar ierobežotu atbildību  KOPĀ</t>
  </si>
  <si>
    <t>Ainažu doktorāts, SIA  KOPĀ</t>
  </si>
  <si>
    <t>Zaharenoks Valerijs - ārsta prakse neiroloģijā  KOPĀ</t>
  </si>
  <si>
    <t>Lapšovs Igors - ģimenes ārsta, internista un manuālās medicīnas metodes prakse  KOPĀ</t>
  </si>
  <si>
    <t>Dembovska Vēsma - ārsta prakse zobārstniecībā  KOPĀ</t>
  </si>
  <si>
    <t>MEDAR, J.Melkera individuālā ārstnieciski-profilaktiskā firma  KOPĀ</t>
  </si>
  <si>
    <t>INSAITS A, Sabiedrība ar ierobežotu atbildību  KOPĀ</t>
  </si>
  <si>
    <t>Rjutkinena Svetlana - ģimenes ārsta prakse  KOPĀ</t>
  </si>
  <si>
    <t>Vasiļjevs Roberts - ģimenes ārsta prakse  KOPĀ</t>
  </si>
  <si>
    <t>ISTALSNAS FELDŠERU - VECMĀŠU PUNKTS, Ludzas novada pašvaldība  KOPĀ</t>
  </si>
  <si>
    <t>ŅUKŠU FELDŠERU - VECMĀŠU PUNKTS, Ludzas novada pašvaldība  KOPĀ</t>
  </si>
  <si>
    <t>Daudiša Vita - ārsta prakse zobārstniecībā  KOPĀ</t>
  </si>
  <si>
    <t>Ludzas medicīnas centrs, Sabiedrība ar ierobežotu atbildību  KOPĀ</t>
  </si>
  <si>
    <t>Menis Dāvids - ģimenes ārsta prakse  KOPĀ</t>
  </si>
  <si>
    <t>Rogale Nadežda - ārsta prakse oftalmoloģijā  KOPĀ</t>
  </si>
  <si>
    <t>L.Ņemņasevas ģimenes ārsta un pediatra prakse, Sabiedrība ar ierobežotu atbildību  KOPĀ</t>
  </si>
  <si>
    <t>Cvetkova Anna - ģimenes ārsta prakse  KOPĀ</t>
  </si>
  <si>
    <t>Kārsavas slimnīca, Sabiedrība ar ierobežotu atbildību  KOPĀ</t>
  </si>
  <si>
    <t>Skrule Agnese - ģimenes ārsta prakse  KOPĀ</t>
  </si>
  <si>
    <t>Vorkale Anita - ģimenes ārsta un arodveselības un arodslimību ārsta prakse  KOPĀ</t>
  </si>
  <si>
    <t>DENTAL PLUS, Sabiedrība ar ierobežotu atbildību  KOPĀ</t>
  </si>
  <si>
    <t>Zilupes veselības un sociālās aprūpes centrs, Sabiedrība ar ierobežotu atbildību  KOPĀ</t>
  </si>
  <si>
    <t>Sviklāne Inga - ģimenes ārsta prakse  KOPĀ</t>
  </si>
  <si>
    <t>PASIENES AMBULANCE, Ludzas novada pašvaldība</t>
  </si>
  <si>
    <t>PASIENES AMBULANCE, Ludzas novada pašvaldība  KOPĀ</t>
  </si>
  <si>
    <t>CIBLAS FELDŠERU - VECMĀŠU PUNKTS, Ludzas novada pašvaldība</t>
  </si>
  <si>
    <t>CIBLAS FELDŠERU - VECMĀŠU PUNKTS, Ludzas novada pašvaldība  KOPĀ</t>
  </si>
  <si>
    <t>Griščenko Svetlana -ārsta prakse zobārstniecībā  KOPĀ</t>
  </si>
  <si>
    <t>LĪDUMNIEKU FELDŠERU - VECMĀŠU PUNKTS, Ludzas novada pašvaldība</t>
  </si>
  <si>
    <t>LĪDUMNIEKU FELDŠERU - VECMĀŠU PUNKTS, Ludzas novada pašvaldība  KOPĀ</t>
  </si>
  <si>
    <t>Rudzāta ārsta prakse, SIA  KOPĀ</t>
  </si>
  <si>
    <t>ANITAS KLŪGAS DOKTORĀTS, SIA  KOPĀ</t>
  </si>
  <si>
    <t>Tuča Ilona - ģimenes ārsta un pediatra prakse  KOPĀ</t>
  </si>
  <si>
    <t>DECIMA, SIA  KOPĀ</t>
  </si>
  <si>
    <t>DAMIA, Sabiedrība ar ierobežotu atbildību  KOPĀ</t>
  </si>
  <si>
    <t>Kreicuma Ilga - ģimenes ārsta prakse  KOPĀ</t>
  </si>
  <si>
    <t>Stalaža Lilita - ģimenes ārsta prakse  KOPĀ</t>
  </si>
  <si>
    <t>Kozlovska Marina - ārsta prakse zobārstniecībā  KOPĀ</t>
  </si>
  <si>
    <t>Madonas slimnīca, Madonas novada pašvaldības SIA  KOPĀ</t>
  </si>
  <si>
    <t>Kreicberga Dace - ģimenes ārsta prakse  KOPĀ</t>
  </si>
  <si>
    <t>Bogdanovas ģimenes ārsta prakse, Sabiedrība ar ierobežotu atbildību  KOPĀ</t>
  </si>
  <si>
    <t>Madonas novada Sociālais dienests, Madonas novada pašvaldība  KOPĀ</t>
  </si>
  <si>
    <t>Sanare PR, Sabiedrība ar ierobežotu atbildību  KOPĀ</t>
  </si>
  <si>
    <t>Salvere IR, Sabiedrība ar ierobežotu atbildību  KOPĀ</t>
  </si>
  <si>
    <t>AL Denta, Sabiedrība ar ierobežotu atbildību  KOPĀ</t>
  </si>
  <si>
    <t>Lubānas Sociālās aprūpes centrs, Madonas novada Lubānas apvienības pārvalde   KOPĀ</t>
  </si>
  <si>
    <t>Igaune Velta - ģimenes ārsta prakse  KOPĀ</t>
  </si>
  <si>
    <t>MADONAS TRAUMATOLOĢIJAS UN ORTOPĒDIJAS KLĪNIKA, Sabiedrība ar ierobežotu atbildību  KOPĀ</t>
  </si>
  <si>
    <t>Varakļānu veselības aprūpes centrs, SIA  KOPĀ</t>
  </si>
  <si>
    <t>Latkovska Rita -  ģimenes ārsta un kardiologa prakse  KOPĀ</t>
  </si>
  <si>
    <t>Gritāne Sandra - ģimenes ārsta prakse  KOPĀ</t>
  </si>
  <si>
    <t>SAUSNĒJAS AMBULANCE, Ērgļu novada pašvaldība  KOPĀ</t>
  </si>
  <si>
    <t>Ērgļu slimnīca, Sabiedrība ar ierobežotu atbildību  KOPĀ</t>
  </si>
  <si>
    <t>Budze Līga - ģimenes ārsta prakse  KOPĀ</t>
  </si>
  <si>
    <t>Kallinga Aija - ģimenes ārsta prakse  KOPĀ</t>
  </si>
  <si>
    <t>Braķe Aina - ģimenes ārsta prakse  KOPĀ</t>
  </si>
  <si>
    <t>AURIS, Madonas rajona D.Kalves individuālais uzņēmums  KOPĀ</t>
  </si>
  <si>
    <t>Orions zobārstniecība, SIA  KOPĀ</t>
  </si>
  <si>
    <t>Ogres rajona slimnīca, Sabiedrība ar ierobežotu atbildību  KOPĀ</t>
  </si>
  <si>
    <t>Pajumte B.V, SIA  KOPĀ</t>
  </si>
  <si>
    <t>ANARALS, Sabiedrība ar ierobežotu atbildību  KOPĀ</t>
  </si>
  <si>
    <t>ŠMITU ZOBĀRSTNIECĪBA, Sabiedrība ar ierobežotu atbildību  KOPĀ</t>
  </si>
  <si>
    <t>Ausmas Balodes ģimenes ārsta doktorāts, Sabiedrība ar ierobežotu atbildību  KOPĀ</t>
  </si>
  <si>
    <t>Vāvere Anna - ģimenes ārsta prakse  KOPĀ</t>
  </si>
  <si>
    <t>Zadorožnaja Ņina - ģimenes ārsta prakse  KOPĀ</t>
  </si>
  <si>
    <t>Ligitas Hohas ārsta prakse, SIA  KOPĀ</t>
  </si>
  <si>
    <t>Ieviņš Einārs - ģimenes ārsta prakse  KOPĀ</t>
  </si>
  <si>
    <t>Zepa Dace - ģimenes ārsta prakse  KOPĀ</t>
  </si>
  <si>
    <t>Ozoliņa Laila - ģimenes ārsta prakse  KOPĀ</t>
  </si>
  <si>
    <t>Sāmite Lelde - ģimenes ārsta prakse  KOPĀ</t>
  </si>
  <si>
    <t>Kaktiņa Signe - ģimenes ārsta  prakse  KOPĀ</t>
  </si>
  <si>
    <t>Daces Roskas ģimenes ārsta prakse, SIA  KOPĀ</t>
  </si>
  <si>
    <t>Boreiko Silvija - ģimenes ārsta un pediatra prakse  KOPĀ</t>
  </si>
  <si>
    <t>Baika Anita - ģimenes ārsta, internista un kardiologa  ārsta prakse  KOPĀ</t>
  </si>
  <si>
    <t>LIJAS MORAS ĀRSTA PRAKSE, SIA  KOPĀ</t>
  </si>
  <si>
    <t>Daces Teterovskas ārsta prakse endokrinoloģijā, Sabiedrība ar ierobežotu atbildību  KOPĀ</t>
  </si>
  <si>
    <t>Saldniece Sandra - ģimenes ārsta prakse  KOPĀ</t>
  </si>
  <si>
    <t>CEPĻUKALNS, Vestienas pagasta I.Vīksnes zemnieku saimniecība  KOPĀ</t>
  </si>
  <si>
    <t>Volkopa Inese - ģimenes ārsta un pediatra prakse  KOPĀ</t>
  </si>
  <si>
    <t>Krievāne Dace -  ģimenes ārsta, kardiologa, arodveselības un arodslimību ārsta prakse  KOPĀ</t>
  </si>
  <si>
    <t>MAZOZOLU PAGASTA VESELĪBAS APRŪPES PUNKTS, OGRES NOVADA PAŠVALDĪBAS MAZOZOLU PAGASTA PĀRVALDE  KOPĀ</t>
  </si>
  <si>
    <t>MEDcontrol, Sabiedrība ar ierobežotu atbildību  KOPĀ</t>
  </si>
  <si>
    <t>Andas Gutovskas privātprakse, SIA  KOPĀ</t>
  </si>
  <si>
    <t>K. Konstantinovas Ģimenes ārsta prakse, Sabiedrība ar ierobežotu atbildību  KOPĀ</t>
  </si>
  <si>
    <t>Kristīnes Puriņas ģimenes ārsta prakse, SIA  KOPĀ</t>
  </si>
  <si>
    <t>Sandras Bērziņas ģimenes ārsta prakse, SIA  KOPĀ</t>
  </si>
  <si>
    <t>Radiks, SIA  KOPĀ</t>
  </si>
  <si>
    <t>Belladent, Sabiedrība ar ierobežotu atbildību  KOPĀ</t>
  </si>
  <si>
    <t>Ārstu prakse AiMed, Sabiedrība ar ierobežotu atbildību  KOPĀ</t>
  </si>
  <si>
    <t>Raga Ineta - ģimenes ārsta prakse  KOPĀ</t>
  </si>
  <si>
    <t>Dentisterie Tingbrand, SIA  KOPĀ</t>
  </si>
  <si>
    <t>Pāvulāns Andris - ģimenes ārsta un arodveselības un arodslimību ārsta prakse  KOPĀ</t>
  </si>
  <si>
    <t>Troska Dzintra - ģimenes ārsta un arodveselības un arodslimību ārsta prakse  KOPĀ</t>
  </si>
  <si>
    <t>Kauliņa Anna - ģimenes ārsta un arodveselības un arodslimību ārsta prakse  KOPĀ</t>
  </si>
  <si>
    <t>Matisone Inese - ģimenes ārsta prakse  KOPĀ</t>
  </si>
  <si>
    <t>Rancāne Līga - ģimenes ārsta un pediatra prakse  KOPĀ</t>
  </si>
  <si>
    <t>Šmits Roberts - ārsta internista prakse  KOPĀ</t>
  </si>
  <si>
    <t>Ruzhylo Roman - ārsta prakse oftalmoloģijā  KOPĀ</t>
  </si>
  <si>
    <t>Melkerte Iveta - ārsta prakse otorinolaringoloģijā  KOPĀ</t>
  </si>
  <si>
    <t>Andersones zobārstniecība, Sabiedrība ar ierobežotu atbildību  KOPĀ</t>
  </si>
  <si>
    <t>Zobārstu prakse Lielvārde, SIA  KOPĀ</t>
  </si>
  <si>
    <t>Guntas Tīcmanes ģimenes ārsta prakse, Sabiedrība ar ierobežotu atbildību  KOPĀ</t>
  </si>
  <si>
    <t>Pokule Ineta - ģimenes ārsta prakse  KOPĀ</t>
  </si>
  <si>
    <t>DACES LOČMELES ZOBĀRSTNIECĪBAS PRIVĀTPRAKSE, Sabiedrība ar ierobežotu atbildību  KOPĀ</t>
  </si>
  <si>
    <t>OLIVERSS, Sabiedrība ar ierobežotu atbildību  KOPĀ</t>
  </si>
  <si>
    <t>Dr.Rukmanes ģimenes ārsta prakse, Sabiedrība ar ierobežotu atbildību  KOPĀ</t>
  </si>
  <si>
    <t>Preiļu slimnīca, Sabiedrība ar ierobežotu atbildību  KOPĀ</t>
  </si>
  <si>
    <t>LĀZERS, Sabiedrība ar ierobežotu atbildību  KOPĀ</t>
  </si>
  <si>
    <t>Petrāns Jānis - ģimenes ārsta prakse  KOPĀ</t>
  </si>
  <si>
    <t>Rutkovskis Staņislavs - ģimenes ārsta prakse  KOPĀ</t>
  </si>
  <si>
    <t>ABAKS AA, SIA  KOPĀ</t>
  </si>
  <si>
    <t>Džeriņa Jevģēnija -ģimenes ārsta prakse  KOPĀ</t>
  </si>
  <si>
    <t>Lioznova Svetlana - ģimenes ārsta prakse  KOPĀ</t>
  </si>
  <si>
    <t>Ruskulis Anatolijs - ģimenes ārsta prakse  KOPĀ</t>
  </si>
  <si>
    <t>Kirsanova Ļubova - ģimenes ārsta prakse  KOPĀ</t>
  </si>
  <si>
    <t>Kozuļ-Kaža Anna - ārsta prakse zobārstniecībā  KOPĀ</t>
  </si>
  <si>
    <t>Lācis Jānis - ārsta prakse ķirurģijā un traumatoloģijā, ortopēdijā  KOPĀ</t>
  </si>
  <si>
    <t>Petrāne Valentīna - ārsta prakse otolaringoloģijā  KOPĀ</t>
  </si>
  <si>
    <t>Katkevičs Valdis - ārsta prakse psihiatrijā un neiroloģijā  KOPĀ</t>
  </si>
  <si>
    <t>Pelēču feldšeru vecmāšu punkts, Preiļu novada pašvaldība  KOPĀ</t>
  </si>
  <si>
    <t>SIMEDA, SIA  KOPĀ</t>
  </si>
  <si>
    <t>Asklēpijs Z, SIA  KOPĀ</t>
  </si>
  <si>
    <t>Prīkuļu feldšeru vecmāšu punkts, Preiļu novada pašvaldība  KOPĀ</t>
  </si>
  <si>
    <t>Līvānu slimnīca, Sabiedrība ar ierobežotu atbildību  KOPĀ</t>
  </si>
  <si>
    <t>Milta Inese - ģimenes ārsta prakse  KOPĀ</t>
  </si>
  <si>
    <t>Kalniņa Mudīte - ģimenes ārsta prakse  KOPĀ</t>
  </si>
  <si>
    <t>Baumane Anita - ģimenes ārsta prakse  KOPĀ</t>
  </si>
  <si>
    <t>Stare Mirdza - ģimenes ārsta prakse  KOPĀ</t>
  </si>
  <si>
    <t>Mazulis Česlavs  - ārsta prakse psihiatrijā  KOPĀ</t>
  </si>
  <si>
    <t>Pastare-Meikališa Ināra -  ģimenes ārsta prakse  KOPĀ</t>
  </si>
  <si>
    <t>Medicīnas centrs Saule, Sabiedrība ar ierobežotu atbildību  KOPĀ</t>
  </si>
  <si>
    <t>SOME, Sabiedrība ar ierobežotu atbildību  KOPĀ</t>
  </si>
  <si>
    <t>Doroško Ingrīda - ģimenes ārsta prakse  KOPĀ</t>
  </si>
  <si>
    <t>REHABILITĀCIJAS CENTRS "RĀZNA", Sabiedrība ar ierobežotu atbildību  KOPĀ</t>
  </si>
  <si>
    <t>Daņilova Jeļena - ģimenes ārsta prakse  KOPĀ</t>
  </si>
  <si>
    <t>Paraščiņaka Silvija - ģimenes ārsta prakse  KOPĀ</t>
  </si>
  <si>
    <t>Oļševska Ināra - ģimenes ārsta un zobārsta prakse  KOPĀ</t>
  </si>
  <si>
    <t>RUŽINAS DOKTORĀTS, Sabiedrība ar ierobežotu atbildību  KOPĀ</t>
  </si>
  <si>
    <t>Kairiša Silva - ģimenes ārsta prakse  KOPĀ</t>
  </si>
  <si>
    <t>Feimaņu feldšeru - vecmāšu punkts, Maltas apvienības pārvalde  KOPĀ</t>
  </si>
  <si>
    <t>90011995189</t>
  </si>
  <si>
    <t>Griškānu feldšeru-vecmāšu punkts, Kaunatas apvienības pārvalde</t>
  </si>
  <si>
    <t>Griškānu feldšeru-vecmāšu punkts, Kaunatas apvienības pārvalde  KOPĀ</t>
  </si>
  <si>
    <t>90011988026</t>
  </si>
  <si>
    <t>Nagļu pagasta feldšeru-vecmāšu punkts, Dricānu apvienības pārvalde</t>
  </si>
  <si>
    <t>Nagļu pagasta feldšeru-vecmāšu punkts, Dricānu apvienības pārvalde  KOPĀ</t>
  </si>
  <si>
    <t>Kruķu feldšeru-vecmāšu punkts, Maltas apvienības pārvalde  KOPĀ</t>
  </si>
  <si>
    <t>Silmalas feldšeru -vecmāšu punkts, Maltas apvienības pārvalde  KOPĀ</t>
  </si>
  <si>
    <t>Štikānu feldšeru - vecmāšu punkts, Maltas apvienības pārvalde  KOPĀ</t>
  </si>
  <si>
    <t>Mārītes Kaļvas ģimenes ārsta prakse, SIA  KOPĀ</t>
  </si>
  <si>
    <t>Rēzeknes novada veselības un sociālās aprūpes centrs</t>
  </si>
  <si>
    <t>Rēzeknes novada veselības un sociālās aprūpes centrs  KOPĀ</t>
  </si>
  <si>
    <t>VIĻĀNU DOKTORĀTS I, Sabiedrība ar ierobežotu atbildību  KOPĀ</t>
  </si>
  <si>
    <t>40900036645</t>
  </si>
  <si>
    <t>DEKŠĀRU FELDŠERU - VECMĀŠU PUNKTS, Viļānu apvienības pārvalde</t>
  </si>
  <si>
    <t>DEKŠĀRU FELDŠERU - VECMĀŠU PUNKTS, Viļānu apvienības pārvalde  KOPĀ</t>
  </si>
  <si>
    <t>Orlovs Dmitrijs -ģimenes ārsta prakse  KOPĀ</t>
  </si>
  <si>
    <t>ES-ģimenes ārsta prakse, Sabiedrība ar ierobežotu atbildību  KOPĀ</t>
  </si>
  <si>
    <t>Ā.Ancānes ģimenes ārsta prakse, SIA  KOPĀ</t>
  </si>
  <si>
    <t>Celmiņa Ināra - ģimenes ārsta prakse  KOPĀ</t>
  </si>
  <si>
    <t>Lāces Ineses ārsta prakse zobārstniecībā, SIA  KOPĀ</t>
  </si>
  <si>
    <t>LIEPA UN GAILĪTE, Sabiedrība ar ierobežotu atbildību  KOPĀ</t>
  </si>
  <si>
    <t>KJV 1, SIA  KOPĀ</t>
  </si>
  <si>
    <t>Dr.Martas zobārstniecība, SIA  KOPĀ</t>
  </si>
  <si>
    <t>Ilzes Kāknēnas zobārstniecības prakse, Sabiedrība ar ierobežotu atbildību  KOPĀ</t>
  </si>
  <si>
    <t>Ozola Guna - ārsta prakse oftalmoloģijā  KOPĀ</t>
  </si>
  <si>
    <t>Vītola Liene - ģimenes ārsta prakse  KOPĀ</t>
  </si>
  <si>
    <t>Daigas Āboltiņas ģimenes ārsta prakse, Sabiedrība ar ierobežotu atbildību  KOPĀ</t>
  </si>
  <si>
    <t>ĶEKAVAS NOVADA VESELĪBAS UN SOCIĀLĀS APRŪPES CENTRS, PAŠVALDĪBAS AĢENTŪRA  KOPĀ</t>
  </si>
  <si>
    <t>Baložu doktorāts, SIA  KOPĀ</t>
  </si>
  <si>
    <t>R.D. doktorāts, SIA  KOPĀ</t>
  </si>
  <si>
    <t>Nimece, Sabiedrība ar ierobežotu atbildību  KOPĀ</t>
  </si>
  <si>
    <t>KSB Doktorāts, SIA  KOPĀ</t>
  </si>
  <si>
    <t>Guntas Āboltiņas ģimenes ārsta prakse, Sabiedrība ar ierobežotu atbildību  KOPĀ</t>
  </si>
  <si>
    <t>Ditas Zeltiņas ārsta prakse, SIA  KOPĀ</t>
  </si>
  <si>
    <t>Madaras Freimanes ģimenes ārsta prakse, SIA  KOPĀ</t>
  </si>
  <si>
    <t>Titurgas doktorāts, Sabiedrība ar ierobežotu atbildību  KOPĀ</t>
  </si>
  <si>
    <t>Jūlijas Jurgaitītes ārsta prakse ginekoloģijā un dzemdniecībā, Sabiedrība ar ierobežotu atbildību  KOPĀ</t>
  </si>
  <si>
    <t>Miķelsone Astra - ģimenes ārsta un arodveselības un arodslimību ārsta prakse  KOPĀ</t>
  </si>
  <si>
    <t>Jaunķiķe Vineta - ģimenes ārsta prakse  KOPĀ</t>
  </si>
  <si>
    <t>ZOBU DRAUGI, SIA</t>
  </si>
  <si>
    <t>ZOBU DRAUGI, SIA  KOPĀ</t>
  </si>
  <si>
    <t>Adamova-Krastiņa Maija - ģimenes ārsta prakse  KOPĀ</t>
  </si>
  <si>
    <t>Dzene Sanita - ģimenes ārsta prakse  KOPĀ</t>
  </si>
  <si>
    <t>Zandare-Legata Evija - ģimenes ārsta prakse  KOPĀ</t>
  </si>
  <si>
    <t>40203695336</t>
  </si>
  <si>
    <t>Sarmīte Kalēja ĢĀP, Sabiedrība ar ierobežotu atbildību</t>
  </si>
  <si>
    <t>Sarmīte Kalēja ĢĀP, Sabiedrība ar ierobežotu atbildību  KOPĀ</t>
  </si>
  <si>
    <t>LAROMED, SIA  KOPĀ</t>
  </si>
  <si>
    <t>ALSMED, SIA  KOPĀ</t>
  </si>
  <si>
    <t>Salaspils veselības un sociālās aprūpes centrs, Sabiedrība ar ierobežotu atbildību  KOPĀ</t>
  </si>
  <si>
    <t>STOMATOLOGS, Sabiedrība ar ierobežotu atbildību  KOPĀ</t>
  </si>
  <si>
    <t>Beķe Gundega - ģimenes ārsta prakse  KOPĀ</t>
  </si>
  <si>
    <t>ANJE, SIA  KOPĀ</t>
  </si>
  <si>
    <t>Bondare Krista - ģimenes ārsta prakse  KOPĀ</t>
  </si>
  <si>
    <t>Ineses Rabkevičas ārsta prakse, SIA  KOPĀ</t>
  </si>
  <si>
    <t>Āva Gundega - ārsta prakse neiroloģijā  KOPĀ</t>
  </si>
  <si>
    <t>SEMPERA DG, Sabiedrība ar ierobežotu atbildību  KOPĀ</t>
  </si>
  <si>
    <t>Maijas Kozlovskas ģimenes ārsta prakse, SIA  KOPĀ</t>
  </si>
  <si>
    <t>Simanoviča Žaneta - ģimenes ārsta prakse  KOPĀ</t>
  </si>
  <si>
    <t>Jekaterinas Gerķes ģimenes ārsta prakse, SIA  KOPĀ</t>
  </si>
  <si>
    <t>APG project, Sabiedrība ar ierobežotu atbildību  KOPĀ</t>
  </si>
  <si>
    <t>Liepiņas Madaras - ģimenes ārsta prakse, Sabiedrība ar ierobežotu atbildību  KOPĀ</t>
  </si>
  <si>
    <t>MPWG, Sabiedrība ar ierobežotu atbildību  KOPĀ</t>
  </si>
  <si>
    <t>Saulkrastu veselības centrs, Pašvaldības aģentūra</t>
  </si>
  <si>
    <t>Saulkrastu veselības centrs, Pašvaldības aģentūra  KOPĀ</t>
  </si>
  <si>
    <t>SAULKRASTU ZOBĀRSTNIECĪBA, Sabiedrība ar ierobežotu atbildību  KOPĀ</t>
  </si>
  <si>
    <t>Ināras Zemītes ārsta prakse, Sabiedrība ar ierobežotu atbildību  KOPĀ</t>
  </si>
  <si>
    <t>Agritas Mickevičas ārsta prakse ginekoloģijā un dzemdniecībā, Sabiedrība ar ierobežotu atbildību  KOPĀ</t>
  </si>
  <si>
    <t>Siguldas slimnīca, SIA  KOPĀ</t>
  </si>
  <si>
    <t>REHABILITĀCIJAS CENTRS "KRIMULDA", Sabiedrība ar ierobežotu atbildību  KOPĀ</t>
  </si>
  <si>
    <t>GT UNION, Sabiedrība ar ierobežotu atbildību  KOPĀ</t>
  </si>
  <si>
    <t>MUTES VESELĪBAS CENTRS, Sabiedrība ar ierobežotu atbildību  KOPĀ</t>
  </si>
  <si>
    <t>SIGULDAS EFEKTS, Sabiedrība ar ierobežotu atbildību Ģimenes ārstu doktorāts  KOPĀ</t>
  </si>
  <si>
    <t>I.B., Sabiedrība ar ierobežotu atbildību  KOPĀ</t>
  </si>
  <si>
    <t>Jutas Ošenieces ģimenes ārsta prakse, SIA  KOPĀ</t>
  </si>
  <si>
    <t>Vanaga Anita - ārsta prakse ginekoloģijā, dzemdniecībā  KOPĀ</t>
  </si>
  <si>
    <t>ENT Ārstu prakse, SIA  KOPĀ</t>
  </si>
  <si>
    <t>Strade Māra -ārsta prakse ginekoloģijā, dzemdniecībā  KOPĀ</t>
  </si>
  <si>
    <t>Kārkliņa Inguna - ārsta prakse oftalmoloģijā  KOPĀ</t>
  </si>
  <si>
    <t>TROPI, Sabiedrība ar ierobežotu atbildību  KOPĀ</t>
  </si>
  <si>
    <t>Ilzes Silanžas ārsta prakse, SIA  KOPĀ</t>
  </si>
  <si>
    <t>Veide Artūrs - ģimenes ārsta un arodveselības un arodslimību ārsta prakse  KOPĀ</t>
  </si>
  <si>
    <t>Ģimenes sirds, SIA  KOPĀ</t>
  </si>
  <si>
    <t>Tērauds Ivo - ārsta prakse otolaringoloģijā  KOPĀ</t>
  </si>
  <si>
    <t>Dr. Ilzes Leimanes ģimenes ārstes prakse, SIA  KOPĀ</t>
  </si>
  <si>
    <t>SANDRAS KUKAINES DOKTORĀTS, SIA  KOPĀ</t>
  </si>
  <si>
    <t>True Smile, SIA  KOPĀ</t>
  </si>
  <si>
    <t>Agates Smaids, Sabiedrība ar ierobežotu atbildību  KOPĀ</t>
  </si>
  <si>
    <t>Margaritas Bargarumas ārsta prakse, SIA  KOPĀ</t>
  </si>
  <si>
    <t>Ganus Imants - ģimenes ārsta prakse  KOPĀ</t>
  </si>
  <si>
    <t>ĢAP Iveta Skurule, Sabiedrība ar ierobežotu atbildību  KOPĀ</t>
  </si>
  <si>
    <t>Dr. Oltes zobārstniecība, SIA  KOPĀ</t>
  </si>
  <si>
    <t>I.Laizānes ārsta prakse, Sabiedrība ar ierobežotu atbildību  KOPĀ</t>
  </si>
  <si>
    <t>N.Sergejevas ģimenes ārsta prakse, SIA  KOPĀ</t>
  </si>
  <si>
    <t>GSM Medical, SIA  KOPĀ</t>
  </si>
  <si>
    <t>Siliņa Līga ģimenes ārsta prakse, SIA  KOPĀ</t>
  </si>
  <si>
    <t>G.Veides ģimenes ārsta prakse, SIA  KOPĀ</t>
  </si>
  <si>
    <t>Ādažu slimnīca, Pašvaldības sabiedrība ar ierobežotu atbildību  KOPĀ</t>
  </si>
  <si>
    <t>Ādažu privātslimnīca, SIA  KOPĀ</t>
  </si>
  <si>
    <t>Ludmilas Zeiļukas ārsta prakse, SIA  KOPĀ</t>
  </si>
  <si>
    <t>ĢIMENES ĀRSTA PRAKSE, Sabiedrība ar ierobežotu atbildību  KOPĀ</t>
  </si>
  <si>
    <t>Ārsta Nams, Sabiedrība ar ierobežotu atbildību  KOPĀ</t>
  </si>
  <si>
    <t>M &amp; M centrs, Sabiedrība ar ierobežotu atbildību  KOPĀ</t>
  </si>
  <si>
    <t>Molodcova Daiga - ģimenes ārsta prakse  KOPĀ</t>
  </si>
  <si>
    <t>Ārstu privātprakse "SVĪRE PLUS", Sabiedrība ar ierobežotu atbildību  KOPĀ</t>
  </si>
  <si>
    <t>Lagzdiņa Dina - ģimenes ārsta prakse  KOPĀ</t>
  </si>
  <si>
    <t>Indrāne Maira - ģimenes ārsta prakse  KOPĀ</t>
  </si>
  <si>
    <t>Liepiņi, Sabiedrība ar ierobežotu atbildību  KOPĀ</t>
  </si>
  <si>
    <t>Liepziedi ārsta prakse, SIA  KOPĀ</t>
  </si>
  <si>
    <t>Dr. A.Šmitiņas privātprakse, SIA  KOPĀ</t>
  </si>
  <si>
    <t>Ganus Anita - ģimenes ārsta prakse  KOPĀ</t>
  </si>
  <si>
    <t>CILVĒKS, Sabiedrība ar ierobežotu atbildību  KOPĀ</t>
  </si>
  <si>
    <t>Balt Aliance, Sabiedrība ar ierobežotu atbildību  KOPĀ</t>
  </si>
  <si>
    <t>Džīva, Sabiedrība ar ierobežotu atbildību  KOPĀ</t>
  </si>
  <si>
    <t>Krimuldas doktorāts, Sabiedrība ar ierobežotu atbildību  KOPĀ</t>
  </si>
  <si>
    <t>Mikova Aija - vecmātes prakse  KOPĀ</t>
  </si>
  <si>
    <t>Sprūde Jevgeņija - ģimenes ārsta prakse  KOPĀ</t>
  </si>
  <si>
    <t>Bicāne Ilma -ārsta prakse zobārstniecībā  KOPĀ</t>
  </si>
  <si>
    <t>JanaMed, SIA  KOPĀ</t>
  </si>
  <si>
    <t>Bērziņa Valda - ģimenes ārsta prakse  KOPĀ</t>
  </si>
  <si>
    <t>"PP", Medicīnas centrs, Sabiedrība ar ierobežotu atbildību  KOPĀ</t>
  </si>
  <si>
    <t>Liepiņa Andra - ārsta prakse zobārstniecībā  KOPĀ</t>
  </si>
  <si>
    <t>Med Plus Ārstu prakse, SIA  KOPĀ</t>
  </si>
  <si>
    <t>Mārupes Doktorāts, SIA  KOPĀ</t>
  </si>
  <si>
    <t>Mārupes ambulance 1, Sabiedrība ar ierobežotu atbildību  KOPĀ</t>
  </si>
  <si>
    <t>Ārstu prakse "Mazcena 21", Sabiedrība ar ierobežotu atbildību  KOPĀ</t>
  </si>
  <si>
    <t>K.BIRZNIECES-BĒRZIŅAS ĢIMENES ĀRSTA PRAKSE, Sabiedrība ar ierobežotu atbildību  KOPĀ</t>
  </si>
  <si>
    <t>Thymus, SIA  KOPĀ</t>
  </si>
  <si>
    <t>OZOLIŅAS DOKTORĀTS, Individuālais komersants  KOPĀ</t>
  </si>
  <si>
    <t>Ivetas Vīksnes ģimenes ārsta prakse, Sabiedrība ar ierobežotu atbildību  KOPĀ</t>
  </si>
  <si>
    <t>Ropažu novada pašvaldības aģentūra "Stopiņu ambulance"  KOPĀ</t>
  </si>
  <si>
    <t>Šenbrūna Sarmīte - ģimenes ārsta prakse  KOPĀ</t>
  </si>
  <si>
    <t>Ozola Māra - ģimenes ārsta prakse  KOPĀ</t>
  </si>
  <si>
    <t>Veinberga Liesma - ģimenes ārsta prakse  KOPĀ</t>
  </si>
  <si>
    <t>Grikmane Ligita - ģimenes ārsta prakse  KOPĀ</t>
  </si>
  <si>
    <t>Tereško Dzintra - ģimenes ārsta prakse  KOPĀ</t>
  </si>
  <si>
    <t>Rožuleja Aina - ģimenes ārsta un pediatra prakse  KOPĀ</t>
  </si>
  <si>
    <t>Rolava Videga - ģimenes ārsta, internista un onkologa ķīmijterapeita prakse  KOPĀ</t>
  </si>
  <si>
    <t>SALDUS ZOBĀRSTNIECĪBA, SIA  KOPĀ</t>
  </si>
  <si>
    <t>Sigma Z, SIA  KOPĀ</t>
  </si>
  <si>
    <t>EZERES DOKTORĀTS, SIA  KOPĀ</t>
  </si>
  <si>
    <t>Grigale Ilga - ģimenes ārsta prakse  KOPĀ</t>
  </si>
  <si>
    <t>Saldus medicīnas centrs, Sabiedrība ar ierobežotu atbildību  KOPĀ</t>
  </si>
  <si>
    <t>META, Sabiedrība ar ierobežotu atbildību Saldus  KOPĀ</t>
  </si>
  <si>
    <t>Ūdra Ineta - ģimenes ārsta prakse  KOPĀ</t>
  </si>
  <si>
    <t>DRUVAS DOKTORĀTS, SIA  KOPĀ</t>
  </si>
  <si>
    <t>Dr. Bīlānes doktorāts, SIA  KOPĀ</t>
  </si>
  <si>
    <t>Zilzobis, SIA  KOPĀ</t>
  </si>
  <si>
    <t>Saldus novada pašvaldības Zirņu doktorāts  KOPĀ</t>
  </si>
  <si>
    <t>Svetlanas Sergejenko ģimenes ārsta prakse, SIA  KOPĀ</t>
  </si>
  <si>
    <t>Lauriņa Aija - ģimenes ārsta un arodveselības un arodslimību ārsta prakse  KOPĀ</t>
  </si>
  <si>
    <t>Pikša Rasma - ārsta internista prakse  KOPĀ</t>
  </si>
  <si>
    <t>Blese Ingrīda - ģimenes ārsta prakse  KOPĀ</t>
  </si>
  <si>
    <t>ĀRSTA PALĪGA KABINETS (feldšera punkts), TALSU NOVADA PAŠVALDĪBA  KOPĀ</t>
  </si>
  <si>
    <t>Blese Pēteris - ģimenes ārsta prakse  KOPĀ</t>
  </si>
  <si>
    <t>Zariņa Ļuda - ģimenes ārsta un arodveselības un arodslimību ārsta prakse  KOPĀ</t>
  </si>
  <si>
    <t>Baltā Sarmīte - ģimenes ārsta un arodveselības un arodslimību ārsta prakse  KOPĀ</t>
  </si>
  <si>
    <t>TALSU VESELĪBAS CENTRS, SIA  KOPĀ</t>
  </si>
  <si>
    <t>LAURAS RĒRIHAS PRAKSE, Sabiedrība ar ierobežotu atbildību  KOPĀ</t>
  </si>
  <si>
    <t>Smelte Kristīne - ģimenes ārsta prakse  KOPĀ</t>
  </si>
  <si>
    <t>Andas Mellenbergas ārsta prakse, Sabiedrība ar ierobežotu atbildību  KOPĀ</t>
  </si>
  <si>
    <t>Vija Sniedziņa, IK  KOPĀ</t>
  </si>
  <si>
    <t>Valdas Strēlnieces ārsta prakse, SIA  KOPĀ</t>
  </si>
  <si>
    <t>VITAS NORENBERGAS ĢIMENES ĀRSTA PRAKSE, IK  KOPĀ</t>
  </si>
  <si>
    <t>TALSU SANUS, SIA  KOPĀ</t>
  </si>
  <si>
    <t>N. Strautmaņa ārsta prakse, SIA  KOPĀ</t>
  </si>
  <si>
    <t>Kristapsone Agita - ārsta prakse zobārstniecībā  KOPĀ</t>
  </si>
  <si>
    <t>Dreiberga Arta - ārsta prakse ginekoloģijā, dzemdniecībā  KOPĀ</t>
  </si>
  <si>
    <t>VSV CENTRS, SIA  KOPĀ</t>
  </si>
  <si>
    <t>Inetas Baumanes veselības centrs "Maristella" , SIA  KOPĀ</t>
  </si>
  <si>
    <t>Aijas Briedes ārsta prakse, SIA  KOPĀ</t>
  </si>
  <si>
    <t>Stāmers Vilnis - ārsta prakse zobārstniecībā  KOPĀ</t>
  </si>
  <si>
    <t>Kalēja Ieva - ārsta prakse oftalmoloģijā  KOPĀ</t>
  </si>
  <si>
    <t>Vēmane Monika - ģimenes ārsta un pediatra prakse  KOPĀ</t>
  </si>
  <si>
    <t>Sporāne Evija - ģimenes ārsta prakse  KOPĀ</t>
  </si>
  <si>
    <t>Agneses Krastiņas zobārstniecības prakse, IK  KOPĀ</t>
  </si>
  <si>
    <t>Vilkaste Kārlis - ģimenes ārsta prakse  KOPĀ</t>
  </si>
  <si>
    <t>L.Nāckalnes ginekologa prakse, IK  KOPĀ</t>
  </si>
  <si>
    <t>AFP, Sabiedrība ar ierobežotu atbildību  KOPĀ</t>
  </si>
  <si>
    <t>Liepa Ingrīda - ģimenes ārsta prakse  KOPĀ</t>
  </si>
  <si>
    <t>Pinkena Inga -ārsta prakse zobārstniecībā  KOPĀ</t>
  </si>
  <si>
    <t>Klēvere Vija - ārsta prakse zobārstniecībā  KOPĀ</t>
  </si>
  <si>
    <t>Lormane Annemarija -ģimenes ārsta prakse  KOPĀ</t>
  </si>
  <si>
    <t>Zibina Benita - ģimenes ārsta prakse  KOPĀ</t>
  </si>
  <si>
    <t>Miķelsone Ingrīda - ģimenes ārsta un pediatra prakse  KOPĀ</t>
  </si>
  <si>
    <t>Berga Ruta -ģimenes ārsta prakse  KOPĀ</t>
  </si>
  <si>
    <t>Rojas zobārstniecība, Sabiedrība ar ierobežotu atbildību  KOPĀ</t>
  </si>
  <si>
    <t>Melderprakse, Sabiedrība ar ierobežotu atbildību  KOPĀ</t>
  </si>
  <si>
    <t>R.E.L.M., IK  KOPĀ</t>
  </si>
  <si>
    <t>Bētiņa Lilita - ģimenes ārsta un arodveselības un arodslimību ārsta prakse  KOPĀ</t>
  </si>
  <si>
    <t>Cinkus Vēsma -ģimenes ārsta prakse  KOPĀ</t>
  </si>
  <si>
    <t>Jakušenoka doktorāts, SIA  KOPĀ</t>
  </si>
  <si>
    <t>Meženiece Ilga - ģimenes ārsta prakse  KOPĀ</t>
  </si>
  <si>
    <t>DINA SEBRE - ārsta prakse alergoloģijā, SIA  KOPĀ</t>
  </si>
  <si>
    <t>Tukuma slimnīca, Sabiedrība ar ierobežotu atbildību  KOPĀ</t>
  </si>
  <si>
    <t>Ginekologu prakse, Sabiedrība ar ierobežotu atbildību  KOPĀ</t>
  </si>
  <si>
    <t>Petrova Inese - ģimenes ārsta un arodveselības un arodslimību ārsta prakse  KOPĀ</t>
  </si>
  <si>
    <t>Aizstrauta Tamāra - ģimenes ārsta un arodveselības un arodslimību ārsta prakse  KOPĀ</t>
  </si>
  <si>
    <t>Andersone Ilze - ārsta prakse endokrinoloģijā  KOPĀ</t>
  </si>
  <si>
    <t>DACES RUNDĀNES ĢĀP, Individuālais komersants  KOPĀ</t>
  </si>
  <si>
    <t>Krūziņa Inga - ģimenes ārsta, dermatologa, venerologa un arodveselības un arodslimību ārsta prakse  KOPĀ</t>
  </si>
  <si>
    <t>Matisone Marija - ģimenes ārsta, onkologa ķīmijterapeita un arodveselības un arodslimību ārsta prakse  KOPĀ</t>
  </si>
  <si>
    <t>Ancāne Lūcija - ārsta prakse zobārstniecībā  KOPĀ</t>
  </si>
  <si>
    <t>Frīdenberga Gunta  - ārsta prakse ginekoloģijā, dzemdniecībā  KOPĀ</t>
  </si>
  <si>
    <t>Ārstes psihiatres I.Grīnfeldes prakse, SIA  KOPĀ</t>
  </si>
  <si>
    <t>Irlavas Sarkanā Krusta slimnīca, Sabiedrība ar ierobežotu atbildību  KOPĀ</t>
  </si>
  <si>
    <t>JAUNSĀTU PAGASTA FELDŠERU VECMĀŠU PUNKTS, Pūres un Jaunsātu pagastu pārvalde  KOPĀ</t>
  </si>
  <si>
    <t>LESTENES FELDŠERU-VECMĀŠU PUNKTS, Irlavas un Lestenes pagastu pārvalde  KOPĀ</t>
  </si>
  <si>
    <t>Neiberga Baiba - ģimenes ārsta prakse  KOPĀ</t>
  </si>
  <si>
    <t>Veismane Gita - ārsta prakse zobārstniecībā  KOPĀ</t>
  </si>
  <si>
    <t>Zaļmeža Santa - ģimenes ārsta prakse  KOPĀ</t>
  </si>
  <si>
    <t>K. Zariņas zobārstniecība, SIA  KOPĀ</t>
  </si>
  <si>
    <t>Medinteks, SIA  KOPĀ</t>
  </si>
  <si>
    <t>Pūces ģimenes ārsta prakse, SIA  KOPĀ</t>
  </si>
  <si>
    <t>Jurēvica Skaidrīte - ģimenes ārsta prakse  KOPĀ</t>
  </si>
  <si>
    <t>Studena Ivonna - ārsta prakse zobārstniecībā  KOPĀ</t>
  </si>
  <si>
    <t>Birkenšteina Anete - ārsta prakse ginekoloģijā, dzemdniecībā  KOPĀ</t>
  </si>
  <si>
    <t>Ševčuka Marija - ārsta prakse neiroloģijā un oftalmoloģijā  KOPĀ</t>
  </si>
  <si>
    <t>Krūzmane Anda - ārsta prakse zobārstniecībā  KOPĀ</t>
  </si>
  <si>
    <t>40900041222</t>
  </si>
  <si>
    <t>Kandavas pilsētas, Cēres un Kandavas pagastu pārvalde</t>
  </si>
  <si>
    <t>Kandavas pilsētas, Cēres un Kandavas pagastu pārvalde  KOPĀ</t>
  </si>
  <si>
    <t>GV-96, Sabiedrība ar ierobežotu atbildību  KOPĀ</t>
  </si>
  <si>
    <t>Ulmane Olita - ģimenes ārsta prakse  KOPĀ</t>
  </si>
  <si>
    <t>APŠUCIEMA FELDŠERU PUNKTS  KOPĀ</t>
  </si>
  <si>
    <t>Smārdes doktorāts, Sabiedrība ar ierobežotu atbildību  KOPĀ</t>
  </si>
  <si>
    <t>Jānis Raibarts - ārsta prakse un konsultācijas, SIA  KOPĀ</t>
  </si>
  <si>
    <t>Točs Oskars - ārsta prakse neiroloģijā  KOPĀ</t>
  </si>
  <si>
    <t>Zobārstes Leles individuālais uzņēmums  KOPĀ</t>
  </si>
  <si>
    <t>G.Ikšeles individuālais uzņēmums  KOPĀ</t>
  </si>
  <si>
    <t>ARIANDA GRĪNVALDE ĀRSTA PRAKSE PSIHIATRIJĀ, IK  KOPĀ</t>
  </si>
  <si>
    <t>Ķiris Valdis - ģimenes ārsta un narkologa prakse  KOPĀ</t>
  </si>
  <si>
    <t>Uzbeka Ilona - ģimenes ārsta un ārsta pneimonologa prakse  KOPĀ</t>
  </si>
  <si>
    <t>Ķire Marianna - ģimenes ārsta un arodveselības un arodslimību ārsta prakse  KOPĀ</t>
  </si>
  <si>
    <t>Nātra Inga - ģimenes ārsta prakse  KOPĀ</t>
  </si>
  <si>
    <t>Kļaviņa Ritma - ģimenes ārsta prakse  KOPĀ</t>
  </si>
  <si>
    <t>Nātra Māris - ģimenes ārsta prakse  KOPĀ</t>
  </si>
  <si>
    <t>DentaNata, Sabiedrība ar ierobežotu atbildību  KOPĀ</t>
  </si>
  <si>
    <t>Zušmane Evita - ģimenes ārsta prakse  KOPĀ</t>
  </si>
  <si>
    <t>Galīte Solveiga -acu ārsta prakse  KOPĀ</t>
  </si>
  <si>
    <t>Lūkina Zane - ģimenes ārsta un arodveselības un arodslimību ārsta prakse  KOPĀ</t>
  </si>
  <si>
    <t>Caune Sarmīte - ārsta prakse zobārstniecībā  KOPĀ</t>
  </si>
  <si>
    <t>M. Kļaviņas ĢĀP, SIA  KOPĀ</t>
  </si>
  <si>
    <t>L. ZIEMELES DOKTORĀTS, SIA  KOPĀ</t>
  </si>
  <si>
    <t>M.BINDRES DOKTORĀTS, SIA  KOPĀ</t>
  </si>
  <si>
    <t>Sarkanā Krusta Smiltenes slimnīca, SIA  KOPĀ</t>
  </si>
  <si>
    <t>Agnese 1, Sabiedrība ar ierobežotu atbildību  KOPĀ</t>
  </si>
  <si>
    <t>Nodieva Anda - ārsta prakse pneimonoloģijā, Sabiedrība ar ierobežotu atbildību  KOPĀ</t>
  </si>
  <si>
    <t>Strenču psihoneiroloģiskā slimnīca, Valsts sabiedrība ar ierobežotu atbildību  KOPĀ</t>
  </si>
  <si>
    <t>Ditas Pīlātes ģimenes ārsta prakse, Sabiedrība ar ierobežotu atbildību  KOPĀ</t>
  </si>
  <si>
    <t>DOKTORĀTS "KALMES", Sabiedrība ar ierobežotu atbildību  KOPĀ</t>
  </si>
  <si>
    <t>Kuzma Ilze - ģimenes ārsta prakse  KOPĀ</t>
  </si>
  <si>
    <t>Mazsalacas slimnīca, Sabiedrība ar ierobežotu atbildību  KOPĀ</t>
  </si>
  <si>
    <t>Plūme Anda - ģimenes ārsta un ginekologa, dzemdību speciālista prakse  KOPĀ</t>
  </si>
  <si>
    <t>VINETAS ZVIEDRES ZOBĀRSTNIECĪBA, Sabiedrība ar ierobežotu atbildību  KOPĀ</t>
  </si>
  <si>
    <t>M. GRŪSLES ĀRSTA PRAKSE, SIA  KOPĀ</t>
  </si>
  <si>
    <t>I. Ločmeles ārsta prakse, Sabiedrība ar ierobežotu atbildību  KOPĀ</t>
  </si>
  <si>
    <t>Ārgale Vēsma - ārsta prakse kardioloģijā  KOPĀ</t>
  </si>
  <si>
    <t>B. Kalniņas ģimenes ārsta prakse, Sabiedrība ar ierobežotu atbildību  KOPĀ</t>
  </si>
  <si>
    <t>Trikātas doktorāts, SIA  KOPĀ</t>
  </si>
  <si>
    <t>Saleniece Sarmīte - ģimenes ārsta prakse  KOPĀ</t>
  </si>
  <si>
    <t>Poikāne Guna - ģimenes ārsta prakse  KOPĀ</t>
  </si>
  <si>
    <t>ASAFREJA, Sabiedrība ar ierobežotu atbildību  KOPĀ</t>
  </si>
  <si>
    <t>Šakare Anna - ģimenes ārsta prakse  KOPĀ</t>
  </si>
  <si>
    <t>KĀRVINS, SIA  KOPĀ</t>
  </si>
  <si>
    <t>Matīšu pagasta feldšerpunkts, Valmieras novada pašvaldība  KOPĀ</t>
  </si>
  <si>
    <t>Skujiņa Inese - ģimenes ārsta prakse  KOPĀ</t>
  </si>
  <si>
    <t>TAKAS TEHNOLOGIJAS, SIA  KOPĀ</t>
  </si>
  <si>
    <t>Griķe Baiba - ģimenes ārsta prakse  KOPĀ</t>
  </si>
  <si>
    <t>Cērpa Ilva - ģimenes ārsta un arodveselības un arodslimību ārsta prakse  KOPĀ</t>
  </si>
  <si>
    <t>INSESO, SIA  KOPĀ</t>
  </si>
  <si>
    <t>Foot.in, SIA  KOPĀ</t>
  </si>
  <si>
    <t>Osovska Evija - fizioterapeita prakse  KOPĀ</t>
  </si>
  <si>
    <t>MEDICĪNAS CENTRS "MEDFIX", SIA  KOPĀ</t>
  </si>
  <si>
    <t>Kokare Inese - ārsta prakse fizikālā un rehabilitācijas medicīnā, akupunktūrā un algoloģijā  KOPĀ</t>
  </si>
  <si>
    <t>Vildere Indra - masiera prakse  KOPĀ</t>
  </si>
  <si>
    <t>Reimo, SIA  KOPĀ</t>
  </si>
  <si>
    <t>Miksons MD, Sabiedrība ar ierobežotu atbildību  KOPĀ</t>
  </si>
  <si>
    <t>LIBLEINA, SIA  KOPĀ</t>
  </si>
  <si>
    <t>Bartoša Marija- ārsta prakse kosmetoloģijā  KOPĀ</t>
  </si>
  <si>
    <t>Tolkačova Gita - ārsta prakse zobārstniecībā  KOPĀ</t>
  </si>
  <si>
    <t>DRV, Sabiedrība ar ierobežotu atbildību  KOPĀ</t>
  </si>
  <si>
    <t>40203632379</t>
  </si>
  <si>
    <t>PRASMES, sabiedrība ar ierobežotu atbildību</t>
  </si>
  <si>
    <t>PRASMES, sabiedrība ar ierobežotu atbildību  KOPĀ</t>
  </si>
  <si>
    <t>SmartFeet RIX, Sabiedrība ar ierobežotu atbildību  KOPĀ</t>
  </si>
  <si>
    <t>Viškers Kristaps - fizioterapeita prakse  KOPĀ</t>
  </si>
  <si>
    <t>Mellivora, SIA  KOPĀ</t>
  </si>
  <si>
    <t>Družiņins Andrejs - masiera prakse  KOPĀ</t>
  </si>
  <si>
    <t>Bulycheva Ekaterina - masiera prakse  KOPĀ</t>
  </si>
  <si>
    <t>Psihoneirālās un Imunitātes veselības un izpētes centrs, SIA  KOPĀ</t>
  </si>
  <si>
    <t>VIALS, Sabiedrība ar ierobežotu atbildību  KOPĀ</t>
  </si>
  <si>
    <t>Sendito, SIA  KOPĀ</t>
  </si>
  <si>
    <t>Krūmiņa Irina - ģimenes ārsta prakse  KOPĀ</t>
  </si>
  <si>
    <t>Menise Elīna - endokrinologa, internista un arodveselības un arodslimību ārsta prakse  KOPĀ</t>
  </si>
  <si>
    <t>Groskopa Inga - ārsta prakse kosmetoloģijā  KOPĀ</t>
  </si>
  <si>
    <t>Digital Clinic, SIA  KOPĀ</t>
  </si>
  <si>
    <t>Potapenkova Inesa - ārsta prakse ginekoloģijā, dzemdniecībā  KOPĀ</t>
  </si>
  <si>
    <t>40203017533</t>
  </si>
  <si>
    <t>Intact, Sabiedrība ar ierobežotu atbildību</t>
  </si>
  <si>
    <t>Intact, Sabiedrība ar ierobežotu atbildību  KOPĀ</t>
  </si>
  <si>
    <t>Skvarkovska Aija - podologa prakse  KOPĀ</t>
  </si>
  <si>
    <t>Bariatriskais ķirurgs M.Mukāns, SIA  KOPĀ</t>
  </si>
  <si>
    <t>Dilba Klēra - fizioterapeita prakse  KOPĀ</t>
  </si>
  <si>
    <t>Illumident, SIA  KOPĀ</t>
  </si>
  <si>
    <t>InPharma, SIA  KOPĀ</t>
  </si>
  <si>
    <t>Ziemeļeiropas Mentālās veselības centrs, SIA  KOPĀ</t>
  </si>
  <si>
    <t>Masāžas un fizio studija, Sabiedrība ar ierobežotu atbildību  KOPĀ</t>
  </si>
  <si>
    <t>Tatjanas Sproģes ārsta prakse, Sabiedrība ar ierobežotu atbildību  KOPĀ</t>
  </si>
  <si>
    <t>ĀRSTU PRAKSE HARMONIJA, SIA  KOPĀ</t>
  </si>
  <si>
    <t>MĀRAS RONES PRIVĀTPRAKSE, SIA  KOPĀ</t>
  </si>
  <si>
    <t>Nighthawk, SIA  KOPĀ</t>
  </si>
  <si>
    <t>Priedeslaipa Elena - kosmētiķa prakse  KOPĀ</t>
  </si>
  <si>
    <t>ARTRO CENTRS, Sabiedrība ar ierobežotu atbildību  KOPĀ</t>
  </si>
  <si>
    <t>DR.GAĻINAS ZUBKOVAS ĀRSTA-NEIROLOGA PRIVĀTPRAKSE, SIA  KOPĀ</t>
  </si>
  <si>
    <t>SACRUM, Sabiedrība ar ierobežotu atbildību  KOPĀ</t>
  </si>
  <si>
    <t>LP fizioterapija, Sabiedrība ar ierobežotu atbildību  KOPĀ</t>
  </si>
  <si>
    <t>EuroMed, SIA  KOPĀ</t>
  </si>
  <si>
    <t>ANILA, Sabiedrība ar ierobežotu atbildību  KOPĀ</t>
  </si>
  <si>
    <t>L92, SIA  KOPĀ</t>
  </si>
  <si>
    <t>Baltijas Fizioterapija, Sabiedrība ar ierobežotu atbildību  KOPĀ</t>
  </si>
  <si>
    <t>SoulVirtue, SIA  KOPĀ</t>
  </si>
  <si>
    <t>UROLIT, SIA  KOPĀ</t>
  </si>
  <si>
    <t>ARTRO, Sabiedrība ar ierobežotu atbildību  KOPĀ</t>
  </si>
  <si>
    <t>ForteMed, Sabiedrība ar ierobežotu atbildību  KOPĀ</t>
  </si>
  <si>
    <t>ŠVARCES PRAKSE, SIA  KOPĀ</t>
  </si>
  <si>
    <t>VIKITAN, Sabiedrība ar ierobežotu atbildību  KOPĀ</t>
  </si>
  <si>
    <t>Troščenkovs Gļebs - ārsta prakse psihoterapijā  KOPĀ</t>
  </si>
  <si>
    <t>Future Medicine Group, SIA  KOPĀ</t>
  </si>
  <si>
    <t>Artemida Medical, SIA  KOPĀ</t>
  </si>
  <si>
    <t>Miezāns Raivis - fizioterapeita prakse  KOPĀ</t>
  </si>
  <si>
    <t>Artemjeva Oksana - ārsta prakse dermatoloģijā, veneroloģijā  KOPĀ</t>
  </si>
  <si>
    <t>Kinesio, Sabiedrība ar ierobežotu atbildību  KOPĀ</t>
  </si>
  <si>
    <t>KIDSMILE, SIA  KOPĀ</t>
  </si>
  <si>
    <t>NUCLEO, SIA  KOPĀ</t>
  </si>
  <si>
    <t>MedEks, SIA  KOPĀ</t>
  </si>
  <si>
    <t>Dorofejevas rehabilitācijas kompānija, SIA  KOPĀ</t>
  </si>
  <si>
    <t>Brokāne Linda - ārsta onkologa ķīmijterapeita prakse  KOPĀ</t>
  </si>
  <si>
    <t>AV Prakse, SIA  KOPĀ</t>
  </si>
  <si>
    <t>AD prakse, Sabiedrība ar ierobežotu atbildību  KOPĀ</t>
  </si>
  <si>
    <t>VREACH, Sabiedrība ar ierobežotu atbildību  KOPĀ</t>
  </si>
  <si>
    <t>Tavs Fizioterapeits, Sabiedrība ar ierobežotu atbildību  KOPĀ</t>
  </si>
  <si>
    <t>Saruļe Jekaterina - podologa prakse  KOPĀ</t>
  </si>
  <si>
    <t>Čeire Undīne - fizioterapeita prakse  KOPĀ</t>
  </si>
  <si>
    <t>myEmerg, SIA  KOPĀ</t>
  </si>
  <si>
    <t>Ortoteh, Sabiedrība ar ierobežotu atbildību  KOPĀ</t>
  </si>
  <si>
    <t>Dakteres Martas Rudakovskas privātprakse, SIA  KOPĀ</t>
  </si>
  <si>
    <t>Sālījuma Elīza - ārsta prakse dermatoloģijā, veneroloģijā  KOPĀ</t>
  </si>
  <si>
    <t>SM FIZIO, SIA  KOPĀ</t>
  </si>
  <si>
    <t>My-Vision 1, SIA  KOPĀ</t>
  </si>
  <si>
    <t>Slavagor, SIA  KOPĀ</t>
  </si>
  <si>
    <t>AA Knitwear, Sabiedrība ar ierobežotu atbildību  KOPĀ</t>
  </si>
  <si>
    <t>Dr. Elīnas Kauces privātprakse, SIA  KOPĀ</t>
  </si>
  <si>
    <t>Art of Beauty, Co, SIA  KOPĀ</t>
  </si>
  <si>
    <t>Kronberga Zane - ārsta prakse dermatoloģijā, veneroloģijā  KOPĀ</t>
  </si>
  <si>
    <t>Koha Ilze - ārsta prakse dermatoloģijā, veneroloģijā  KOPĀ</t>
  </si>
  <si>
    <t>Ievas Briedītes ārsta prakse ginekoloģijā un dzemdniecībā, SIA  KOPĀ</t>
  </si>
  <si>
    <t>NewMed, SIA  KOPĀ</t>
  </si>
  <si>
    <t>BioMed, Sabiedrība ar ierobežotu atbildību  KOPĀ</t>
  </si>
  <si>
    <t>Audenta, Sabiedrība ar ierobežotu atbildību  KOPĀ</t>
  </si>
  <si>
    <t>Jūsu labsajūtai, Sabiedrība ar ierobežotu atbildību  KOPĀ</t>
  </si>
  <si>
    <t>Māliņa-Trukša Lelde - masiera prakse  KOPĀ</t>
  </si>
  <si>
    <t>K.Vīksnas prakse, Sabiedrība ar ierobežotu atbildību  KOPĀ</t>
  </si>
  <si>
    <t>Visionaire, SIA  KOPĀ</t>
  </si>
  <si>
    <t>Vrubļevska Jeļena-ārsta prakse psihiatrijā  KOPĀ</t>
  </si>
  <si>
    <t>Štālmane Olga - masiera prakse  KOPĀ</t>
  </si>
  <si>
    <t>Ane-Gin,SIA  KOPĀ</t>
  </si>
  <si>
    <t>Lakeside Medical, SIA  KOPĀ</t>
  </si>
  <si>
    <t>VZ Zobu tehnika, SIA  KOPĀ</t>
  </si>
  <si>
    <t>KidsDoctor AR, SIA  KOPĀ</t>
  </si>
  <si>
    <t>MentalPro, Sabiedrība ar ierobežotu atbildību</t>
  </si>
  <si>
    <t>MentalPro, Sabiedrība ar ierobežotu atbildību  KOPĀ</t>
  </si>
  <si>
    <t>RV Fizio, SIA  KOPĀ</t>
  </si>
  <si>
    <t>Senior Latvia, SIA  KOPĀ</t>
  </si>
  <si>
    <t>Latvijas uztura un diētas terapijas centrs, SIA  KOPĀ</t>
  </si>
  <si>
    <t>BEAUTY INDUSTRY, SIA  KOPĀ</t>
  </si>
  <si>
    <t>Medwork, SIA  KOPĀ</t>
  </si>
  <si>
    <t>Bagirova Ilona - ārsta prakse zobārstniecībā  KOPĀ</t>
  </si>
  <si>
    <t>Dr Letnikovs Longevity Medicine, SIA  KOPĀ</t>
  </si>
  <si>
    <t>Saukuma Simona - endokrinologa un internista ārsta prakse  KOPĀ</t>
  </si>
  <si>
    <t>SIA Back in Balance fizioterapijas prakse  KOPĀ</t>
  </si>
  <si>
    <t>nesterenko.md, SIA  KOPĀ</t>
  </si>
  <si>
    <t>FitFix, Sabiedrība ar ierobežotu atbildību  KOPĀ</t>
  </si>
  <si>
    <t>SmartOmica, Sabiedrība ar ierobežotu atbildību  KOPĀ</t>
  </si>
  <si>
    <t>Podo Centrum, IK  KOPĀ</t>
  </si>
  <si>
    <t>MediFor, SIA  KOPĀ</t>
  </si>
  <si>
    <t>GrandVer Klīnika, Sabiedrība ar ierobežotu atbildību  KOPĀ</t>
  </si>
  <si>
    <t>001000155</t>
  </si>
  <si>
    <t>40203390285</t>
  </si>
  <si>
    <t>MiG Dent, Sabiedrība ar ierobežotu atbildību</t>
  </si>
  <si>
    <t>MiG Dent, Sabiedrība ar ierobežotu atbildību  KOPĀ</t>
  </si>
  <si>
    <t>Pavlova Jeļena - uztura speciālista prakse  KOPĀ</t>
  </si>
  <si>
    <t>Golubeva Larisa - sporta ārsta prakse  KOPĀ</t>
  </si>
  <si>
    <t>Natrix Med, IK  KOPĀ</t>
  </si>
  <si>
    <t>RK Medhelp, Sabiedrība ar ierobežotu atbildību  KOPĀ</t>
  </si>
  <si>
    <t>Andreimane Jūlija - ārstu prakse dermatoveneroloģijā  KOPĀ</t>
  </si>
  <si>
    <t>Sinapses, Sabiedrība ar ierobežotu atbildību  KOPĀ</t>
  </si>
  <si>
    <t>DAPKLINIKA, SIA  KOPĀ</t>
  </si>
  <si>
    <t>Tomme Agija - ārsta prakse psihoterapijā  KOPĀ</t>
  </si>
  <si>
    <t>Pāvulāns Jānis - ķirurga prakse  KOPĀ</t>
  </si>
  <si>
    <t>Bauman, SIA  KOPĀ</t>
  </si>
  <si>
    <t>Dr. Rumbas privātprakse, Sabiedrība ar ierobežotu atbildību  KOPĀ</t>
  </si>
  <si>
    <t>Novarix, SIA  KOPĀ</t>
  </si>
  <si>
    <t>Genuscope, SIA  KOPĀ</t>
  </si>
  <si>
    <t>LINLINE Medical Systems, SIA  KOPĀ</t>
  </si>
  <si>
    <t>Ajkc esthetic, SIA  KOPĀ</t>
  </si>
  <si>
    <t>EZ ārsta prakse, Sabiedrība ar ierobežotu atbildību  KOPĀ</t>
  </si>
  <si>
    <t>OL ePrakse, SIA  KOPĀ</t>
  </si>
  <si>
    <t>REHAD RK, SIA  KOPĀ</t>
  </si>
  <si>
    <t>LIALI, SIA  KOPĀ</t>
  </si>
  <si>
    <t>Ramonas Priedes zobārstniecība, SIA  KOPĀ</t>
  </si>
  <si>
    <t>Pizāne Laura Karīna - masiera un kosmētiķa prakse  KOPĀ</t>
  </si>
  <si>
    <t>Esthetique Medicale, Sabiedrība ar ierobežotu atbildību  KOPĀ</t>
  </si>
  <si>
    <t>IzZiniFizio, SIA  KOPĀ</t>
  </si>
  <si>
    <t>Dūmiņa Gundega - fizioterapeita prakse  KOPĀ</t>
  </si>
  <si>
    <t>Beķere Signe - fizioterapeita prakse  KOPĀ</t>
  </si>
  <si>
    <t>Žolnerovičs Valērijs - masiera prakse  KOPĀ</t>
  </si>
  <si>
    <t>ADK GROUP, Sabiedrība ar ierobežotu atbildību  KOPĀ</t>
  </si>
  <si>
    <t>AG Medical, Sabiedrība ar ierobežotu atbildību  KOPĀ</t>
  </si>
  <si>
    <t>Mikus Štālhuta prakse traumatoloģijā un ortopēdijā, SIA  KOPĀ</t>
  </si>
  <si>
    <t>Plēpe Agnese - ārsta prakse ginekoloģijā un dzemdniecībā  KOPĀ</t>
  </si>
  <si>
    <t>DRLV, SIA  KOPĀ</t>
  </si>
  <si>
    <t>Senioru nams, SIA  KOPĀ</t>
  </si>
  <si>
    <t>Ārona Zemīša rehabilitācijas centrs, SIA  KOPĀ</t>
  </si>
  <si>
    <t>Urbanoviča Edīte - audiologopēda prakse  KOPĀ</t>
  </si>
  <si>
    <t>Hmeļņicka Jevgeņija - ārsta prakse dermatoloģijā, veneroloģijā  KOPĀ</t>
  </si>
  <si>
    <t>Adoro Šampēteris, SIA  KOPĀ</t>
  </si>
  <si>
    <t>Vizuālās diagnostikas privātprakse, SIA  KOPĀ</t>
  </si>
  <si>
    <t>JUSKOS, SIA  KOPĀ</t>
  </si>
  <si>
    <t>DALUS Dent, Sabiedrība ar ierobežotu atbildību  KOPĀ</t>
  </si>
  <si>
    <t>Jasko un Ko, Sabiedrība ar ierobežotu atbildību  KOPĀ</t>
  </si>
  <si>
    <t>Dentsol, Sabiedrība ar ierobežotu atbildību  KOPĀ</t>
  </si>
  <si>
    <t>VESELĪBAI NO SIRDS, SIA  KOPĀ</t>
  </si>
  <si>
    <t>H&amp;R Group, SIA  KOPĀ</t>
  </si>
  <si>
    <t>SDS2, SIA  KOPĀ</t>
  </si>
  <si>
    <t>CORE TERAPIJA, Sabiedrība ar ierobežotu atbildību  KOPĀ</t>
  </si>
  <si>
    <t>MARIOLA, Sabiedrība ar ierobežotu atbildību  KOPĀ</t>
  </si>
  <si>
    <t>RamuPratu, SIA  KOPĀ</t>
  </si>
  <si>
    <t>GIRTCIUS MED, IK  KOPĀ</t>
  </si>
  <si>
    <t>40203630876</t>
  </si>
  <si>
    <t>REVITO, SIA</t>
  </si>
  <si>
    <t>REVITO, SIA  KOPĀ</t>
  </si>
  <si>
    <t>Vodjanaja Irina - fizioterapeita prakse  KOPĀ</t>
  </si>
  <si>
    <t>Paracelsus, IK  KOPĀ</t>
  </si>
  <si>
    <t>I&amp;S, IK  KOPĀ</t>
  </si>
  <si>
    <t>Medon, SIA  KOPĀ</t>
  </si>
  <si>
    <t>E.S. Privātprakse, SIA  KOPĀ</t>
  </si>
  <si>
    <t>Profesora Skrides Sirds klīnika, SIA  KOPĀ</t>
  </si>
  <si>
    <t>LAIM masāžas, SIA  KOPĀ</t>
  </si>
  <si>
    <t>ORTO TOK, Sabiedrība ar ierobežotu atbildību  KOPĀ</t>
  </si>
  <si>
    <t>Sproģe Anna - fizioterapeita prakse  KOPĀ</t>
  </si>
  <si>
    <t>Balode Māra - fizioterapeita prakse  KOPĀ</t>
  </si>
  <si>
    <t>EF fizio, SIA  KOPĀ</t>
  </si>
  <si>
    <t>ABAistaba, SIA  KOPĀ</t>
  </si>
  <si>
    <t>Ceļš pie sevis, Sabiedrība ar ierobežotu atbildību  KOPĀ</t>
  </si>
  <si>
    <t>Kirejevs Dmitrijs - ārsta prakse traumatoloģijā, ortopēdijā  KOPĀ</t>
  </si>
  <si>
    <t>Jakušonoka Evita - ārsta prakse dermatoloģijā, veneroloģijā  KOPĀ</t>
  </si>
  <si>
    <t>Harmony clinic, SIA  KOPĀ</t>
  </si>
  <si>
    <t>Nazarovs Pāvels - fizioterapeita prakse  KOPĀ</t>
  </si>
  <si>
    <t>Pumpure, SIA  KOPĀ</t>
  </si>
  <si>
    <t>CLINIC EQUILIBRIUM, SIA  KOPĀ</t>
  </si>
  <si>
    <t>DentalB, SIA  KOPĀ</t>
  </si>
  <si>
    <t>M.TECIS, Sabiedrība ar ierobežotu atbildību  KOPĀ</t>
  </si>
  <si>
    <t>Alfamed, SIA  KOPĀ</t>
  </si>
  <si>
    <t>Veļitčenko Anastasija - podologa prakse  KOPĀ</t>
  </si>
  <si>
    <t>Premium Power System, Sabiedrība ar ierobežotu atbildību  KOPĀ</t>
  </si>
  <si>
    <t>Dental Care, SIA  KOPĀ</t>
  </si>
  <si>
    <t>LAAIMA, Sabiedrība ar ierobežotu atbildību  KOPĀ</t>
  </si>
  <si>
    <t>Kognitīvo pētījumu institūts, Sabiedrība ar ierobežotu atbildību  KOPĀ</t>
  </si>
  <si>
    <t>Lūkina Ilga - ārsta prakse oftalmoloģijā  KOPĀ</t>
  </si>
  <si>
    <t>Graudiņš Aldis - fizioterapeita prakse  KOPĀ</t>
  </si>
  <si>
    <t>Siliņa Laila - uztura speciālista prakse  KOPĀ</t>
  </si>
  <si>
    <t>Essentia, SIA  KOPĀ</t>
  </si>
  <si>
    <t>Dr.Valerija Agloniete, SIA  KOPĀ</t>
  </si>
  <si>
    <t>Panova Karīna - ārsta prakse radioloģijā  KOPĀ</t>
  </si>
  <si>
    <t>Sanus Anima, SIA  KOPĀ</t>
  </si>
  <si>
    <t>Kusties.com, SIA  KOPĀ</t>
  </si>
  <si>
    <t>Iekšlietu ministrijas veselības un sporta centrs  KOPĀ</t>
  </si>
  <si>
    <t>Datamed Diagnostika, Sabiedrība ar ierobežotu atbildību  KOPĀ</t>
  </si>
  <si>
    <t>Future Dental, Sabiedrība ar ierobežotu atbildību  KOPĀ</t>
  </si>
  <si>
    <t>DDG Premium Oculoplastics, SIA  KOPĀ</t>
  </si>
  <si>
    <t>Arājuma-Kļimoviča Marija - fizioterapeita prakse  KOPĀ</t>
  </si>
  <si>
    <t>MedRad, SIA  KOPĀ</t>
  </si>
  <si>
    <t>SEBO BEAUTY, SIA  KOPĀ</t>
  </si>
  <si>
    <t>B-MEDICAL, Sabiedrība ar ierobežotu atbildību  KOPĀ</t>
  </si>
  <si>
    <t>Dr.N.Bērza, SIA  KOPĀ</t>
  </si>
  <si>
    <t>Sorokins Vazgens - fizioterapeita prakse  KOPĀ</t>
  </si>
  <si>
    <t>AH Body Therapy, SIA  KOPĀ</t>
  </si>
  <si>
    <t>Somova Gaļina - fizioterapeita prakse  KOPĀ</t>
  </si>
  <si>
    <t>Smart Diagnostic, Sabiedrība ar ierobežotu atbildību  KOPĀ</t>
  </si>
  <si>
    <t>08049312977</t>
  </si>
  <si>
    <t>Baidina Ksenija - ārsta prakse psihiatrijā  KOPĀ</t>
  </si>
  <si>
    <t>Regeneration Clinic, SIA  KOPĀ</t>
  </si>
  <si>
    <t>CEFEUS, Sabiedrība ar ierobežotu atbildību  KOPĀ</t>
  </si>
  <si>
    <t>001000291</t>
  </si>
  <si>
    <t>40203354212</t>
  </si>
  <si>
    <t>NESTEROVICS &amp; Ko, Sabiedrība ar ierobežotu atbildību</t>
  </si>
  <si>
    <t>NESTEROVICS &amp; Ko, Sabiedrība ar ierobežotu atbildību  KOPĀ</t>
  </si>
  <si>
    <t>001000292</t>
  </si>
  <si>
    <t>40203423637</t>
  </si>
  <si>
    <t>Dr.Leven, Sabiedrība ar ierobežotu atbildību</t>
  </si>
  <si>
    <t>Dr.Leven, Sabiedrība ar ierobežotu atbildību  KOPĀ</t>
  </si>
  <si>
    <t>001000293</t>
  </si>
  <si>
    <t>11049011215</t>
  </si>
  <si>
    <t>Boļšakova Jūlija-ārsta prakse dermatoloģijā, veneroloģijā</t>
  </si>
  <si>
    <t>Boļšakova Jūlija-ārsta prakse dermatoloģijā, veneroloģijā  KOPĀ</t>
  </si>
  <si>
    <t>001000294</t>
  </si>
  <si>
    <t>40203495902</t>
  </si>
  <si>
    <t>Personalizētā medicīna un klīniskie pētījumi, Sabiedrība ar ierobežotu atbildību</t>
  </si>
  <si>
    <t>Personalizētā medicīna un klīniskie pētījumi, Sabiedrība ar ierobežotu atbildību  KOPĀ</t>
  </si>
  <si>
    <t>NutriPro, SIA  KOPĀ</t>
  </si>
  <si>
    <t>001000296</t>
  </si>
  <si>
    <t>20068410056</t>
  </si>
  <si>
    <t>Ozerska Dina-ārsta prakse psihiatrijā</t>
  </si>
  <si>
    <t>Ozerska Dina-ārsta prakse psihiatrijā  KOPĀ</t>
  </si>
  <si>
    <t>001000297</t>
  </si>
  <si>
    <t>50203572391</t>
  </si>
  <si>
    <t>REVU LV, SIA</t>
  </si>
  <si>
    <t>REVU LV, SIA  KOPĀ</t>
  </si>
  <si>
    <t>Štāne Laura - ārsta prakse psihiatrijā  KOPĀ</t>
  </si>
  <si>
    <t>001000300</t>
  </si>
  <si>
    <t>40203583904</t>
  </si>
  <si>
    <t>DRJV, SIA</t>
  </si>
  <si>
    <t>DRJV, SIA  KOPĀ</t>
  </si>
  <si>
    <t>001000301</t>
  </si>
  <si>
    <t>40203546575</t>
  </si>
  <si>
    <t>AB Gin, SIA</t>
  </si>
  <si>
    <t>AB Gin, SIA  KOPĀ</t>
  </si>
  <si>
    <t>001000302</t>
  </si>
  <si>
    <t>40203597336</t>
  </si>
  <si>
    <t>ELIMED, SIA</t>
  </si>
  <si>
    <t>ELIMED, SIA  KOPĀ</t>
  </si>
  <si>
    <t>001000303</t>
  </si>
  <si>
    <t>40203497284</t>
  </si>
  <si>
    <t>Pēdas bez bēdas, Sabiedrība ar ierobežotu atbildību</t>
  </si>
  <si>
    <t>Pēdas bez bēdas, Sabiedrība ar ierobežotu atbildību  KOPĀ</t>
  </si>
  <si>
    <t>001000304</t>
  </si>
  <si>
    <t>40103989035</t>
  </si>
  <si>
    <t>RĪGAS KLĪNIKA, SIA</t>
  </si>
  <si>
    <t>RĪGAS KLĪNIKA, SIA  KOPĀ</t>
  </si>
  <si>
    <t>001000305</t>
  </si>
  <si>
    <t>40203604708</t>
  </si>
  <si>
    <t>Alises Bergas fizioterapijas prakse, SIA</t>
  </si>
  <si>
    <t>Alises Bergas fizioterapijas prakse, SIA  KOPĀ</t>
  </si>
  <si>
    <t>001000306</t>
  </si>
  <si>
    <t>40203609885</t>
  </si>
  <si>
    <t>Dāvis Liepa - ārsta prakse psihoterapijā, SIA</t>
  </si>
  <si>
    <t>Dāvis Liepa - ārsta prakse psihoterapijā, SIA  KOPĀ</t>
  </si>
  <si>
    <t>001000307</t>
  </si>
  <si>
    <t>40203525361</t>
  </si>
  <si>
    <t>Dr. Jevgenija Dmitrijeva privātprakse psihoterapijā, SIA</t>
  </si>
  <si>
    <t>Dr. Jevgenija Dmitrijeva privātprakse psihoterapijā, SIA  KOPĀ</t>
  </si>
  <si>
    <t>001000308</t>
  </si>
  <si>
    <t>05109310903</t>
  </si>
  <si>
    <t>Kajandere Anastasija - ārsta prakse psihoterapijā</t>
  </si>
  <si>
    <t>Kajandere Anastasija - ārsta prakse psihoterapijā  KOPĀ</t>
  </si>
  <si>
    <t>001000310</t>
  </si>
  <si>
    <t>50203524461</t>
  </si>
  <si>
    <t>NADORA, SIA</t>
  </si>
  <si>
    <t>NADORA, SIA  KOPĀ</t>
  </si>
  <si>
    <t>001000311</t>
  </si>
  <si>
    <t>07118110304</t>
  </si>
  <si>
    <t>Sosnovskis Sergejs-masiera prakse</t>
  </si>
  <si>
    <t>Sosnovskis Sergejs-masiera prakse  KOPĀ</t>
  </si>
  <si>
    <t>001000312</t>
  </si>
  <si>
    <t>40203603492</t>
  </si>
  <si>
    <t>REHAB, SIA</t>
  </si>
  <si>
    <t>REHAB, SIA  KOPĀ</t>
  </si>
  <si>
    <t>001000313</t>
  </si>
  <si>
    <t>25096610939</t>
  </si>
  <si>
    <t>Hvesko Agita - podologa prakse</t>
  </si>
  <si>
    <t>Hvesko Agita - podologa prakse  KOPĀ</t>
  </si>
  <si>
    <t>001000314</t>
  </si>
  <si>
    <t>40203622900</t>
  </si>
  <si>
    <t>VVVL, Sabiedrība ar ierobežotu atbildību</t>
  </si>
  <si>
    <t>VVVL, Sabiedrība ar ierobežotu atbildību  KOPĀ</t>
  </si>
  <si>
    <t>001000315</t>
  </si>
  <si>
    <t>40203623573</t>
  </si>
  <si>
    <t>SAI, SIA</t>
  </si>
  <si>
    <t>SAI, SIA  KOPĀ</t>
  </si>
  <si>
    <t>001000316</t>
  </si>
  <si>
    <t>40203607761</t>
  </si>
  <si>
    <t>KP Klīnika, Sabiedrība ar ierobežotu atbildību</t>
  </si>
  <si>
    <t>KP Klīnika, Sabiedrība ar ierobežotu atbildību  KOPĀ</t>
  </si>
  <si>
    <t>001000318</t>
  </si>
  <si>
    <t>40203617261</t>
  </si>
  <si>
    <t>LumiLab, SIA</t>
  </si>
  <si>
    <t>LumiLab, SIA  KOPĀ</t>
  </si>
  <si>
    <t>001000320</t>
  </si>
  <si>
    <t>40203414668</t>
  </si>
  <si>
    <t>Femina-S, SIA</t>
  </si>
  <si>
    <t>Femina-S, SIA  KOPĀ</t>
  </si>
  <si>
    <t>001000321</t>
  </si>
  <si>
    <t>26016810100</t>
  </si>
  <si>
    <t>Serga Diāna - mākslas terapeita prakse</t>
  </si>
  <si>
    <t>Serga Diāna - mākslas terapeita prakse  KOPĀ</t>
  </si>
  <si>
    <t>001000322</t>
  </si>
  <si>
    <t>40203593438</t>
  </si>
  <si>
    <t>Sanus Axis, SIA</t>
  </si>
  <si>
    <t>Sanus Axis, SIA  KOPĀ</t>
  </si>
  <si>
    <t>001000323</t>
  </si>
  <si>
    <t>40003474109</t>
  </si>
  <si>
    <t>SAF TEHNIKA, Akciju sabiedrība</t>
  </si>
  <si>
    <t>SAF TEHNIKA, Akciju sabiedrība  KOPĀ</t>
  </si>
  <si>
    <t>001000324</t>
  </si>
  <si>
    <t>06058710820</t>
  </si>
  <si>
    <t>Maulica Liene - ārsta prakse homeopātijā</t>
  </si>
  <si>
    <t>Maulica Liene - ārsta prakse homeopātijā  KOPĀ</t>
  </si>
  <si>
    <t>001000325</t>
  </si>
  <si>
    <t>16098910121</t>
  </si>
  <si>
    <t>Mateuša Jekaterina - podologa prakse</t>
  </si>
  <si>
    <t>Mateuša Jekaterina - podologa prakse  KOPĀ</t>
  </si>
  <si>
    <t>001000326</t>
  </si>
  <si>
    <t>43603010044</t>
  </si>
  <si>
    <t>GAUME 1991, SIA</t>
  </si>
  <si>
    <t>GAUME 1991, SIA  KOPĀ</t>
  </si>
  <si>
    <t>001000327</t>
  </si>
  <si>
    <t>40203621159</t>
  </si>
  <si>
    <t>EQUINOX, SIA</t>
  </si>
  <si>
    <t>EQUINOX, SIA  KOPĀ</t>
  </si>
  <si>
    <t>001000329</t>
  </si>
  <si>
    <t>40002221583</t>
  </si>
  <si>
    <t>LEGE ARTIS, Valērija Meškovska individuālais uzņēmums ambulatorā dienesta ārsta palīga prakse</t>
  </si>
  <si>
    <t>LEGE ARTIS, Valērija Meškovska individuālais uzņēmums ambulatorā dienesta ārsta palīga prakse  KOPĀ</t>
  </si>
  <si>
    <t>001000330</t>
  </si>
  <si>
    <t>40203526028</t>
  </si>
  <si>
    <t>Liteo, SIA</t>
  </si>
  <si>
    <t>Liteo, SIA  KOPĀ</t>
  </si>
  <si>
    <t>001000332</t>
  </si>
  <si>
    <t>40203368405</t>
  </si>
  <si>
    <t>LA VIE CLINIC, SIA</t>
  </si>
  <si>
    <t>LA VIE CLINIC, SIA  KOPĀ</t>
  </si>
  <si>
    <t>001000333</t>
  </si>
  <si>
    <t>05038410842</t>
  </si>
  <si>
    <t>Tarziera Dace - fizioterapeita prakse</t>
  </si>
  <si>
    <t>Tarziera Dace - fizioterapeita prakse  KOPĀ</t>
  </si>
  <si>
    <t>001000334</t>
  </si>
  <si>
    <t>18099012445</t>
  </si>
  <si>
    <t>Terza Jeļena - fizioterapeita prakse</t>
  </si>
  <si>
    <t>Terza Jeļena - fizioterapeita prakse  KOPĀ</t>
  </si>
  <si>
    <t>001000335</t>
  </si>
  <si>
    <t>15019412120</t>
  </si>
  <si>
    <t>Jahimoviča Margarita - ārsta internista prakse</t>
  </si>
  <si>
    <t>Jahimoviča Margarita - ārsta internista prakse  KOPĀ</t>
  </si>
  <si>
    <t>001000336</t>
  </si>
  <si>
    <t>40203550458</t>
  </si>
  <si>
    <t>Chicos, SIA</t>
  </si>
  <si>
    <t>Chicos, SIA  KOPĀ</t>
  </si>
  <si>
    <t>001000337</t>
  </si>
  <si>
    <t>40103561489</t>
  </si>
  <si>
    <t>VR Lab, SIA</t>
  </si>
  <si>
    <t>VR Lab, SIA  KOPĀ</t>
  </si>
  <si>
    <t>001000338</t>
  </si>
  <si>
    <t>40103172703</t>
  </si>
  <si>
    <t>DENTINNA, Sabiedrība ar ierobežotu atbildību</t>
  </si>
  <si>
    <t>DENTINNA, Sabiedrība ar ierobežotu atbildību  KOPĀ</t>
  </si>
  <si>
    <t>001000339</t>
  </si>
  <si>
    <t>06069910780</t>
  </si>
  <si>
    <t>Rogožņikovs Aleksejs - masiera prakse</t>
  </si>
  <si>
    <t>Rogožņikovs Aleksejs - masiera prakse  KOPĀ</t>
  </si>
  <si>
    <t>001000340</t>
  </si>
  <si>
    <t>21108612715</t>
  </si>
  <si>
    <t>Kuzņecova Anna - fizioterapeita prakse</t>
  </si>
  <si>
    <t>Kuzņecova Anna - fizioterapeita prakse  KOPĀ</t>
  </si>
  <si>
    <t>001000342</t>
  </si>
  <si>
    <t>40203663538</t>
  </si>
  <si>
    <t>Well Med, SIA</t>
  </si>
  <si>
    <t>Well Med, SIA  KOPĀ</t>
  </si>
  <si>
    <t>001000343</t>
  </si>
  <si>
    <t>OPTIV, SIA  KOPĀ</t>
  </si>
  <si>
    <t>001000344</t>
  </si>
  <si>
    <t>40003744060</t>
  </si>
  <si>
    <t>Metsepole Plus, SIA</t>
  </si>
  <si>
    <t>Metsepole Plus, SIA  KOPĀ</t>
  </si>
  <si>
    <t>001000345</t>
  </si>
  <si>
    <t>40203607691</t>
  </si>
  <si>
    <t>Lat-Vija, Sabiedrība ar ierobežotu atbildību</t>
  </si>
  <si>
    <t>Lat-Vija, Sabiedrība ar ierobežotu atbildību  KOPĀ</t>
  </si>
  <si>
    <t>001000346</t>
  </si>
  <si>
    <t>40203564049</t>
  </si>
  <si>
    <t>Hanzas diagnostika, SIA</t>
  </si>
  <si>
    <t>Hanzas diagnostika, SIA  KOPĀ</t>
  </si>
  <si>
    <t>001000347</t>
  </si>
  <si>
    <t>40103856372</t>
  </si>
  <si>
    <t>001000348</t>
  </si>
  <si>
    <t>12020120906</t>
  </si>
  <si>
    <t>Kuzmans Kārlis Kristers-ergoterapeita prakse</t>
  </si>
  <si>
    <t>Kuzmans Kārlis Kristers-ergoterapeita prakse  KOPĀ</t>
  </si>
  <si>
    <t>001000349</t>
  </si>
  <si>
    <t>40203665933</t>
  </si>
  <si>
    <t>A9 FIZIO, SIA</t>
  </si>
  <si>
    <t>A9 FIZIO, SIA  KOPĀ</t>
  </si>
  <si>
    <t>001000350</t>
  </si>
  <si>
    <t>14048710114</t>
  </si>
  <si>
    <t>Šņickovska Lolita - fizioterapeita prakse</t>
  </si>
  <si>
    <t>Šņickovska Lolita - fizioterapeita prakse  KOPĀ</t>
  </si>
  <si>
    <t>001000353</t>
  </si>
  <si>
    <t>40203522030</t>
  </si>
  <si>
    <t>Baltmedical, SIA</t>
  </si>
  <si>
    <t>Baltmedical, SIA  KOPĀ</t>
  </si>
  <si>
    <t>001000354</t>
  </si>
  <si>
    <t>29035210315</t>
  </si>
  <si>
    <t>Barsova Irina - ārsta prakse psihiatrijā</t>
  </si>
  <si>
    <t>Barsova Irina - ārsta prakse psihiatrijā  KOPĀ</t>
  </si>
  <si>
    <t>001000355</t>
  </si>
  <si>
    <t>40003553254</t>
  </si>
  <si>
    <t>MĀJAS APRŪPE, SIA</t>
  </si>
  <si>
    <t>MĀJAS APRŪPE, SIA  KOPĀ</t>
  </si>
  <si>
    <t>001000356</t>
  </si>
  <si>
    <t>40103959172</t>
  </si>
  <si>
    <t>ex2, SIA</t>
  </si>
  <si>
    <t>ex2, SIA  KOPĀ</t>
  </si>
  <si>
    <t>001000358</t>
  </si>
  <si>
    <t>40203668126</t>
  </si>
  <si>
    <t>VS Consulting,SIA</t>
  </si>
  <si>
    <t>VS Consulting,SIA  KOPĀ</t>
  </si>
  <si>
    <t>001000360</t>
  </si>
  <si>
    <t>28069111492</t>
  </si>
  <si>
    <t>Šteinberga Maija - podologa prakse</t>
  </si>
  <si>
    <t>Šteinberga Maija - podologa prakse  KOPĀ</t>
  </si>
  <si>
    <t>001000361</t>
  </si>
  <si>
    <t>40203656324</t>
  </si>
  <si>
    <t>Dr. Diāna Stepanova-Mihailova ārsta prakse bērnu psihiatrijā, SIA</t>
  </si>
  <si>
    <t>Dr. Diāna Stepanova-Mihailova ārsta prakse bērnu psihiatrijā, SIA  KOPĀ</t>
  </si>
  <si>
    <t>001000362</t>
  </si>
  <si>
    <t>40203653703</t>
  </si>
  <si>
    <t>New Hanza Med Clinic,SIA</t>
  </si>
  <si>
    <t>New Hanza Med Clinic,SIA  KOPĀ</t>
  </si>
  <si>
    <t>001000363</t>
  </si>
  <si>
    <t>40203627842</t>
  </si>
  <si>
    <t>FizioArt Rehab, SIA</t>
  </si>
  <si>
    <t>FizioArt Rehab, SIA  KOPĀ</t>
  </si>
  <si>
    <t>001000364</t>
  </si>
  <si>
    <t>40203660137</t>
  </si>
  <si>
    <t>Kustību Rehabilitācija, SIA</t>
  </si>
  <si>
    <t>Kustību Rehabilitācija, SIA  KOPĀ</t>
  </si>
  <si>
    <t>001000365</t>
  </si>
  <si>
    <t>04028512058</t>
  </si>
  <si>
    <t>Mesmere Olga - masiera prakse</t>
  </si>
  <si>
    <t>Mesmere Olga - masiera prakse  KOPĀ</t>
  </si>
  <si>
    <t>001000366</t>
  </si>
  <si>
    <t>40203270269</t>
  </si>
  <si>
    <t>Beauty world by Vita, SIA</t>
  </si>
  <si>
    <t>Beauty world by Vita, SIA  KOPĀ</t>
  </si>
  <si>
    <t>001000367</t>
  </si>
  <si>
    <t>40203680186</t>
  </si>
  <si>
    <t>Lakeside Clinic, SIA</t>
  </si>
  <si>
    <t>Lakeside Clinic, SIA  KOPĀ</t>
  </si>
  <si>
    <t>001000368</t>
  </si>
  <si>
    <t>40203640499</t>
  </si>
  <si>
    <t>Veselības centrs Teo, SIA</t>
  </si>
  <si>
    <t>Veselības centrs Teo, SIA  KOPĀ</t>
  </si>
  <si>
    <t>001000369</t>
  </si>
  <si>
    <t>MedbeautyLab, SIA</t>
  </si>
  <si>
    <t>MedbeautyLab, SIA  KOPĀ</t>
  </si>
  <si>
    <t>001000370</t>
  </si>
  <si>
    <t>40203629913</t>
  </si>
  <si>
    <t>Fizio Line, SIA</t>
  </si>
  <si>
    <t>Fizio Line, SIA  KOPĀ</t>
  </si>
  <si>
    <t>001000371</t>
  </si>
  <si>
    <t>02059011003</t>
  </si>
  <si>
    <t>Kalniņa Gita - masiera prakse</t>
  </si>
  <si>
    <t>Kalniņa Gita - masiera prakse  KOPĀ</t>
  </si>
  <si>
    <t>001000372</t>
  </si>
  <si>
    <t>40203684879</t>
  </si>
  <si>
    <t>Your WELLNESS, Sabiedrība ar ierobežotu atbildību</t>
  </si>
  <si>
    <t>Your WELLNESS, Sabiedrība ar ierobežotu atbildību  KOPĀ</t>
  </si>
  <si>
    <t>001000373</t>
  </si>
  <si>
    <t>40203597957</t>
  </si>
  <si>
    <t>Bērnu kvartāls, SIA</t>
  </si>
  <si>
    <t>Bērnu kvartāls, SIA  KOPĀ</t>
  </si>
  <si>
    <t>001000374</t>
  </si>
  <si>
    <t>40203682543</t>
  </si>
  <si>
    <t>BeBrave, SIA</t>
  </si>
  <si>
    <t>BeBrave, SIA  KOPĀ</t>
  </si>
  <si>
    <t>001000375</t>
  </si>
  <si>
    <t>Bruņenieks Ints - ārsta prakse ķirurģijā  KOPĀ</t>
  </si>
  <si>
    <t>001000376</t>
  </si>
  <si>
    <t>40203621248</t>
  </si>
  <si>
    <t>Skaistuma Dizains, SIA</t>
  </si>
  <si>
    <t>Skaistuma Dizains, SIA  KOPĀ</t>
  </si>
  <si>
    <t>001000378</t>
  </si>
  <si>
    <t>40203667192</t>
  </si>
  <si>
    <t>SKL Rehabilitācija, SIA</t>
  </si>
  <si>
    <t>SKL Rehabilitācija, SIA  KOPĀ</t>
  </si>
  <si>
    <t>001000379</t>
  </si>
  <si>
    <t>40103649928</t>
  </si>
  <si>
    <t>NeiroMed, SIA</t>
  </si>
  <si>
    <t>NeiroMed, SIA  KOPĀ</t>
  </si>
  <si>
    <t>001000381</t>
  </si>
  <si>
    <t>Barloti Jāņa - ģimenes ārsta, algologa, paliatīvās aprūpes speciālista prakse  KOPĀ</t>
  </si>
  <si>
    <t>001000382</t>
  </si>
  <si>
    <t>40203629896</t>
  </si>
  <si>
    <t>KALNCIEMA NEIROKLĪNIKA, SIA</t>
  </si>
  <si>
    <t>KALNCIEMA NEIROKLĪNIKA, SIA  KOPĀ</t>
  </si>
  <si>
    <t>001000383</t>
  </si>
  <si>
    <t>40203290829</t>
  </si>
  <si>
    <t>Dental First,SIA</t>
  </si>
  <si>
    <t>Dental First,SIA  KOPĀ</t>
  </si>
  <si>
    <t>001000384</t>
  </si>
  <si>
    <t>07029410129</t>
  </si>
  <si>
    <t>Gribuste Elīza - fizioterapeita prakse</t>
  </si>
  <si>
    <t>Gribuste Elīza - fizioterapeita prakse  KOPĀ</t>
  </si>
  <si>
    <t>001000386</t>
  </si>
  <si>
    <t>05019011600</t>
  </si>
  <si>
    <t>Konrāde-Jilmaza Laura - ārsta prakse psihoterapijā</t>
  </si>
  <si>
    <t>Konrāde-Jilmaza Laura - ārsta prakse psihoterapijā  KOPĀ</t>
  </si>
  <si>
    <t>001000388</t>
  </si>
  <si>
    <t>40203690220</t>
  </si>
  <si>
    <t>Jūlijas Līces ārsta prakse, SIA</t>
  </si>
  <si>
    <t>Jūlijas Līces ārsta prakse, SIA  KOPĀ</t>
  </si>
  <si>
    <t>001000389</t>
  </si>
  <si>
    <t>40203312350</t>
  </si>
  <si>
    <t>Kārļa Mičuļa privātprakse, SIA</t>
  </si>
  <si>
    <t>Kārļa Mičuļa privātprakse, SIA  KOPĀ</t>
  </si>
  <si>
    <t>001000390</t>
  </si>
  <si>
    <t>50003850981</t>
  </si>
  <si>
    <t>PIKON, Sabiedrība ar ierobežotu atbildību</t>
  </si>
  <si>
    <t>PIKON, Sabiedrība ar ierobežotu atbildību  KOPĀ</t>
  </si>
  <si>
    <t>001000391</t>
  </si>
  <si>
    <t>11089110226</t>
  </si>
  <si>
    <t>Birdina-Sarāne Jeļena - ārsta prakse radioloģijā</t>
  </si>
  <si>
    <t>Birdina-Sarāne Jeļena - ārsta prakse radioloģijā  KOPĀ</t>
  </si>
  <si>
    <t>APTIEKA "DZIEDNIEKS", Sabiedrība ar ierobežotu atbildību  KOPĀ</t>
  </si>
  <si>
    <t>Čap-Čapele Nonna-ārsta prakse zobārstniecībā  KOPĀ</t>
  </si>
  <si>
    <t>J. Germanovičas fizioprakse, Sabiedrība ar ierobežotu atbildību  KOPĀ</t>
  </si>
  <si>
    <t>Daļecka Halina - ārsta prakse endokrinoloģijā  KOPĀ</t>
  </si>
  <si>
    <t>Girucka Viktorija - podologa prakse  KOPĀ</t>
  </si>
  <si>
    <t>Latgales sporta suņu biedrība  KOPĀ</t>
  </si>
  <si>
    <t>Dubino Diāna - masiera prakse  KOPĀ</t>
  </si>
  <si>
    <t>IK Luventa Cosmetology  KOPĀ</t>
  </si>
  <si>
    <t>Nostrum clinic, Sabiedrība ar ierobežotu atbildību  KOPĀ</t>
  </si>
  <si>
    <t>Jukša Irīna - fizioterapeita prakse  KOPĀ</t>
  </si>
  <si>
    <t>Evarte Valentīna -  podologa prakse  KOPĀ</t>
  </si>
  <si>
    <t>Mihaila SVERDLOVA fizioterapeita prakse, Sabiedrība ar ierobežotu atbildību  KOPĀ</t>
  </si>
  <si>
    <t>FootCare, IK  KOPĀ</t>
  </si>
  <si>
    <t>Mackeviča Kristīna - ārsta prakse bērnu psihiatrijā  KOPĀ</t>
  </si>
  <si>
    <t>Rasnace Sondra - podologa prakse  KOPĀ</t>
  </si>
  <si>
    <t>Titova Viktorija - podologa prakse  KOPĀ</t>
  </si>
  <si>
    <t>Laseviča Jūlija-podologa prakse  KOPĀ</t>
  </si>
  <si>
    <t>JUMVA, Sabiedrība ar ierobežotu atbildību  KOPĀ</t>
  </si>
  <si>
    <t>Ķestere Daiga -podologa prakse  KOPĀ</t>
  </si>
  <si>
    <t>002000031</t>
  </si>
  <si>
    <t>40203606520</t>
  </si>
  <si>
    <t>HomeMed&amp;Care, SIA</t>
  </si>
  <si>
    <t>HomeMed&amp;Care, SIA  KOPĀ</t>
  </si>
  <si>
    <t>002000032</t>
  </si>
  <si>
    <t>40203609457</t>
  </si>
  <si>
    <t>HB fizio, Sabiedrība ar ierobežotu atbildību</t>
  </si>
  <si>
    <t>HB fizio, Sabiedrība ar ierobežotu atbildību  KOPĀ</t>
  </si>
  <si>
    <t>002000033</t>
  </si>
  <si>
    <t>40203706502</t>
  </si>
  <si>
    <t>IPfizio, Sabiedrība ar ierobežotu atbildību</t>
  </si>
  <si>
    <t>IPfizio, Sabiedrība ar ierobežotu atbildību  KOPĀ</t>
  </si>
  <si>
    <t>002000034</t>
  </si>
  <si>
    <t>42403046872</t>
  </si>
  <si>
    <t>StaGaMED, SIA</t>
  </si>
  <si>
    <t>StaGaMED, SIA  KOPĀ</t>
  </si>
  <si>
    <t>002000035</t>
  </si>
  <si>
    <t>40203637643</t>
  </si>
  <si>
    <t>D.Lubgānes fizioterapeita prakse, Sabiedrība ar ierobežotu atbildību</t>
  </si>
  <si>
    <t>D.Lubgānes fizioterapeita prakse, Sabiedrība ar ierobežotu atbildību  KOPĀ</t>
  </si>
  <si>
    <t>002000036</t>
  </si>
  <si>
    <t>29057312101</t>
  </si>
  <si>
    <t>Salmane Vija - kosmētiķa prakse</t>
  </si>
  <si>
    <t>Salmane Vija - kosmētiķa prakse  KOPĀ</t>
  </si>
  <si>
    <t>002000037</t>
  </si>
  <si>
    <t>40203655422</t>
  </si>
  <si>
    <t>Reļaks, Sabiedrība ar ierobežotu atbildību</t>
  </si>
  <si>
    <t>Reļaks, Sabiedrība ar ierobežotu atbildību  KOPĀ</t>
  </si>
  <si>
    <t>002000038</t>
  </si>
  <si>
    <t>26048210214</t>
  </si>
  <si>
    <t>Pupiņa Tatjana - ārsta prakse pneimonoloģijā</t>
  </si>
  <si>
    <t>Pupiņa Tatjana - ārsta prakse pneimonoloģijā  KOPĀ</t>
  </si>
  <si>
    <t>002000039</t>
  </si>
  <si>
    <t>40203675715</t>
  </si>
  <si>
    <t>Evaclinic, SIA</t>
  </si>
  <si>
    <t>Evaclinic, SIA  KOPĀ</t>
  </si>
  <si>
    <t>002000040</t>
  </si>
  <si>
    <t>23097110224</t>
  </si>
  <si>
    <t>Teivāne Kristīne - kosmētiķa prakse</t>
  </si>
  <si>
    <t>Teivāne Kristīne - kosmētiķa prakse  KOPĀ</t>
  </si>
  <si>
    <t>002000041</t>
  </si>
  <si>
    <t>40203328968</t>
  </si>
  <si>
    <t>Latgales fizioterapija-D, Sabiedrība ar ierobežotu atbildību</t>
  </si>
  <si>
    <t>Latgales fizioterapija-D, Sabiedrība ar ierobežotu atbildību  KOPĀ</t>
  </si>
  <si>
    <t>002000042</t>
  </si>
  <si>
    <t>40203577325</t>
  </si>
  <si>
    <t>Latgales fizioterapija, Sabiedrība ar ierobežotu atbildību</t>
  </si>
  <si>
    <t>Latgales fizioterapija, Sabiedrība ar ierobežotu atbildību  KOPĀ</t>
  </si>
  <si>
    <t>002000043</t>
  </si>
  <si>
    <t>40203657175</t>
  </si>
  <si>
    <t>Conscientia, SIA</t>
  </si>
  <si>
    <t>Conscientia, SIA  KOPĀ</t>
  </si>
  <si>
    <t>002000044</t>
  </si>
  <si>
    <t>40203650779</t>
  </si>
  <si>
    <t>AiSEE Clear, Sabiedrība ar ierobežotu atbildību</t>
  </si>
  <si>
    <t>AiSEE Clear, Sabiedrība ar ierobežotu atbildību  KOPĀ</t>
  </si>
  <si>
    <t>Estētiskā kosmetoloģija, IK  KOPĀ</t>
  </si>
  <si>
    <t>Vasiļevska Sintija - ārsta palīga (feldšera) prakse  KOPĀ</t>
  </si>
  <si>
    <t>ĶIMSIS, Sabiedrība ar ierobežotu atbildību  KOPĀ</t>
  </si>
  <si>
    <t>Piekūns Silvestrs - fizioterapeita prakse  KOPĀ</t>
  </si>
  <si>
    <t>Sintijas Harju podologa privātprakse, Sabiedrība ar ierobežotu atbildību  KOPĀ</t>
  </si>
  <si>
    <t>Kovaļenko Egija - fizioterapeita prakse  KOPĀ</t>
  </si>
  <si>
    <t>LDmed, SIA  KOPĀ</t>
  </si>
  <si>
    <t>Vējone-Krūmiņa Alise - fizioterapeita prakse  KOPĀ</t>
  </si>
  <si>
    <t>Ķerve Solvita - fizioterapeita prakse  KOPĀ</t>
  </si>
  <si>
    <t>Kravecs Vladimirs - ārsta prakse traumatoloģijā, ortopēdijā  KOPĀ</t>
  </si>
  <si>
    <t>Mint Smile, Sabiedrība ar ierobežotu atbildību  KOPĀ</t>
  </si>
  <si>
    <t>EB-Beauty, Sabiedrība ar ierobežotu atbildību  KOPĀ</t>
  </si>
  <si>
    <t>BodyCode, Sabiedrība ar ierobežotu atbildību  KOPĀ</t>
  </si>
  <si>
    <t>Pavlovskis Valts - masiera prakse  KOPĀ</t>
  </si>
  <si>
    <t>AllProMed, SIA  KOPĀ</t>
  </si>
  <si>
    <t>Līce Baiba - podologa prakse  KOPĀ</t>
  </si>
  <si>
    <t>KVMed, SIA  KOPĀ</t>
  </si>
  <si>
    <t>I.S. Radiologa prakse, SIA  KOPĀ</t>
  </si>
  <si>
    <t>Bakāne Sanita - audiologopēda prakse  KOPĀ</t>
  </si>
  <si>
    <t>Matule-Millersone Tatjana - ārsta prakse narkoloģijā  KOPĀ</t>
  </si>
  <si>
    <t>Nordic Medical Group, SIA  KOPĀ</t>
  </si>
  <si>
    <t>PhysioEDU, SIA  KOPĀ</t>
  </si>
  <si>
    <t>003000030</t>
  </si>
  <si>
    <t>40203534909</t>
  </si>
  <si>
    <t>ZOBĀRSTNIECĪBA JELENA MARTINELLI, SIA</t>
  </si>
  <si>
    <t>ZOBĀRSTNIECĪBA JELENA MARTINELLI, SIA  KOPĀ</t>
  </si>
  <si>
    <t>003000031</t>
  </si>
  <si>
    <t>40203498646</t>
  </si>
  <si>
    <t>Physiotreat, SIA</t>
  </si>
  <si>
    <t>Physiotreat, SIA  KOPĀ</t>
  </si>
  <si>
    <t>003000033</t>
  </si>
  <si>
    <t>40002222038</t>
  </si>
  <si>
    <t>Martas Gēbeles ārsta prakse psihiatrijā, IK</t>
  </si>
  <si>
    <t>Martas Gēbeles ārsta prakse psihiatrijā, IK  KOPĀ</t>
  </si>
  <si>
    <t>003000034</t>
  </si>
  <si>
    <t>26029811292</t>
  </si>
  <si>
    <t>Sarkane Agnese-fizioterapeita prakse</t>
  </si>
  <si>
    <t>Sarkane Agnese-fizioterapeita prakse  KOPĀ</t>
  </si>
  <si>
    <t>003000035</t>
  </si>
  <si>
    <t>03029810706</t>
  </si>
  <si>
    <t>Liepiņa Daiga - podologa prakse</t>
  </si>
  <si>
    <t>Liepiņa Daiga - podologa prakse  KOPĀ</t>
  </si>
  <si>
    <t>003000036</t>
  </si>
  <si>
    <t>40203631848</t>
  </si>
  <si>
    <t>Podo Clinic, SIA</t>
  </si>
  <si>
    <t>Podo Clinic, SIA  KOPĀ</t>
  </si>
  <si>
    <t>FREIMAMED, SIA  KOPĀ</t>
  </si>
  <si>
    <t>Latvijas Universitātes P. Stradiņa medicīnas koledža, Latvijas Universitātes aģentūra  KOPĀ</t>
  </si>
  <si>
    <t>SANČESS, SIA  KOPĀ</t>
  </si>
  <si>
    <t>Caunes Olīvijas ārsta prakse  KOPĀ</t>
  </si>
  <si>
    <t>Svikle Marija - fizioterapeita prakse  KOPĀ</t>
  </si>
  <si>
    <t>Andris Romašovs - gastroenterologa prakse, SIA  KOPĀ</t>
  </si>
  <si>
    <t>004000014</t>
  </si>
  <si>
    <t>31129610822</t>
  </si>
  <si>
    <t>Kukarekins Andrejs-fizioterapeita prakse</t>
  </si>
  <si>
    <t>Kukarekins Andrejs-fizioterapeita prakse  KOPĀ</t>
  </si>
  <si>
    <t>004000015</t>
  </si>
  <si>
    <t>40103576889</t>
  </si>
  <si>
    <t>SEMARAH HOTEL MANAGEMENT, SIA</t>
  </si>
  <si>
    <t>SEMARAH HOTEL MANAGEMENT, SIA  KOPĀ</t>
  </si>
  <si>
    <t>004000016</t>
  </si>
  <si>
    <t>40203532575</t>
  </si>
  <si>
    <t>Attīstības centrs Asni, SIA</t>
  </si>
  <si>
    <t>Attīstības centrs Asni, SIA  KOPĀ</t>
  </si>
  <si>
    <t>004000019</t>
  </si>
  <si>
    <t>40103340004</t>
  </si>
  <si>
    <t>Dzintara SPA, Sabiedrība ar ierobežotu atbildību</t>
  </si>
  <si>
    <t>Dzintara SPA, Sabiedrība ar ierobežotu atbildību  KOPĀ</t>
  </si>
  <si>
    <t>004000020</t>
  </si>
  <si>
    <t>40203667686</t>
  </si>
  <si>
    <t>FIZIO PLUS, Sabiedrība ar ierobežotu atbildību</t>
  </si>
  <si>
    <t>FIZIO PLUS, Sabiedrība ar ierobežotu atbildību  KOPĀ</t>
  </si>
  <si>
    <t>Pasta ielas zobārstniecība, SIA  KOPĀ</t>
  </si>
  <si>
    <t>Veselība Mājās, SIA  KOPĀ</t>
  </si>
  <si>
    <t>Reinfelde Evija - masiera prakse  KOPĀ</t>
  </si>
  <si>
    <t>Lubītis Mārcis - masiera prakse  KOPĀ</t>
  </si>
  <si>
    <t>005000006</t>
  </si>
  <si>
    <t>40203343280</t>
  </si>
  <si>
    <t>SALT-IS, Sabiedrība ar ierobežotu atbildību</t>
  </si>
  <si>
    <t>SALT-IS, Sabiedrība ar ierobežotu atbildību  KOPĀ</t>
  </si>
  <si>
    <t>Funka Marģers - ārsta prakse osteorefleksoterapijā  KOPĀ</t>
  </si>
  <si>
    <t>BrioMed, SIA  KOPĀ</t>
  </si>
  <si>
    <t>Mame Evija - masiera prakse  KOPĀ</t>
  </si>
  <si>
    <t>Windmove, SIA  KOPĀ</t>
  </si>
  <si>
    <t>SIA MK zobu higiēnas prakse  KOPĀ</t>
  </si>
  <si>
    <t>Jaunciema Munise - podologa prakse  KOPĀ</t>
  </si>
  <si>
    <t>Gruškevičs Ritvars - masiera prakse  KOPĀ</t>
  </si>
  <si>
    <t>PRIMAKU PRAKSE, SIA  KOPĀ</t>
  </si>
  <si>
    <t>Preventa Medical, IK  KOPĀ</t>
  </si>
  <si>
    <t>Orinskis Dainis - fizioterapeita prakse  KOPĀ</t>
  </si>
  <si>
    <t>Bergs Kristaps - fizioterapeita prakse  KOPĀ</t>
  </si>
  <si>
    <t>Ķūse Amanda - masiera prakse  KOPĀ</t>
  </si>
  <si>
    <t>Freimane Katrīna - fizioterapeita prakse  KOPĀ</t>
  </si>
  <si>
    <t>005000031</t>
  </si>
  <si>
    <t>12109910816</t>
  </si>
  <si>
    <t>Bauže Daniela-podologa prakse</t>
  </si>
  <si>
    <t>Bauže Daniela-podologa prakse  KOPĀ</t>
  </si>
  <si>
    <t>005000032</t>
  </si>
  <si>
    <t>Swastha, SIA  KOPĀ</t>
  </si>
  <si>
    <t>005000033</t>
  </si>
  <si>
    <t>08079212256</t>
  </si>
  <si>
    <t>Maļcevs Edgars - ārsta prakse ķirurģijā</t>
  </si>
  <si>
    <t>Maļcevs Edgars - ārsta prakse ķirurģijā  KOPĀ</t>
  </si>
  <si>
    <t>005000034</t>
  </si>
  <si>
    <t>53603082241</t>
  </si>
  <si>
    <t>Polanada, SIA</t>
  </si>
  <si>
    <t>Polanada, SIA  KOPĀ</t>
  </si>
  <si>
    <t>005000035</t>
  </si>
  <si>
    <t>40203623094</t>
  </si>
  <si>
    <t>ASafeSpace, SIA</t>
  </si>
  <si>
    <t>ASafeSpace, SIA  KOPĀ</t>
  </si>
  <si>
    <t>005000036</t>
  </si>
  <si>
    <t>26026510814</t>
  </si>
  <si>
    <t>Ābelīte Maira - masiera prakse</t>
  </si>
  <si>
    <t>Ābelīte Maira - masiera prakse  KOPĀ</t>
  </si>
  <si>
    <t>005000037</t>
  </si>
  <si>
    <t>28016110808</t>
  </si>
  <si>
    <t>Eniņa Dace - ārsta internista prakse</t>
  </si>
  <si>
    <t>Eniņa Dace - ārsta internista prakse  KOPĀ</t>
  </si>
  <si>
    <t>005000038</t>
  </si>
  <si>
    <t>42103052954</t>
  </si>
  <si>
    <t>Vitra L, SIA</t>
  </si>
  <si>
    <t>Vitra L, SIA  KOPĀ</t>
  </si>
  <si>
    <t>005000039</t>
  </si>
  <si>
    <t>28089710804</t>
  </si>
  <si>
    <t>Rezņika Dana Krista - audiologopēda prakse</t>
  </si>
  <si>
    <t>Rezņika Dana Krista - audiologopēda prakse  KOPĀ</t>
  </si>
  <si>
    <t>005000040</t>
  </si>
  <si>
    <t>24029011704</t>
  </si>
  <si>
    <t>Nāģe Ieva - podologa prakse</t>
  </si>
  <si>
    <t>Nāģe Ieva - podologa prakse  KOPĀ</t>
  </si>
  <si>
    <t>005000041</t>
  </si>
  <si>
    <t>22119012568</t>
  </si>
  <si>
    <t>Ginevičs Edgars - ārsta prakse traumatoloģijā, ortopēdijā</t>
  </si>
  <si>
    <t>Ginevičs Edgars - ārsta prakse traumatoloģijā, ortopēdijā  KOPĀ</t>
  </si>
  <si>
    <t>005000043</t>
  </si>
  <si>
    <t>05095711924</t>
  </si>
  <si>
    <t>Šneidere Agra - ārsta palīga prakse</t>
  </si>
  <si>
    <t>Šneidere Agra - ārsta palīga prakse  KOPĀ</t>
  </si>
  <si>
    <t>Kuzņecova Kristīne - skaistumkopšanas speciālista kosmetoloģijā prakse  KOPĀ</t>
  </si>
  <si>
    <t>Bogdanova Jūlija - fizioterapeita prakse  KOPĀ</t>
  </si>
  <si>
    <t>Rombaha Jelena- podologa prakse  KOPĀ</t>
  </si>
  <si>
    <t>SP LĀZERKLĪNIKA, SIA  KOPĀ</t>
  </si>
  <si>
    <t>Danilovas Veselības Veicināšanas Centrs, SIA  KOPĀ</t>
  </si>
  <si>
    <t>Beļusova Irina - fizioterapeita prakse  KOPĀ</t>
  </si>
  <si>
    <t>Migliniece Samanta-zobu higiēnista prakse  KOPĀ</t>
  </si>
  <si>
    <t>Poikānu zobārstniecība, SIA  KOPĀ</t>
  </si>
  <si>
    <t>006000016</t>
  </si>
  <si>
    <t>22128811441</t>
  </si>
  <si>
    <t>Migliniece Santa - zobu higiēnista prakse</t>
  </si>
  <si>
    <t>Migliniece Santa - zobu higiēnista prakse  KOPĀ</t>
  </si>
  <si>
    <t>006000017</t>
  </si>
  <si>
    <t>23129111425</t>
  </si>
  <si>
    <t>Čočišvili Marina- podologa prakse</t>
  </si>
  <si>
    <t>Čočišvili Marina- podologa prakse  KOPĀ</t>
  </si>
  <si>
    <t>006000018</t>
  </si>
  <si>
    <t>23039911955</t>
  </si>
  <si>
    <t>Pavlovs Rihards - fizioterapeita prakse</t>
  </si>
  <si>
    <t>Pavlovs Rihards - fizioterapeita prakse  KOPĀ</t>
  </si>
  <si>
    <t>006000019</t>
  </si>
  <si>
    <t>40203670900</t>
  </si>
  <si>
    <t>PodoHealth, SIA</t>
  </si>
  <si>
    <t>PodoHealth, SIA  KOPĀ</t>
  </si>
  <si>
    <t>006000020</t>
  </si>
  <si>
    <t>26085811449</t>
  </si>
  <si>
    <t>Afanasjeva Jadviga - podologa prakse</t>
  </si>
  <si>
    <t>Afanasjeva Jadviga - podologa prakse  KOPĀ</t>
  </si>
  <si>
    <t>Balode Līga - masiera prakse  KOPĀ</t>
  </si>
  <si>
    <t>OM Body Therapy, Sabiedrība ar ierobežotu atbildību  KOPĀ</t>
  </si>
  <si>
    <t>SmileFlex Veselības Osta, SIA  KOPĀ</t>
  </si>
  <si>
    <t>007000007</t>
  </si>
  <si>
    <t>16029410422</t>
  </si>
  <si>
    <t>Liepājniece Agneta - fizioterapeita prakse</t>
  </si>
  <si>
    <t>Liepājniece Agneta - fizioterapeita prakse  KOPĀ</t>
  </si>
  <si>
    <t>007000008</t>
  </si>
  <si>
    <t>30047711633</t>
  </si>
  <si>
    <t>Filoņecs Dmitrijs-masiera prakse</t>
  </si>
  <si>
    <t>Filoņecs Dmitrijs-masiera prakse  KOPĀ</t>
  </si>
  <si>
    <t>007000009</t>
  </si>
  <si>
    <t>03090221636</t>
  </si>
  <si>
    <t>Grosmane Paula - masiera prakse</t>
  </si>
  <si>
    <t>Grosmane Paula - masiera prakse  KOPĀ</t>
  </si>
  <si>
    <t>Zeltiņa Inta - ārsta prakse homeopātijā  KOPĀ</t>
  </si>
  <si>
    <t>Veselovskis Andris - ārsta prakse psihoterapijā  KOPĀ</t>
  </si>
  <si>
    <t>Angiosana, Sabiedrība ar ierobežotu atbildību  KOPĀ</t>
  </si>
  <si>
    <t>Ardinska Marina - ārsta prakse zobārstniecībā  KOPĀ</t>
  </si>
  <si>
    <t>Stoligvo Lada - ārsta prakse psihiatrijā  KOPĀ</t>
  </si>
  <si>
    <t>ALATS Pluss, SIA  KOPĀ</t>
  </si>
  <si>
    <t>PRODENT, Sabiedrība ar ierobežotu atbildību  KOPĀ</t>
  </si>
  <si>
    <t>Dental Studio, Sabiedrība ar ierobežotu atbildību  KOPĀ</t>
  </si>
  <si>
    <t>010000034</t>
  </si>
  <si>
    <t>24077211495</t>
  </si>
  <si>
    <t>Rage Krista - ārsta prakse psihiatrijā un bērnu psihiatrijā</t>
  </si>
  <si>
    <t>Rage Krista - ārsta prakse psihiatrijā un bērnu psihiatrijā  KOPĀ</t>
  </si>
  <si>
    <t>Goze Gaļina - masiera un kosmētiķa prakse  KOPĀ</t>
  </si>
  <si>
    <t>OC VISION, SIA  KOPĀ</t>
  </si>
  <si>
    <t>Dmitrijevs Oļegs - ārsta prakse zobārstniecībā  KOPĀ</t>
  </si>
  <si>
    <t>Ievas Ščerbickas Zobārstniecības Prakse, Sabiedrība ar ierobežotu atbildību  KOPĀ</t>
  </si>
  <si>
    <t>VITAS LAIKS, SIA  KOPĀ</t>
  </si>
  <si>
    <t>Valsts sociālās aprūpes centrs "Rīga"  KOPĀ</t>
  </si>
  <si>
    <t>AJKC, SIA  KOPĀ</t>
  </si>
  <si>
    <t>Ļisina Gaļina - ārsta prakse homeopātijā</t>
  </si>
  <si>
    <t>Ļisina Gaļina - ārsta prakse homeopātijā  KOPĀ</t>
  </si>
  <si>
    <t>Atsaucība, Sabiedrība ar ierobežotu atbildību  KOPĀ</t>
  </si>
  <si>
    <t>LILIJA UN KO, Sabiedrība ar ierobežotu atbildību  KOPĀ</t>
  </si>
  <si>
    <t>JUMED, Sabiedrība ar ierobežotu atbildību  KOPĀ</t>
  </si>
  <si>
    <t>Bituleva Yulia - ārsta prakse zobārstniecībā  KOPĀ</t>
  </si>
  <si>
    <t>ZZ ZOBĀRSTNIECĪBA, Sabiedrība ar ierobežotu atbildību  KOPĀ</t>
  </si>
  <si>
    <t>VĪLANDES DOKTORĀTS, Sabiedrība ar ierobežotu atbildību  KOPĀ</t>
  </si>
  <si>
    <t>Signes Kramiņas zobārstniecības prakse, SIA  KOPĀ</t>
  </si>
  <si>
    <t>Rinkule Signe - fizioterapeita prakse  KOPĀ</t>
  </si>
  <si>
    <t>40203687748</t>
  </si>
  <si>
    <t>Samatra, Sabiedrība ar ierobežotu atbildību</t>
  </si>
  <si>
    <t>Samatra, Sabiedrība ar ierobežotu atbildību  KOPĀ</t>
  </si>
  <si>
    <t>C &amp; M, Sabiedrība ar ierobežotu atbildību  KOPĀ</t>
  </si>
  <si>
    <t>OMAR NADŽIB, Sabiedrība ar ierobežotu atbildību  KOPĀ</t>
  </si>
  <si>
    <t>Pērle Zobārstniecība, Sabiedrība ar ierobežotu atbildību  KOPĀ</t>
  </si>
  <si>
    <t>AP Priedīte, SIA  KOPĀ</t>
  </si>
  <si>
    <t>JURETTA, Sabiedrība ar ierobežotu atbildību  KOPĀ</t>
  </si>
  <si>
    <t>Zigure Clinic, SIA  KOPĀ</t>
  </si>
  <si>
    <t>Ādas ārsts, SIA  KOPĀ</t>
  </si>
  <si>
    <t>ĒRGĻU zobārstniecība, SIA  KOPĀ</t>
  </si>
  <si>
    <t>SANTAS ZOBĀRSTNIECĪBA, Sabiedrība ar ierobežotu atbildību  KOPĀ</t>
  </si>
  <si>
    <t>Valdas Zaļkalnes ārsta prakse, SIA  KOPĀ</t>
  </si>
  <si>
    <t>VIPMED, Sabiedrība ar ierobežotu atbildību  KOPĀ</t>
  </si>
  <si>
    <t>DAKTERA S.KVJATKOVSKA ZOBĀRSTNIECĪBAS KLĪNIKA, SIA  KOPĀ</t>
  </si>
  <si>
    <t>Marinas Zamullo ārsta prakse, SIA  KOPĀ</t>
  </si>
  <si>
    <t>Ilonas Kamparas ārsta prakse, SIA  KOPĀ</t>
  </si>
  <si>
    <t>Locītavu ķirurģija, SIA  KOPĀ</t>
  </si>
  <si>
    <t>Jeļenas Bogdanovas ārsta prakse, SIA  KOPĀ</t>
  </si>
  <si>
    <t>Cera Ingrīda - ārsta prakse psihiatrijā  KOPĀ</t>
  </si>
  <si>
    <t>Sebre Žanete - ārsta prakse psihoterapijā  KOPĀ</t>
  </si>
  <si>
    <t>Karls Raimonds - ārsta prakse dermatoloģijā, veneroloģijā  KOPĀ</t>
  </si>
  <si>
    <t>FORSANA, SIA  KOPĀ</t>
  </si>
  <si>
    <t>Kunstberga Elga - ģimenes ārsta prakse  KOPĀ</t>
  </si>
  <si>
    <t>EZERĶINGAS, Cēsu rajona Stalbes pagasta Sandras Zemvaldes zemnieka saimniecība  KOPĀ</t>
  </si>
  <si>
    <t>ZOBĀRSTNIECĪBAS KLĪNIKA AKRĪBIJA, Sabiedrība ar ierobežotu atbildību  KOPĀ</t>
  </si>
  <si>
    <t>LIORA S.I., Sabiedrība ar ierobežotu atbildību  KOPĀ</t>
  </si>
  <si>
    <t>Rīgas Pārdaugavas pamatskola  KOPĀ</t>
  </si>
  <si>
    <t>Salna Jolanta - masiera prakse  KOPĀ</t>
  </si>
  <si>
    <t>LAUDE SL, Sabiedrība ar ierobežotu atbildību  KOPĀ</t>
  </si>
  <si>
    <t>Djomina Lidija - ārsta prakse zobārstniecībā  KOPĀ</t>
  </si>
  <si>
    <t>Lūse Meldra - masiera prakse  KOPĀ</t>
  </si>
  <si>
    <t>J. ĶĪSIS, Sabiedrība ar ierobežotu atbildību  KOPĀ</t>
  </si>
  <si>
    <t>Dental Estetika, SIA  KOPĀ</t>
  </si>
  <si>
    <t>Klīnika Piramīda, SIA  KOPĀ</t>
  </si>
  <si>
    <t>FLEBOMEDIKA, SIA  KOPĀ</t>
  </si>
  <si>
    <t>PORTA VIA, Sabiedrība ar ierobežotu atbildību  KOPĀ</t>
  </si>
  <si>
    <t>Omeļčenko Aleksandrs - ārsta prakse traumatoloģijā, ortopēdijā  KOPĀ</t>
  </si>
  <si>
    <t>EIRODENT, Sabiedrība ar ierobežotu atbildību  KOPĀ</t>
  </si>
  <si>
    <t>Zeltiņa Anda - ģimenes ārsta prakse  KOPĀ</t>
  </si>
  <si>
    <t>I. Paturskas ģimenes veselības centrs, Sabiedrība ar ierobežotu atbildību  KOPĀ</t>
  </si>
  <si>
    <t>Lobanova Olga - ārsta prakse ginekoloģijā, dzemdniecībā  KOPĀ</t>
  </si>
  <si>
    <t>Žeidure-Reimane Egmonda - ārsta prakse zobārstniecībā  KOPĀ</t>
  </si>
  <si>
    <t>Griņins Eduards - fizikālās un rehabilitācijas medicīnas ārsta prakse  KOPĀ</t>
  </si>
  <si>
    <t>Cedriņa Rudīte - ārsta psihiatra un psihoterapeita prakse  KOPĀ</t>
  </si>
  <si>
    <t>LASA MED, SIA  KOPĀ</t>
  </si>
  <si>
    <t>Vārpa Elmārs - ārsta seksologa, seksopatologa un psihoterapeita prakse  KOPĀ</t>
  </si>
  <si>
    <t>AURAMED, Sabiedrība ar ierobežotu atbildību  KOPĀ</t>
  </si>
  <si>
    <t>Laizāns Paulis - ārsta prakse bērnu ķirurģijā  KOPĀ</t>
  </si>
  <si>
    <t>Cīrule Ieva - ārsta alergologa prakse  KOPĀ</t>
  </si>
  <si>
    <t>Miščuks Aleksejs - ārsta prakse algoloģijā un anestezioloģijā, reanimatoloģijā  KOPĀ</t>
  </si>
  <si>
    <t>Salubris, Sabiedrība ar ierobežotu atbildību  KOPĀ</t>
  </si>
  <si>
    <t>MEDIKUS LNK, SIA  KOPĀ</t>
  </si>
  <si>
    <t>Daces Lores zobārstniecības prakse, Sabiedrība ar ierobežotu atbildību  KOPĀ</t>
  </si>
  <si>
    <t>KOLIBRI A, SIA  KOPĀ</t>
  </si>
  <si>
    <t>MAILOS, Sabiedrība ar ierobežotu atbildību  KOPĀ</t>
  </si>
  <si>
    <t>Naumovs Pāvels - ārsta homeopāta un otolaringologa prakse  KOPĀ</t>
  </si>
  <si>
    <t>DR SKRICKA KONTAKTLĒCU CENTRS, SIA  KOPĀ</t>
  </si>
  <si>
    <t>Kaugija Ineta - ārsta prakse zobārstniecībā  KOPĀ</t>
  </si>
  <si>
    <t>OMDIMA, Sabiedrība ar ierobežotu atbildību  KOPĀ</t>
  </si>
  <si>
    <t>SMAIDĪSIM, Sabiedrība ar ierobežotu atbildību  KOPĀ</t>
  </si>
  <si>
    <t>Valdmane Vita - ārsta prakse homeopātijā  KOPĀ</t>
  </si>
  <si>
    <t>Puhovs Gundars - fizioterapeita prakse  KOPĀ</t>
  </si>
  <si>
    <t>Epnere Una - acu ārsta prakse  KOPĀ</t>
  </si>
  <si>
    <t>BIPS, Sabiedrība ar ierobežotu atbildību  KOPĀ</t>
  </si>
  <si>
    <t>Dr. Ozolas ārstu prakse, SIA  KOPĀ</t>
  </si>
  <si>
    <t>DENT DI, SIA  KOPĀ</t>
  </si>
  <si>
    <t>SENSO, Sabiedrība ar ierobežotu atbildību  KOPĀ</t>
  </si>
  <si>
    <t>Homeopātijas un akupunktūras centrs, Sabiedrība ar ierobežotu atbildību  KOPĀ</t>
  </si>
  <si>
    <t>TEHNISKĀ ORTOPĒDIJA, Sabiedrība ar ierobežotu atbildību  KOPĀ</t>
  </si>
  <si>
    <t>Pūce Sandra - ārsta prakse psihiatrijā  KOPĀ</t>
  </si>
  <si>
    <t>Oliņa Sandra - ārsta prakse zobārstniecībā  KOPĀ</t>
  </si>
  <si>
    <t>Panteļejevs Sergejs - ārsta prakse akupunktūrā  KOPĀ</t>
  </si>
  <si>
    <t>DENTA K, Sabiedrība ar ierobežotu atbildību stomatoloģiskā firma  KOPĀ</t>
  </si>
  <si>
    <t>DENTILS, IK Zobārstniecības uzņēmums  KOPĀ</t>
  </si>
  <si>
    <t>TARI, Sabiedrība ar ierobežotu atbildību  KOPĀ</t>
  </si>
  <si>
    <t>SonRe, SIA  KOPĀ</t>
  </si>
  <si>
    <t>T. Laganovskas zobārstniecības privātprakse SIA  KOPĀ</t>
  </si>
  <si>
    <t>ANLI, Sabiedrība ar ierobežotu atbildību  KOPĀ</t>
  </si>
  <si>
    <t>HI PRINT, Sabiedrība ar ierobežotu atbildību  KOPĀ</t>
  </si>
  <si>
    <t>MEGAPLUM, Sabiedrība ar ierobežotu atbildību  KOPĀ</t>
  </si>
  <si>
    <t>VILLADENT, Sabiedrība ar ierobežotu atbildību  KOPĀ</t>
  </si>
  <si>
    <t>Grote Inta - masiera prakse  KOPĀ</t>
  </si>
  <si>
    <t>Dr. Justes privātprakse, SIA  KOPĀ</t>
  </si>
  <si>
    <t>Verneres Karīnas ģimenes ārsta prakse, SIA  KOPĀ</t>
  </si>
  <si>
    <t>Asola, Sabiedrība ar ierobežotu atbildību  KOPĀ</t>
  </si>
  <si>
    <t>GRINDEKS, Akciju sabiedrība  KOPĀ</t>
  </si>
  <si>
    <t>Guste Maija - ģimenes ārsta prakse  KOPĀ</t>
  </si>
  <si>
    <t>Estetik Dent, SIA  KOPĀ</t>
  </si>
  <si>
    <t>Purmalis Egīls - ārsta prakse ķirurģijā  KOPĀ</t>
  </si>
  <si>
    <t>AZL zobārstniecība, Sabiedrība ar ierobežotu atbildību  KOPĀ</t>
  </si>
  <si>
    <t>Rīgas Daugavas pamatskola  KOPĀ</t>
  </si>
  <si>
    <t>Dakteris Bērziņš, Sabiedrība ar ierobežotu atbildību  KOPĀ</t>
  </si>
  <si>
    <t>Zanes Bērziņas zobārstniecība, SIA  KOPĀ</t>
  </si>
  <si>
    <t>Druja Signe - fizioterapeita prakse  KOPĀ</t>
  </si>
  <si>
    <t>Fuksa Inga - ārsta prakse homeopātijā un ajurvēdas medicīnas metodē  KOPĀ</t>
  </si>
  <si>
    <t>Pārtikas drošības, dzīvnieku veselības un vides zinātniskais institūts "BIOR"  KOPĀ</t>
  </si>
  <si>
    <t>SALONS NIKOLETA, IK  KOPĀ</t>
  </si>
  <si>
    <t>RAMONAS LIEPIŅAS PRIVĀTPRAKSE, Sabiedrība ar ierobežotu atbildību  KOPĀ</t>
  </si>
  <si>
    <t>Ņemcevu ģimenes prakse, Sabiedrība ar ierobežotu atbildību  KOPĀ</t>
  </si>
  <si>
    <t>Sudraba Velga - ārsta prakse narkoloģijā un psihoterapijā  KOPĀ</t>
  </si>
  <si>
    <t>VEVUS, Sabiedrība ar ierobežotu atbildību  KOPĀ</t>
  </si>
  <si>
    <t>Medvita, Sabiedrība ar ierobežotu atbildību  KOPĀ</t>
  </si>
  <si>
    <t>Malina Svetlana - ārsta prakse zobārstniecībā  KOPĀ</t>
  </si>
  <si>
    <t>Gutovskis Andrejs - ģimenes ārsta un akupunktūras ārsta prakse  KOPĀ</t>
  </si>
  <si>
    <t>INETEX, SIA  KOPĀ</t>
  </si>
  <si>
    <t>Lešenkovs Edvīns - fizioterapeita prakse  KOPĀ</t>
  </si>
  <si>
    <t>Vārpa Ilona - ārsta pediatra un neonataloga prakse  KOPĀ</t>
  </si>
  <si>
    <t>Mitrakova Ludmila - ārsta internista prakse  KOPĀ</t>
  </si>
  <si>
    <t>Pliekšāni, Sabiedrība ar ierobežotu atbildību  KOPĀ</t>
  </si>
  <si>
    <t>Beikmane Anita - ārsta prakse zobārstniecībā  KOPĀ</t>
  </si>
  <si>
    <t>Ķīniešu medicīna, Sabiedrība ar ierobežotu atbildību  KOPĀ</t>
  </si>
  <si>
    <t>FAST DENT, Sabiedrība ar ierobežotu atbildību  KOPĀ</t>
  </si>
  <si>
    <t>GELEKS un Ko, Akciju sabiedrība  KOPĀ</t>
  </si>
  <si>
    <t>Svečņikova Tatjana - ārsta prakse zobārstniecībā  KOPĀ</t>
  </si>
  <si>
    <t>DENS &amp; CO, Sabiedrība ar ierobežotu atbildību  KOPĀ</t>
  </si>
  <si>
    <t>Sinka Jolanta - fizikālās un rehabilitācijas medicīnas ārsta prakse  KOPĀ</t>
  </si>
  <si>
    <t>Afanasjeva Marina - ārsta prakse homeopātijā  KOPĀ</t>
  </si>
  <si>
    <t>Dokukina Natālija - ārsta prakse homeopātijā  KOPĀ</t>
  </si>
  <si>
    <t>Kolontaja-Zaube Inese - ārsta prakse dermatoloģijā, veneroloģijā  KOPĀ</t>
  </si>
  <si>
    <t>Vorobjova Natālija - ārsta prakse homeopātijā  KOPĀ</t>
  </si>
  <si>
    <t>Grantiņa Ineta - ārsta prakse bērnu alergoloģijā un bērnu pneimonoloģijā  KOPĀ</t>
  </si>
  <si>
    <t>Bebrišs Visvaldis - sporta ārsta prakse  KOPĀ</t>
  </si>
  <si>
    <t>ULTRAMEDS K, Sabiedrība ar ierobežotu atbildību  KOPĀ</t>
  </si>
  <si>
    <t>Markovskis Aleksandrs - fizikālās un rehabilitācijas medicīnas ārsta prakse  KOPĀ</t>
  </si>
  <si>
    <t>DOKTORS SREBNIJS, Sabiedrība ar ierobežotu atbildību  KOPĀ</t>
  </si>
  <si>
    <t>RRAIM, SIA  KOPĀ</t>
  </si>
  <si>
    <t>PIRMĀ STOMATOLOĢISKĀ KLĪNIKA, Sabiedrība ar ierobežotu atbildību  KOPĀ</t>
  </si>
  <si>
    <t>ELECTA, Sabiedrība ar ierobežotu atbildību  KOPĀ</t>
  </si>
  <si>
    <t>Briedis Valdis - ārsta prakse psihoterapijā  KOPĀ</t>
  </si>
  <si>
    <t>Lubins Nikolajs - ārsta prakse psihiatrijā  KOPĀ</t>
  </si>
  <si>
    <t>PORTOVITA DI, SIA  KOPĀ</t>
  </si>
  <si>
    <t>Užāns Andis - ārsta prakse psihoterapijā un pediatrijā  KOPĀ</t>
  </si>
  <si>
    <t>Inta Rozenbaha, SIA  KOPĀ</t>
  </si>
  <si>
    <t>Ziemele Evija - ārsta prakse psihoterapijā  KOPĀ</t>
  </si>
  <si>
    <t>Ļu Igors - ārsta prakse traumatoloģijā, ortopēdijā  KOPĀ</t>
  </si>
  <si>
    <t>Strapcāne Iveta - masiera prakse  KOPĀ</t>
  </si>
  <si>
    <t>Mitjajeva Nelli - ārsta prakse zobārstniecībā  KOPĀ</t>
  </si>
  <si>
    <t>Čerņevska Alīda - ārsta prakse zobārstniecībā  KOPĀ</t>
  </si>
  <si>
    <t>MEDIKAL, Sabiedrība ar ierobežotu atbildību  KOPĀ</t>
  </si>
  <si>
    <t>Valaine Iveta - ārsta prakse psihoterapijā  KOPĀ</t>
  </si>
  <si>
    <t>Brūču klīnika, Sabiedrība ar ierobežotu atbildību  KOPĀ</t>
  </si>
  <si>
    <t>Leidere-Reine Aija - ārsta prakse infektoloģijā un hepatoloģijā  KOPĀ</t>
  </si>
  <si>
    <t>Kristīnes Bērziņas Dermatoloģijas prakse, Sabiedrība ar ierobežotu atbildību  KOPĀ</t>
  </si>
  <si>
    <t>DENTAL SEPTIŅI, Sabiedrība ar ierobežotu atbildību  KOPĀ</t>
  </si>
  <si>
    <t>Tavkiņš Jevgēnijs - ārsta prakse zobārstniecībā  KOPĀ</t>
  </si>
  <si>
    <t>Psihiskās veselības un atkarību profilakses institūts  KOPĀ</t>
  </si>
  <si>
    <t>INTEGRATĪVĀS ATTĪSTĪBAS CENTRS, Sabiedrība ar ierobežotu atbildību  KOPĀ</t>
  </si>
  <si>
    <t>Reiktere Ieva - ārsta prakse psihiatrijā  KOPĀ</t>
  </si>
  <si>
    <t>Aspektus, Sabiedrība ar ierobežotu atbildību  KOPĀ</t>
  </si>
  <si>
    <t>Art Dent, Sabiedrība ar ierobežotu atbildību  KOPĀ</t>
  </si>
  <si>
    <t>Auxilia-ārstu prakse, Sabiedrība ar ierobežotu atbildību  KOPĀ</t>
  </si>
  <si>
    <t>ZOBU NAMS, Sabiedrība ar ierobežotu atbildību  KOPĀ</t>
  </si>
  <si>
    <t>VARAM, Sabiedrība ar ierobežotu atbildību  KOPĀ</t>
  </si>
  <si>
    <t>PANACEA PRO, Sabiedrība ar ierobežotu atbildību  KOPĀ</t>
  </si>
  <si>
    <t>EG Optika, Sabiedrība ar ierobežotu atbildību  KOPĀ</t>
  </si>
  <si>
    <t>Briļļu Nams, Sabiedrība ar ierobežotu atbildību  KOPĀ</t>
  </si>
  <si>
    <t>Niāras Riekstiņas Privātprakse, Sabiedrība ar ierobežotu atbildību  KOPĀ</t>
  </si>
  <si>
    <t>DentaLux,SIA  KOPĀ</t>
  </si>
  <si>
    <t>Žilina Nataļja - ārsta prakse akupunktūrā  KOPĀ</t>
  </si>
  <si>
    <t>Vasiļevska Marina - ārsta prakse akupunktūrā  KOPĀ</t>
  </si>
  <si>
    <t>Rīgas bērnu un jaunatnes sporta skola "Rīdzene"  KOPĀ</t>
  </si>
  <si>
    <t>Popova Olga - ārsta prakse oftalmoloģijā  KOPĀ</t>
  </si>
  <si>
    <t>Bērnu un jauniešu basketbola skola "Rīga"  KOPĀ</t>
  </si>
  <si>
    <t>Danilāne Inga - ārsta prakse neiroloģijā  KOPĀ</t>
  </si>
  <si>
    <t>Līcītis Lauris - ārsta prakse imunoloģijā  KOPĀ</t>
  </si>
  <si>
    <t>DENTĀLĀ STUDIJA, SIA  KOPĀ</t>
  </si>
  <si>
    <t>Zalamanes, Skrodeles, Bīgestānes klīnika, SIA  KOPĀ</t>
  </si>
  <si>
    <t>Ulmaņu privātklīnika, SIA  KOPĀ</t>
  </si>
  <si>
    <t>TAKA ESSE, SIA  KOPĀ</t>
  </si>
  <si>
    <t>INESES STĪPNIECES ZOBĀRSTNIECĪBAS KLĪNIKA, Sabiedrība ar ierobežotu atbildību  KOPĀ</t>
  </si>
  <si>
    <t>Šutka, Sabiedrība ar ierobežotu atbildību  KOPĀ</t>
  </si>
  <si>
    <t>Dignes Vanagas fizioterapijas privātprakse, SIA  KOPĀ</t>
  </si>
  <si>
    <t>Union klīnika, Sabiedrība ar ierobežotu atbildību  KOPĀ</t>
  </si>
  <si>
    <t>Rīgas Vingrošanas skola  KOPĀ</t>
  </si>
  <si>
    <t>Dzīves garšas studija, Sabiedrība ar ierobežotu atbildību  KOPĀ</t>
  </si>
  <si>
    <t>SATTVA-OM, SIA  KOPĀ</t>
  </si>
  <si>
    <t>Zīle Inta - ārsta prakse psihoterapijā  KOPĀ</t>
  </si>
  <si>
    <t>Čerņika Kristīne - ārsta prakse zobārstniecībā  KOPĀ</t>
  </si>
  <si>
    <t>Šteina Elena - ārsta prakse zobārstniecībā  KOPĀ</t>
  </si>
  <si>
    <t>Jona LP, SIA  KOPĀ</t>
  </si>
  <si>
    <t>Premium Medical, Sabiedrība ar ierobežotu atbildību  KOPĀ</t>
  </si>
  <si>
    <t>Irmejs Arvīds - ārsta prakse ķirurģijā  KOPĀ</t>
  </si>
  <si>
    <t>ERTA-S, Sabiedrība ar ierobežotu atbildību  KOPĀ</t>
  </si>
  <si>
    <t>Sporta laboratorija, Sabiedrība ar ierobežotu atbildību  KOPĀ</t>
  </si>
  <si>
    <t>Kapluna Meri - ārsta prakse zobārstniecībā  KOPĀ</t>
  </si>
  <si>
    <t>DZĪVES HARMONIJA, Sabiedrība ar ierobežotu atbildību  KOPĀ</t>
  </si>
  <si>
    <t>AVAKONS, SIA  KOPĀ</t>
  </si>
  <si>
    <t>Krumpane Ērika - ārsta prakse psihiatrijā  KOPĀ</t>
  </si>
  <si>
    <t>DENTARS, SIA  KOPĀ</t>
  </si>
  <si>
    <t>Janzen Konstantin - ārsta prakse zobārstniecībā  KOPĀ</t>
  </si>
  <si>
    <t>IZUMRUDE, Sabiedrība ar ierobežotu atbildību  KOPĀ</t>
  </si>
  <si>
    <t>Bogdanova Aija - ārsta prakse endokrinoloģijā  KOPĀ</t>
  </si>
  <si>
    <t>Kraucis Arturs - fizikālās un rehabilitācijas medicīnas ārsta prakse  KOPĀ</t>
  </si>
  <si>
    <t>Rubulis Svens - ārsta prakse traumatoloģijā, ortopēdijā  KOPĀ</t>
  </si>
  <si>
    <t>Dental Art, Sabiedrība ar ierobežotu atbildību  KOPĀ</t>
  </si>
  <si>
    <t>Zobārstniecība Vanda, SIA  KOPĀ</t>
  </si>
  <si>
    <t>Rīgas 146. pirmsskolas izglītības iestāde  KOPĀ</t>
  </si>
  <si>
    <t>N. LIETUVIETES ĀRSTA PRAKSE, Sabiedrība ar ierobežotu atbildību  KOPĀ</t>
  </si>
  <si>
    <t>Smeltere Ligita - ārsta prakse neiroloģijā un algoloģijā  KOPĀ</t>
  </si>
  <si>
    <t>Rīgas 2. pamatskola  KOPĀ</t>
  </si>
  <si>
    <t>Groma Dental Clinic, Sabiedrība ar ierobežotu atbildību  KOPĀ</t>
  </si>
  <si>
    <t>Veselība un estētika, Sabiedrība ar ierobežotu atbildību  KOPĀ</t>
  </si>
  <si>
    <t>SMAIDA LĪNIJA, Sabiedrība ar ierobežotu atbildību  KOPĀ</t>
  </si>
  <si>
    <t>X-Dental, Sabiedrība ar ierobežotu atbildību  KOPĀ</t>
  </si>
  <si>
    <t>Rīgas pirmsskolas izglītības iestāde "Dzintariņš"  KOPĀ</t>
  </si>
  <si>
    <t>Rīgas pirmsskolas izglītības iestāde "Zilbīte"  KOPĀ</t>
  </si>
  <si>
    <t>Razumihina Lidija - fizikālās un rehabilitācijas medicīnas ārsta prakse  KOPĀ</t>
  </si>
  <si>
    <t>Rīgas pirmsskolas izglītības iestāde "Saulespuķe"  KOPĀ</t>
  </si>
  <si>
    <t>Rīgas 3. pamatskola  KOPĀ</t>
  </si>
  <si>
    <t>Rīgas Strazdumuižas vidusskola - attīstības centrs  KOPĀ</t>
  </si>
  <si>
    <t>Rīgas 5. pamatskola - attīstības centrs  KOPĀ</t>
  </si>
  <si>
    <t>Rīgas 4. pamatskola  KOPĀ</t>
  </si>
  <si>
    <t>Bērnu un jauniešu centrs "Daugmale"  KOPĀ</t>
  </si>
  <si>
    <t>Rīgas 71. vidusskola  KOPĀ</t>
  </si>
  <si>
    <t>Rīgas Ēbelmuižas pamatskola  KOPĀ</t>
  </si>
  <si>
    <t>Rīgas 49. vidusskola  KOPĀ</t>
  </si>
  <si>
    <t>Rīgas 66. vidusskola  KOPĀ</t>
  </si>
  <si>
    <t>Rīgas Valda Avotiņa pamatskola - attīstības centrs  KOPĀ</t>
  </si>
  <si>
    <t>Dentium, Sabiedrība ar ierobežotu atbildību  KOPĀ</t>
  </si>
  <si>
    <t>DENTAL OFFICE, SIA  KOPĀ</t>
  </si>
  <si>
    <t>Pokrovskis Vitālijs - ārsta prakse psihiatrijā  KOPĀ</t>
  </si>
  <si>
    <t>ADENTA, Sabiedrība ar ierobežotu atbildību  KOPĀ</t>
  </si>
  <si>
    <t>Rīgas Valsts 2. ģimnāzija  KOPĀ</t>
  </si>
  <si>
    <t>Rīgas Klasiskā ģimnāzija  KOPĀ</t>
  </si>
  <si>
    <t>Sporta skola "Arkādija"  KOPĀ</t>
  </si>
  <si>
    <t>Rīgas Riteņbraukšanas skola  KOPĀ</t>
  </si>
  <si>
    <t>Juveks un Ko, Sabiedrība ar ierobežotu atbildību  KOPĀ</t>
  </si>
  <si>
    <t>Rodain, Sabiedrība ar ierobežotu atbildību  KOPĀ</t>
  </si>
  <si>
    <t>HEMILATS, Sabiedrība ar ierobežotu atbildību  KOPĀ</t>
  </si>
  <si>
    <t>L un L, Sabiedrība ar ierobežotu atbildību  KOPĀ</t>
  </si>
  <si>
    <t>MED PROF, Sabiedrība ar ierobežotu atbildību  KOPĀ</t>
  </si>
  <si>
    <t>DOMAS SPĒKS, Sabiedrība ar ierobežotu atbildību  KOPĀ</t>
  </si>
  <si>
    <t>ZARI, Individuālais uzņēmums salons  KOPĀ</t>
  </si>
  <si>
    <t>Faktore Mali - ārsta prakse zobārstniecībā  KOPĀ</t>
  </si>
  <si>
    <t>Dentro, Sabiedrība ar ierobežotu atbildību  KOPĀ</t>
  </si>
  <si>
    <t>Duo J, Sabiedrība ar ierobežotu atbildību  KOPĀ</t>
  </si>
  <si>
    <t>PROTECTA, Sabiedrība ar ierobežotu atbildību  KOPĀ</t>
  </si>
  <si>
    <t>Medjāne Aelita - ārsta prakse anestezioloģijā, reanimatoloģijā  KOPĀ</t>
  </si>
  <si>
    <t>Ščegoļevs Andrejs - ārsta prakse reimatoloģijā  KOPĀ</t>
  </si>
  <si>
    <t>Beķere Antra - ārsta prakse pneimonoloģijā un alergoloģijā  KOPĀ</t>
  </si>
  <si>
    <t>Jurjānu privātprakse, SIA  KOPĀ</t>
  </si>
  <si>
    <t>Kaugure Gunta - ārsta prakse kardioloģijā  KOPĀ</t>
  </si>
  <si>
    <t>LNS Surdotehniskās palīdzības centrs, SIA  KOPĀ</t>
  </si>
  <si>
    <t>AMH, Sabiedrība ar ierobežotu atbildību  KOPĀ</t>
  </si>
  <si>
    <t>Mihele Zoja - ārsta prakse zobārstniecībā  KOPĀ</t>
  </si>
  <si>
    <t>Dr. med. Rolanda Ivanova privātprakse, SIA  KOPĀ</t>
  </si>
  <si>
    <t>Maksimovs Jurijs - ārsta prakse osteopātijā  KOPĀ</t>
  </si>
  <si>
    <t>ArodPrakse, Sabiedrība ar ierobežotu atbildību  KOPĀ</t>
  </si>
  <si>
    <t>Dineva, Sabiedrība ar ierobežotu atbildību  KOPĀ</t>
  </si>
  <si>
    <t>TELEMEDICA, Sabiedrība ar ierobežotu atbildību  KOPĀ</t>
  </si>
  <si>
    <t>Strazdiņš Jānis - ārsta prakse narkoloģijā  KOPĀ</t>
  </si>
  <si>
    <t>Skaistuma fabrika, Sabiedrība ar ierobežotu atbildību  KOPĀ</t>
  </si>
  <si>
    <t>Helga Leone, IK  KOPĀ</t>
  </si>
  <si>
    <t>Saļimova Tatjana - masiera prakse  KOPĀ</t>
  </si>
  <si>
    <t>Dr. Zaigas Blauas psihoterapijas prakse, IK  KOPĀ</t>
  </si>
  <si>
    <t>Megger, Sabiedrība ar ierobežotu atbildību  KOPĀ</t>
  </si>
  <si>
    <t>IBARDUS, Sabiedrība ar ierobežotu atbildību  KOPĀ</t>
  </si>
  <si>
    <t>Galkina Olga - ārsta prakse zobārstniecībā  KOPĀ</t>
  </si>
  <si>
    <t>Kudrjavcevs Igors - ārsta prakse homeopātijā un Ci-gun metodē  KOPĀ</t>
  </si>
  <si>
    <t>Villa Dental, Sabiedrība ar ierobežotu atbildību  KOPĀ</t>
  </si>
  <si>
    <t>GLOBULUS, Sabiedrība ar ierobežotu atbildību  KOPĀ</t>
  </si>
  <si>
    <t>Mārītes Pukstas ārstu prakse, Sabiedrība ar ierobežotu atbildību  KOPĀ</t>
  </si>
  <si>
    <t>APERTO, SIA  KOPĀ</t>
  </si>
  <si>
    <t>Ābelīte Anita - ārsta prakse dermatoloģijā, veneroloģijā  KOPĀ</t>
  </si>
  <si>
    <t>ARETUS, SIA  KOPĀ</t>
  </si>
  <si>
    <t>Kadiša Anda - ārsta prakse reimatoloģijā  KOPĀ</t>
  </si>
  <si>
    <t>Matisona konsultācijas, Sabiedrība ar ierobežotu atbildību  KOPĀ</t>
  </si>
  <si>
    <t>GORDI, Sabiedrība ar ierobežotu atbildību  KOPĀ</t>
  </si>
  <si>
    <t>RIGI, Akciju sabiedrība  KOPĀ</t>
  </si>
  <si>
    <t>Fizioterapeiti, Sabiedrība ar ierobežotu atbildību  KOPĀ</t>
  </si>
  <si>
    <t>Dambe Ieva - ārsta prakse otolaringoloģijā  KOPĀ</t>
  </si>
  <si>
    <t>Gundega 108, Sabiedrība ar ierobežotu atbildību  KOPĀ</t>
  </si>
  <si>
    <t>Šidlovska Sanita - vecmātes prakse  KOPĀ</t>
  </si>
  <si>
    <t>GLANCE, Sabiedrība ar ierobežotu atbildību  KOPĀ</t>
  </si>
  <si>
    <t>Sinter, SIA  KOPĀ</t>
  </si>
  <si>
    <t>Knipšis Sigurds - ārsta prakse uroloģijā  KOPĀ</t>
  </si>
  <si>
    <t>Lapuķe Sandra - ārsta radiologa diagnosta prakse  KOPĀ</t>
  </si>
  <si>
    <t>A. Klīnika, Sabiedrība ar ierobežotu atbildību  KOPĀ</t>
  </si>
  <si>
    <t>ECORUS, SIA  KOPĀ</t>
  </si>
  <si>
    <t>Ārstu prakse Barons, SIA  KOPĀ</t>
  </si>
  <si>
    <t>I.Mauliņa, Sabiedrība ar ierobežotu atbildību  KOPĀ</t>
  </si>
  <si>
    <t>Guzenko Dmitrijs - ārsta prakse traumatoloģijā, ortopēdijā  KOPĀ</t>
  </si>
  <si>
    <t>Rīgas Homeopātijas Centrs, Sabiedrība ar ierobežotu atbildību  KOPĀ</t>
  </si>
  <si>
    <t>Umnovs Aleksandrs - ārsta prakse kardioloģijā  KOPĀ</t>
  </si>
  <si>
    <t>Migals Aigars - ārsta radiologa diagnosta prakse  KOPĀ</t>
  </si>
  <si>
    <t>M.Bērziņa zobārstniecība, SIA  KOPĀ</t>
  </si>
  <si>
    <t>Biocon, Sabiedrība ar ierobežotu atbildību  KOPĀ</t>
  </si>
  <si>
    <t>Siriuss SA, SIA  KOPĀ</t>
  </si>
  <si>
    <t>Orto klīnika, SIA  KOPĀ</t>
  </si>
  <si>
    <t>Laudere Ilze Laila - ārsta prakse radioloģijā  KOPĀ</t>
  </si>
  <si>
    <t>Bērtule Inese - ārsta radiologa diagnosta prakse  KOPĀ</t>
  </si>
  <si>
    <t>Dimiņa Laura - fizioterapeita prakse  KOPĀ</t>
  </si>
  <si>
    <t>Cercina Laima - fizioterapeita prakse  KOPĀ</t>
  </si>
  <si>
    <t>Krūka Armands - zobu tehniķa prakse  KOPĀ</t>
  </si>
  <si>
    <t>Concordia LL, Sabiedrība ar ierobežotu atbildību  KOPĀ</t>
  </si>
  <si>
    <t>Plotniece Ruta - ārsta prakse neiroloģijā  KOPĀ</t>
  </si>
  <si>
    <t>meili, IK  KOPĀ</t>
  </si>
  <si>
    <t>Savina Nonna - masiera prakse  KOPĀ</t>
  </si>
  <si>
    <t>ELSIA, Sabiedrība ar ierobežotu atbildību  KOPĀ</t>
  </si>
  <si>
    <t>MediCell, SIA  KOPĀ</t>
  </si>
  <si>
    <t>Vība Diāna - ārsta prakse dermatoloģijā, veneroloģijā  KOPĀ</t>
  </si>
  <si>
    <t>Haustova Tatjana - ārsta prakse zobārstniecībā  KOPĀ</t>
  </si>
  <si>
    <t>NMS, SIA  KOPĀ</t>
  </si>
  <si>
    <t>Gotlības privātprakse, SIA  KOPĀ</t>
  </si>
  <si>
    <t>Tjurina Dace - ārsta prakse neiroloģijā  KOPĀ</t>
  </si>
  <si>
    <t>MedHelp, Sabiedrība ar ierobežotu atbildību  KOPĀ</t>
  </si>
  <si>
    <t>HEMAT, Sabiedrība ar ierobežotu atbildību  KOPĀ</t>
  </si>
  <si>
    <t>Getaute Anita - fizioterapeita prakse  KOPĀ</t>
  </si>
  <si>
    <t>Dentarium, Sabiedrība ar ierobežotu atbildību  KOPĀ</t>
  </si>
  <si>
    <t>Zandersone Inga - ārsta prakse pediatrijā  KOPĀ</t>
  </si>
  <si>
    <t>Petruškova Irina - fizikālās un rehabilitācijas medicīnas un akupunktūras ārsta prakse  KOPĀ</t>
  </si>
  <si>
    <t>Dr. Volksones acu ārsta prakse, Sabiedrība ar ierobežotu atbildību  KOPĀ</t>
  </si>
  <si>
    <t>Degro Zane - ārsta prakse dermatoloģijā, veneroloģijā  KOPĀ</t>
  </si>
  <si>
    <t>Eglītis Jānis - ārsta ķirurga un onkologa ķīmijterapeita prakse  KOPĀ</t>
  </si>
  <si>
    <t>Stepens Ainārs - ārsta prakse neiroloģijā  KOPĀ</t>
  </si>
  <si>
    <t>Vdovičenko Irina - ārsta prakse homeopātijā  KOPĀ</t>
  </si>
  <si>
    <t>ARTA-F, Akciju sabiedrība  KOPĀ</t>
  </si>
  <si>
    <t>Čapligins Jurijs - masiera prakse  KOPĀ</t>
  </si>
  <si>
    <t>Puriņa privātklīnika, Sabiedrība ar ierobežotu atbildību  KOPĀ</t>
  </si>
  <si>
    <t>Kusiņa Inta - ārsta prakse dermatoloģijā, veneroloģijā  KOPĀ</t>
  </si>
  <si>
    <t>ALSODENS, SIA  KOPĀ</t>
  </si>
  <si>
    <t>Mieze Rasma - ārsta radiologa diagnosta prakse  KOPĀ</t>
  </si>
  <si>
    <t>Viļuma Jeļena - ārsta prakse akupunktūrā  KOPĀ</t>
  </si>
  <si>
    <t>Melngalve Anna - fizioterapeita prakse  KOPĀ</t>
  </si>
  <si>
    <t>Siliņa Rigonda - fizioterapeita prakse  KOPĀ</t>
  </si>
  <si>
    <t>ZOBĀRSTI, Sabiedrība ar ierobežotu atbildību  KOPĀ</t>
  </si>
  <si>
    <t>PHLEBOART, Sabiedrība ar ierobežotu atbildību  KOPĀ</t>
  </si>
  <si>
    <t>dr. Artūra Vāveres ārsta prakse, IK  KOPĀ</t>
  </si>
  <si>
    <t>Klīnika OrtoMed, Sabiedrība ar ierobežotu atbildību  KOPĀ</t>
  </si>
  <si>
    <t>THE HUNDRED, Sabiedrība ar ierobežotu atbildību  KOPĀ</t>
  </si>
  <si>
    <t>Derma klīnika, Sabiedrība ar ierobežotu atbildību  KOPĀ</t>
  </si>
  <si>
    <t>Ozols Jānis - ārsta prakse psihoterapijā  KOPĀ</t>
  </si>
  <si>
    <t>REVIMED, Sabiedrība ar ierobežotu atbildību  KOPĀ</t>
  </si>
  <si>
    <t>Maksima Ilze - ārsta prakse narkoloģijā  KOPĀ</t>
  </si>
  <si>
    <t>AlfaDent, Sabiedrība ar ierobežotu atbildību  KOPĀ</t>
  </si>
  <si>
    <t>Paiča Zane - fizioterapeita prakse  KOPĀ</t>
  </si>
  <si>
    <t>Sana EL, SIA  KOPĀ</t>
  </si>
  <si>
    <t>Dr.Apines zobārstniecības klīnika, Sabiedrība ar ierobežotu atbildību  KOPĀ</t>
  </si>
  <si>
    <t>Ronald McDonald House Charities Latvija, Nodibinājums  KOPĀ</t>
  </si>
  <si>
    <t>OPTIKA &amp; DENTIKA, Sabiedrība ar ierobežotu atbildību  KOPĀ</t>
  </si>
  <si>
    <t>Steggerda Olga - arodveselības un arodslimību ārsta un osteopāta prakse  KOPĀ</t>
  </si>
  <si>
    <t>VIDAR, Sabiedrība ar ierobežotu atbildību  KOPĀ</t>
  </si>
  <si>
    <t>DentaPlan, Sabiedrība ar ierobežotu atbildību  KOPĀ</t>
  </si>
  <si>
    <t>Dental Practice, Sabiedrība ar ierobežotu atbildību  KOPĀ</t>
  </si>
  <si>
    <t>ARISKELA, SIA  KOPĀ</t>
  </si>
  <si>
    <t>L.LOGINAS ĀRSTA PRAKSE, SIA  KOPĀ</t>
  </si>
  <si>
    <t>Akermane Valda - ārsta prakse neiroloģijā  KOPĀ</t>
  </si>
  <si>
    <t>Saules Veselības centrs, SIA  KOPĀ</t>
  </si>
  <si>
    <t>Voščinskis Vladimirs - masiera prakse  KOPĀ</t>
  </si>
  <si>
    <t>SVEB, Sabiedrība ar ierobežotu atbildību  KOPĀ</t>
  </si>
  <si>
    <t>Sotņikova Svetlana - ārsta prakse zobārstniecībā  KOPĀ</t>
  </si>
  <si>
    <t>Dērica Sandra - fizioterapeita prakse  KOPĀ</t>
  </si>
  <si>
    <t>ER klīnika, Sabiedrība ar ierobežotu atbildību  KOPĀ</t>
  </si>
  <si>
    <t>Rudometova Irina - ārsta prakse pediatrijā  KOPĀ</t>
  </si>
  <si>
    <t>Vestermane Sandra - ārsta prakse neiroloģijā  KOPĀ</t>
  </si>
  <si>
    <t>Strautiņa-Strēle Sintija - fizikālās un rehabilitācijas medicīnas ārsta un kosmētiķa prakse  KOPĀ</t>
  </si>
  <si>
    <t>Jansone Dace - ārsta prakse psihiatrijā un bērnu psihiatrijā  KOPĀ</t>
  </si>
  <si>
    <t>Dr. Evald, SIA   KOPĀ</t>
  </si>
  <si>
    <t>RSU Psihosomatiskās Medicīnas un Psihoterapijas klīnika, Sabiedrība ar ierobežotu atbildību  KOPĀ</t>
  </si>
  <si>
    <t>Deum, Sabiedrība ar ierobežotu atbildību  KOPĀ</t>
  </si>
  <si>
    <t>G.Zariņa, Sabiedrība ar ierobežotu atbildību   KOPĀ</t>
  </si>
  <si>
    <t>MEDIKOM LATVIA, SIA  KOPĀ</t>
  </si>
  <si>
    <t>Barisa Baiba - masiera prakse  KOPĀ</t>
  </si>
  <si>
    <t>Lizon Nina - masiera prakse  KOPĀ</t>
  </si>
  <si>
    <t>OSTEOPĀTISKĀS MEDICĪNAS ATTĪSTĪBAS CENTRS, SIA  KOPĀ</t>
  </si>
  <si>
    <t>VS ĶirSerS, SIA   KOPĀ</t>
  </si>
  <si>
    <t>Olīva 2, Sabiedrība ar ierobežotu atbildību   KOPĀ</t>
  </si>
  <si>
    <t>VARIO, Sabiedrība ar ierobežotu atbildību   KOPĀ</t>
  </si>
  <si>
    <t>Baltic Esthetic Stomatology Training Center, SIA   KOPĀ</t>
  </si>
  <si>
    <t>Adea, Sabiedrība ar ierobežotu atbildību  KOPĀ</t>
  </si>
  <si>
    <t>I.Kerubiņas fizioterapijas centrs un Baby Spa, Sabiedrība ar ierobežotu atbildību  KOPĀ</t>
  </si>
  <si>
    <t>Mežatuča Iveta - ārsta prakse oftalmoloģijā  KOPĀ</t>
  </si>
  <si>
    <t>Fundus, SIA  KOPĀ</t>
  </si>
  <si>
    <t>Leniter, Sabiedrība ar ierobežotu atbildību  KOPĀ</t>
  </si>
  <si>
    <t>Zobu paradīze, SIA  KOPĀ</t>
  </si>
  <si>
    <t>Lukoviča Irina - internista un akupunktūras ārsta prakse   KOPĀ</t>
  </si>
  <si>
    <t>Lapsa Diāna - ārsta prakse psihoterapijā  KOPĀ</t>
  </si>
  <si>
    <t>Dr.M.Gediņa privātprakse, Sabiedrība ar ierobežotu atbildību  KOPĀ</t>
  </si>
  <si>
    <t>3D KOMPJUTERTOMOGRĀFIJA, SIA  KOPĀ</t>
  </si>
  <si>
    <t>MEDICĪNAS CENTRS 8, SIA  KOPĀ</t>
  </si>
  <si>
    <t>Intramed Imaging, Sabiedrība ar ierobežotu atbildību (IMI)  KOPĀ</t>
  </si>
  <si>
    <t>Gaņģe Gita - ģimenes ārsta prakse  KOPĀ</t>
  </si>
  <si>
    <t>Mihailova Oksana - fizioterapeita prakse  KOPĀ</t>
  </si>
  <si>
    <t>Šķepaste Zanda - masiera prakse  KOPĀ</t>
  </si>
  <si>
    <t>RITA Smart, Sabiedrība ar ierobežotu atbildību  KOPĀ</t>
  </si>
  <si>
    <t>AIGĪDA, SIA  KOPĀ</t>
  </si>
  <si>
    <t>Derma medical, Sabiedrība ar ierobežotu atbildību  KOPĀ</t>
  </si>
  <si>
    <t>Sabiedrības ar ierobežotu atbildību "LJ Med " filiāle  KOPĀ</t>
  </si>
  <si>
    <t>VISION EXPRESS BALTIJA, Sabiedrība ar ierobežotu atbildību  KOPĀ</t>
  </si>
  <si>
    <t>Leader PRO, Sabiedrība ar ierobežotu atbildību  KOPĀ</t>
  </si>
  <si>
    <t>Melbārde-Gorkuša Inga - ārsta prakse ķirurģijā  KOPĀ</t>
  </si>
  <si>
    <t>NEURO, SIA  KOPĀ</t>
  </si>
  <si>
    <t>FIZIOTERAPIJAS STUDIJA-TORE, SIA  KOPĀ</t>
  </si>
  <si>
    <t>Raimonda Puksta ārsta prakse, Sabiedrība ar ierobežotu atbildību  KOPĀ</t>
  </si>
  <si>
    <t>Zobu serviss, Sabiedrība ar ierobežotu atbildību  KOPĀ</t>
  </si>
  <si>
    <t>COSMETOLOGY, IK   KOPĀ</t>
  </si>
  <si>
    <t>HR-PA, SIA  KOPĀ</t>
  </si>
  <si>
    <t>''5 elementu akadēmija" mācību un atveseļošanās tradicionālās un netradicionālās medicīnas centrs, SIA  KOPĀ</t>
  </si>
  <si>
    <t>Šilvāne Alīna - fizioterapeita prakse  KOPĀ</t>
  </si>
  <si>
    <t>Šamova Marina - ārsta prakse zobārstniecībā  KOPĀ</t>
  </si>
  <si>
    <t>Eriksone Larisa - fizikālās un rehabilitācijas medicīnas ārsta un kosmetologa prakse  KOPĀ</t>
  </si>
  <si>
    <t>Ludmilas Molokovas aromkosmetoloģijas privātprakse, IK  KOPĀ</t>
  </si>
  <si>
    <t>Curatio, Sabiedrība ar ierobežotu atbildību  KOPĀ</t>
  </si>
  <si>
    <t>Kārnija Evi - ārsta prakse psihiatrijā, narkoloģijā un psihoterapijā  KOPĀ</t>
  </si>
  <si>
    <t>EVIDENT, Sabiedrība ar ierobežotu atbildību  KOPĀ</t>
  </si>
  <si>
    <t>Tropa Ieva - fizioterapeita prakse  KOPĀ</t>
  </si>
  <si>
    <t>VITA GRATA, SIA  KOPĀ</t>
  </si>
  <si>
    <t>Ivetas Golubovskas ārsta privātprakse, Sabiedrība ar ierobežotu atbildību  KOPĀ</t>
  </si>
  <si>
    <t>Riverdent, SIA</t>
  </si>
  <si>
    <t>Riverdent, SIA  KOPĀ</t>
  </si>
  <si>
    <t>GALLUS PRO, Sabiedrība ar ierobežotu atbildību  KOPĀ</t>
  </si>
  <si>
    <t>Ingas Ērgles Privātprakse, Sabiedrība ar ierobežotu atbildību  KOPĀ</t>
  </si>
  <si>
    <t>Smirnova Ingrīda - masiera prakse  KOPĀ</t>
  </si>
  <si>
    <t>Dr. J.Sominskas zobārstniecības prakse, Sabiedrība ar ierobežotu atbildību  KOPĀ</t>
  </si>
  <si>
    <t>Zobu veselība, SIA  KOPĀ</t>
  </si>
  <si>
    <t>STOMADENT, Sabiedrība ar ierobežotu atbildību  KOPĀ</t>
  </si>
  <si>
    <t>Ozoliņa Silvija - masiera prakse  KOPĀ</t>
  </si>
  <si>
    <t>Čiekurkalna zobārstniecība, SIA  KOPĀ</t>
  </si>
  <si>
    <t>ComfortDent, Sabiedrība ar ierobežotu atbildību  KOPĀ</t>
  </si>
  <si>
    <t>44103138930</t>
  </si>
  <si>
    <t>Znotiņa Aina - ģimenes ārsta un arodveselības un arodslimību ārsta prakse, SIA</t>
  </si>
  <si>
    <t>Znotiņa Aina - ģimenes ārsta un arodveselības un arodslimību ārsta prakse, SIA  KOPĀ</t>
  </si>
  <si>
    <t>Ruttasu privātprakse, SIA  KOPĀ</t>
  </si>
  <si>
    <t>Kustību telpa, Sabiedrība ar ierobežotu atbildību  KOPĀ</t>
  </si>
  <si>
    <t>SV Centr, Sabiedrība ar ierobežotu atbildību  KOPĀ</t>
  </si>
  <si>
    <t>Ļišņevska Olga - arodveselības un arodslimību ārsta prakse  KOPĀ</t>
  </si>
  <si>
    <t>Miķelsones Daces ārsta prakse zobārstniecībā, SIA  KOPĀ</t>
  </si>
  <si>
    <t>Blūzma Baiba - masiera prakse  KOPĀ</t>
  </si>
  <si>
    <t>Dinas Tanbergas dzirdes klīnika, SIA  KOPĀ</t>
  </si>
  <si>
    <t>Čudnovska Anna - fizioterapeita prakse  KOPĀ</t>
  </si>
  <si>
    <t>Hailovas intensitāte plus, Sabiedrība ar ierobežotu atbildību  KOPĀ</t>
  </si>
  <si>
    <t>MediHelp, Sabiedrība ar ierobežotu atbildību  KOPĀ</t>
  </si>
  <si>
    <t>Consilium Medicum, Sabiedrība ar ierobežotu atbildību  KOPĀ</t>
  </si>
  <si>
    <t>Barinova Jekaterina - fizioterapeita prakse  KOPĀ</t>
  </si>
  <si>
    <t>Saules Zobārstniecība, SIA  KOPĀ</t>
  </si>
  <si>
    <t>STEA, SIA  KOPĀ</t>
  </si>
  <si>
    <t>EOLADERM, SIA  KOPĀ</t>
  </si>
  <si>
    <t>Centra zobārstniecības prakse, Sabiedrība ar ierobežotu atbildību  KOPĀ</t>
  </si>
  <si>
    <t>Cilmes šūnu banka, SIA  KOPĀ</t>
  </si>
  <si>
    <t>ETB therapy group, SIA  KOPĀ</t>
  </si>
  <si>
    <t>Dr.Lapiņa privātprakse, Sabiedrība ar ierobežotu atbildību  KOPĀ</t>
  </si>
  <si>
    <t>Lakša Vita - fizioterapeita prakse  KOPĀ</t>
  </si>
  <si>
    <t>Kalvja Krastiņa ārsta prakse, Sabiedrība ar ierobežotu atbildību  KOPĀ</t>
  </si>
  <si>
    <t>DERMA, SIA</t>
  </si>
  <si>
    <t>DERMA, SIA  KOPĀ</t>
  </si>
  <si>
    <t>Jūlijas Katkevičas zobārstniecība, SIA  KOPĀ</t>
  </si>
  <si>
    <t>Lapsele Kristīne - fizioterapeita prakse  KOPĀ</t>
  </si>
  <si>
    <t>Mārtiņa Malzubra ārsta prakse, Sabiedrība ar ierobežotu atbildību  KOPĀ</t>
  </si>
  <si>
    <t>Jakupova Jeļena - ģimenes ārsta prakse  KOPĀ</t>
  </si>
  <si>
    <t>Kids Medical, Sabiedrība ar ierobežotu atbildību  KOPĀ</t>
  </si>
  <si>
    <t>Kalniņa-Noveičuka Margarita - fizioterapeita prakse  KOPĀ</t>
  </si>
  <si>
    <t>Baltijas ķirurģijas centrs, SIA  KOPĀ</t>
  </si>
  <si>
    <t>Rusele Inese Ārija - internista, osteopāta, homeopāta ārsta prakse  KOPĀ</t>
  </si>
  <si>
    <t>Rubenhair Baltika, Sabiedrība ar ierobežotu atbildību  KOPĀ</t>
  </si>
  <si>
    <t>DENTS, Eihentāles individuālais uzņēmums  KOPĀ</t>
  </si>
  <si>
    <t>Golovins Igors - ārsta prakse zobārstniecībā  KOPĀ</t>
  </si>
  <si>
    <t>Tava Veselība AL, SIA  KOPĀ</t>
  </si>
  <si>
    <t>Ķevere Laura - ārsta prakse psihiatrijā un bērnu psihiatrijā  KOPĀ</t>
  </si>
  <si>
    <t>PHARMA VISION RĪGA, SIA  KOPĀ</t>
  </si>
  <si>
    <t>Strautmane Ilze - ārsta prakse oftalmoloģijā  KOPĀ</t>
  </si>
  <si>
    <t>Diadents, Sabiedrība ar ierobežotu atbildību  KOPĀ</t>
  </si>
  <si>
    <t>Gundara Rusova ortopēdijas prakse,IK  KOPĀ</t>
  </si>
  <si>
    <t>Jūlijas Balandinas ģimenes ārsta prakse, SIA  KOPĀ</t>
  </si>
  <si>
    <t>Jēgers Mārcis - ārsta prakse traumatoloģijā, ortopēdijā  KOPĀ</t>
  </si>
  <si>
    <t>Denta Valenti, Sabiedrība ar ierobežotu atbildību  KOPĀ</t>
  </si>
  <si>
    <t>Rīgas Tehniskā koledža  KOPĀ</t>
  </si>
  <si>
    <t>MVP PROF, Sabiedrība ar ierobežotu atbildību  KOPĀ</t>
  </si>
  <si>
    <t>Walter Elena - fizioterapeita prakse  KOPĀ</t>
  </si>
  <si>
    <t>GKMed, Sabiedrība ar ierobežotu atbildību  KOPĀ</t>
  </si>
  <si>
    <t>EDVITAS, SIA  KOPĀ</t>
  </si>
  <si>
    <t>Dr. Mālmanes zobārstniecība, Sabiedrība ar ierobežotu atbildību  KOPĀ</t>
  </si>
  <si>
    <t>SKY DREAM CLINIC, Sabiedrība ar ierobežotu atbildību  KOPĀ</t>
  </si>
  <si>
    <t>Rakļinska Tatjana - fizioterapeita prakse  KOPĀ</t>
  </si>
  <si>
    <t>G.Strazda ārsta prakse, Sabiedrība ar ierobežotu atbildību  KOPĀ</t>
  </si>
  <si>
    <t>Astordent, Sabiedrība ar ierobežotu atbildību  KOPĀ</t>
  </si>
  <si>
    <t>Veselības centrs Vivendi, SIA  KOPĀ</t>
  </si>
  <si>
    <t>Dento, SIA</t>
  </si>
  <si>
    <t>Dento, SIA  KOPĀ</t>
  </si>
  <si>
    <t>Stunžāns Oļegs -ārsta prakse traumatoloģijā, ortopēdijā  KOPĀ</t>
  </si>
  <si>
    <t>DentaVis, Sabiedrība ar ierobežotu atbildību  KOPĀ</t>
  </si>
  <si>
    <t>Pudulis Jānis - ārsta prakse kardioloģijā   KOPĀ</t>
  </si>
  <si>
    <t>VALIS Zobārstniecība, Sabiedrība ar ierobežotu atbildību  KOPĀ</t>
  </si>
  <si>
    <t>Atvasināta publiska persona "Latvijas Biomedicīnas pētījumu un studiju centrs"  KOPĀ</t>
  </si>
  <si>
    <t>Zobārstniecība Kate, Sabiedrība ar ierobežotu atbildību  KOPĀ</t>
  </si>
  <si>
    <t>NordicDental, Sabiedrība ar ierobežotu atbildību  KOPĀ</t>
  </si>
  <si>
    <t>Skaists un vesels, Sabiedrība ar ierobežotu atbildību  KOPĀ</t>
  </si>
  <si>
    <t>AVAMED, SIA  KOPĀ</t>
  </si>
  <si>
    <t>Neiroimunoloģijas un imūndeficītu centrs, SIA  KOPĀ</t>
  </si>
  <si>
    <t>ERA ESTHETIC, SIA  KOPĀ</t>
  </si>
  <si>
    <t>Aprups Juris - ārsta prakse anestezioloģijā, reanimatoloģijā  KOPĀ</t>
  </si>
  <si>
    <t>Dobrā Ilze - ārsta prakse psihiatrijā  KOPĀ</t>
  </si>
  <si>
    <t>SMP DOKTORĀTS, Sabiedrība ar ierobežotu atbildību  KOPĀ</t>
  </si>
  <si>
    <t>DDA Orthopaedics, Sabiedrība ar ierobežotu atbildību  KOPĀ</t>
  </si>
  <si>
    <t>VIRONA, Sabiedrība ar ierobežotu atbildību  KOPĀ</t>
  </si>
  <si>
    <t>Roziņa Ineta - ārsta prakse psihiatrijā  KOPĀ</t>
  </si>
  <si>
    <t>Sievietes veselības centrs, SIA  KOPĀ</t>
  </si>
  <si>
    <t>Repša Lauris - ārsta prakse traumatoloģijā, ortopēdijā  KOPĀ</t>
  </si>
  <si>
    <t>PATELLO LTD, Sabiedrība ar ierobežotu atbildību  KOPĀ</t>
  </si>
  <si>
    <t>Lolitas Nikolājevas zobārstniecības privātprakse, Sabiedrība ar ierobežotu atbildību  KOPĀ</t>
  </si>
  <si>
    <t>NaMejor Dent, SIA  KOPĀ</t>
  </si>
  <si>
    <t>Dr.Snipes ārsta prakse, Sabiedrība ar ierobežotu atbildību  KOPĀ</t>
  </si>
  <si>
    <t>RURSUS, SIA  KOPĀ</t>
  </si>
  <si>
    <t>Klasiskās homeopātijas centrs, Sabiedrība ar ierobežotu atbildību  KOPĀ</t>
  </si>
  <si>
    <t>Jabbour Medical, Sabiedrība ar ierobežotu atbildību  KOPĀ</t>
  </si>
  <si>
    <t>MKS-D, Sabiedrība ar ierobežotu atbildību  KOPĀ</t>
  </si>
  <si>
    <t>Albrekte Inga - ārsta prakse psihiatrijā un psihoterapijā  KOPĀ</t>
  </si>
  <si>
    <t>Nataleks, Sabiedrība ar ierobežotu atbildību  KOPĀ</t>
  </si>
  <si>
    <t>Naidjonoka Kristīna - fizioterapeita prakse  KOPĀ</t>
  </si>
  <si>
    <t>ARITMIJA IN, Sabiedrība ar ierobežotu atbildību  KOPĀ</t>
  </si>
  <si>
    <t>Dinsbergas klīnika, SIA  KOPĀ</t>
  </si>
  <si>
    <t>Nonnas Tomiševas privātprakse, SIA  KOPĀ</t>
  </si>
  <si>
    <t>Elpo Brīvi, SIA  KOPĀ</t>
  </si>
  <si>
    <t>Ievu Kalns fizio, Sabiedrība ar ierobežotu atbildību  KOPĀ</t>
  </si>
  <si>
    <t>Derma Clinic Riga, SIA  KOPĀ</t>
  </si>
  <si>
    <t>AltroMed, Sabiedrība ar ierobežotu atbildību  KOPĀ</t>
  </si>
  <si>
    <t>BioTer, SIA  KOPĀ</t>
  </si>
  <si>
    <t>ARTRĪTA KLĪNIKA, SIA  KOPĀ</t>
  </si>
  <si>
    <t>AdamEye, SIA  KOPĀ</t>
  </si>
  <si>
    <t>MPD Prakse, Sabiedrība ar ierobežotu atbildību  KOPĀ</t>
  </si>
  <si>
    <t>Bataraga Elga - ārsta prakse dermatoloģijā, veneroloģijā  KOPĀ</t>
  </si>
  <si>
    <t>Dr.R.Mačuks, Sabiedrība ar ierobežotu atbildību  KOPĀ</t>
  </si>
  <si>
    <t>Sprūģe Ilona - ārsta prakse psihiatrijā  KOPĀ</t>
  </si>
  <si>
    <t>Roderte Irita - ārsta gastroenterologa un internista prakse  KOPĀ</t>
  </si>
  <si>
    <t>Danilāne Arita - ārsta prakse oftalmoloģijā  KOPĀ</t>
  </si>
  <si>
    <t>ACCESS AV, SIA  KOPĀ</t>
  </si>
  <si>
    <t>ARDE Dental, SIA  KOPĀ</t>
  </si>
  <si>
    <t>Dermamed, SIA  KOPĀ</t>
  </si>
  <si>
    <t>Klīnika Piramīda 3, SIA  KOPĀ</t>
  </si>
  <si>
    <t>Radziņa Maija - ārsta prakse radioloģijā  KOPĀ</t>
  </si>
  <si>
    <t>Dr.med. Agneses Ruskules privātprakse, SIA  KOPĀ</t>
  </si>
  <si>
    <t>Art of beauty, Sabiedrība ar ierobežotu atbildību  KOPĀ</t>
  </si>
  <si>
    <t>BIOSENTA, Sabiedrība ar ierobežotu atbildību  KOPĀ</t>
  </si>
  <si>
    <t>Rehabilitācijas centrs Poga, Fonds  KOPĀ</t>
  </si>
  <si>
    <t>I.Prudāna ķirurga prakse, SIA  KOPĀ</t>
  </si>
  <si>
    <t>LOR Klīnika, Sabiedrība ar ierobežotu atbildību  KOPĀ</t>
  </si>
  <si>
    <t>PIRMĀ MIOFUNKCIONĀLĀ KLĪNIKA, Sabiedrība ar ierobežotu atbildību  KOPĀ</t>
  </si>
  <si>
    <t>FIZIO AZ, SIA  KOPĀ</t>
  </si>
  <si>
    <t>Breide Inese - ārsta prakse traumatoloģijā, ortopēdijā  KOPĀ</t>
  </si>
  <si>
    <t>VIENOTS, Sabiedrība ar ierobežotu atbildību  KOPĀ</t>
  </si>
  <si>
    <t>Willow Med, SIA  KOPĀ</t>
  </si>
  <si>
    <t>Apines privātprakse, Sabiedrība ar ierobežotu atbildību  KOPĀ</t>
  </si>
  <si>
    <t>Tensegrity, Sabiedrība ar ierobežotu atbildību  KOPĀ</t>
  </si>
  <si>
    <t>Pārdaugavas psihoterapijas centrs, SIA  KOPĀ</t>
  </si>
  <si>
    <t>ORTO Centrs, SIA  KOPĀ</t>
  </si>
  <si>
    <t>Remese Ineta - ārsta prakse psihoterapijā  KOPĀ</t>
  </si>
  <si>
    <t>Gribalsky, IK  KOPĀ</t>
  </si>
  <si>
    <t>Realengo, Sabiedrība ar ierobežotu atbildību  KOPĀ</t>
  </si>
  <si>
    <t>Gončarovs Sergejs - sporta ārsta prakse  KOPĀ</t>
  </si>
  <si>
    <t>NP Green, SIA  KOPĀ</t>
  </si>
  <si>
    <t>Life harmony, SIA  KOPĀ</t>
  </si>
  <si>
    <t>Locoflex Medical, SIA  KOPĀ</t>
  </si>
  <si>
    <t>DentBaltic, SIA  KOPĀ</t>
  </si>
  <si>
    <t>Jakubovskis Māris - ārsta prakse uroloģijā  KOPĀ</t>
  </si>
  <si>
    <t>Ramonas Markuses ārsta prakse, Sabiedrība ar ierobežotu atbildību  KOPĀ</t>
  </si>
  <si>
    <t>LATVIJAS UNIVERSITĀTE  KOPĀ</t>
  </si>
  <si>
    <t>TADE, Sabiedrība ar ierobežotu atbildību  KOPĀ</t>
  </si>
  <si>
    <t>Ivetas Janmeres ģimenes ārsta prakse, Sabiedrība ar ierobežotu atbildību  KOPĀ</t>
  </si>
  <si>
    <t>TopFizio, Sabiedrība ar ierobežotu atbildību  KOPĀ</t>
  </si>
  <si>
    <t>ArD centrs, Sabiedrība ar ierobežotu atbildību  KOPĀ</t>
  </si>
  <si>
    <t>Medsocium, SIA  KOPĀ</t>
  </si>
  <si>
    <t>40203631180</t>
  </si>
  <si>
    <t>LK Fizio, SIA</t>
  </si>
  <si>
    <t>LK Fizio, SIA  KOPĀ</t>
  </si>
  <si>
    <t>Lemon Baltic, Sabiedrība ar ierobežotu atbildību  KOPĀ</t>
  </si>
  <si>
    <t>Gintere-Kikuste Gita  - fizioterapeita prakse  KOPĀ</t>
  </si>
  <si>
    <t>Medserviss lāzeru tehnoloģijas, Sabiedrība ar ierobežotu atbildību  KOPĀ</t>
  </si>
  <si>
    <t>ORTOD, Sabiedrība ar ierobežotu atbildību  KOPĀ</t>
  </si>
  <si>
    <t>Portnaja Agnese - ārsta prakse dermatoloģijā, veneroloģijā  KOPĀ</t>
  </si>
  <si>
    <t>Seržante Ilze - ārsta prakse neiroloģijā  KOPĀ</t>
  </si>
  <si>
    <t>RH Medicīniskas Konsultācijas, SIA  KOPĀ</t>
  </si>
  <si>
    <t>Legzdiņš Atis - ārsta prakse otolaringoloģijā  KOPĀ</t>
  </si>
  <si>
    <t>Estētiskā dermatoloģija, Sabiedrība ar ierobežotu atbildību  KOPĀ</t>
  </si>
  <si>
    <t>Veselība-Vērtība, Sabiedrība ar ierobežotu atbildību  KOPĀ</t>
  </si>
  <si>
    <t>Aldiņi 3, SIA  KOPĀ</t>
  </si>
  <si>
    <t>Andžāne Gunta - ārsta prakse psihoterapijā  KOPĀ</t>
  </si>
  <si>
    <t>Gorškova Svetlana - masiera prakse  KOPĀ</t>
  </si>
  <si>
    <t>Dali Dental, SIA  KOPĀ</t>
  </si>
  <si>
    <t>Čehoviča Marija - ārsta prakse elektroencefalogrāfijas metodē  KOPĀ</t>
  </si>
  <si>
    <t>NOFRETE, Sabiedrība ar ierobežotu atbildību  KOPĀ</t>
  </si>
  <si>
    <t>B-FIZIO, SIA  KOPĀ</t>
  </si>
  <si>
    <t>OVP PROF, SIA  KOPĀ</t>
  </si>
  <si>
    <t>BALSS APRŪPES CENTRS, Sabiedrība ar ierobežotu atbildību  KOPĀ</t>
  </si>
  <si>
    <t>Premium Orthopedics, SIA  KOPĀ</t>
  </si>
  <si>
    <t>Salmiņš Ģirts - bērnu ķirurga un traumatologa, ortopēda prakse  KOPĀ</t>
  </si>
  <si>
    <t>Darbadienu Klīnika, SIA  KOPĀ</t>
  </si>
  <si>
    <t>Hauka Līga - masiera prakse  KOPĀ</t>
  </si>
  <si>
    <t>Nordent, SIA  KOPĀ</t>
  </si>
  <si>
    <t>Fidelis, Sabiedrība ar ierobežotu atbildību  KOPĀ</t>
  </si>
  <si>
    <t>Dental shop, Sabiedrība ar ierobežotu atbildību  KOPĀ</t>
  </si>
  <si>
    <t>NEIROSAN, SIA  KOPĀ</t>
  </si>
  <si>
    <t>D. Miķelsones ģimenes ārsta prakse, SIA  KOPĀ</t>
  </si>
  <si>
    <t>Sisto, Sabiedrība ar ierobežotu atbildību  KOPĀ</t>
  </si>
  <si>
    <t>dr. Sandra Vizule, Sabiedrība ar ierobežotu atbildību  KOPĀ</t>
  </si>
  <si>
    <t>SO Trust, SIA  KOPĀ</t>
  </si>
  <si>
    <t>Gaso, Akciju sabiedrība  KOPĀ</t>
  </si>
  <si>
    <t>FamilyDent, SIA  KOPĀ</t>
  </si>
  <si>
    <t>VZK, Sabiedrība ar ierobežotu atbildību  KOPĀ</t>
  </si>
  <si>
    <t>Alda Puķīša ārsta prakse, SIA  KOPĀ</t>
  </si>
  <si>
    <t>Ņeskoromnijs Andrejs - arodveselības un arodslimību ārsta prakse  KOPĀ</t>
  </si>
  <si>
    <t>KRZK, Sabiedrība ar ierobežotu atbildību  KOPĀ</t>
  </si>
  <si>
    <t>Jevdokimovs &amp; Sons, SIA  KOPĀ</t>
  </si>
  <si>
    <t>ProMed sporta medicīna, Sabiedrība ar ierobežotu atbildību  KOPĀ</t>
  </si>
  <si>
    <t>BILD, SIA  KOPĀ</t>
  </si>
  <si>
    <t>Premio, SIA  KOPĀ</t>
  </si>
  <si>
    <t>Kvile Una - masiera prakse  KOPĀ</t>
  </si>
  <si>
    <t>Vītols un Vītols, SIA  KOPĀ</t>
  </si>
  <si>
    <t>Čuriška Inga - masiera prakse  KOPĀ</t>
  </si>
  <si>
    <t>Dzenava Kristīne - fizioterapeita prakse  KOPĀ</t>
  </si>
  <si>
    <t>Švēde Elīna - ģimenes ārsta prakse  KOPĀ</t>
  </si>
  <si>
    <t>Karlsone Lija  - ārsta prakse oftalmoloģijā  KOPĀ</t>
  </si>
  <si>
    <t>Need SOLUTION, Sabiedrība ar ierobežotu atbildību  KOPĀ</t>
  </si>
  <si>
    <t>Vingrojam kopā, Sabiedrība ar ierobežotu atbildību  KOPĀ</t>
  </si>
  <si>
    <t>Freimane Jolanta - ārsta radiologa diagnosta prakse  KOPĀ</t>
  </si>
  <si>
    <t>Skerškāne Marija - audiologopēda prakse  KOPĀ</t>
  </si>
  <si>
    <t>Mugurkaula institūts, SIA  KOPĀ</t>
  </si>
  <si>
    <t>Smile Office, SIA  KOPĀ</t>
  </si>
  <si>
    <t>Neilande Ivanda - ārsta radiologa diagnosta prakse  KOPĀ</t>
  </si>
  <si>
    <t>AGM orthopaedics, SIA  KOPĀ</t>
  </si>
  <si>
    <t>Veselības centrs Stradiņi, Sabiedrība ar ierobežotu atbildību  KOPĀ</t>
  </si>
  <si>
    <t>PhysioHealth, Sabiedrība ar ierobežotu atbildību  KOPĀ</t>
  </si>
  <si>
    <t>GK privātprakse, SIA  KOPĀ</t>
  </si>
  <si>
    <t>NARINE, SIA  KOPĀ</t>
  </si>
  <si>
    <t>Hof-Ranzen, Sabiedrība ar ierobežotu atbildību  KOPĀ</t>
  </si>
  <si>
    <t>ACU LĀZERTERAPIJAS CENTRS, SIA  KOPĀ</t>
  </si>
  <si>
    <t>Mihailova Anna - masiera prakse  KOPĀ</t>
  </si>
  <si>
    <t>Latkovska Līga - fizioterapeita prakse  KOPĀ</t>
  </si>
  <si>
    <t>Goldmanis  Renārs - tehniskā ortopēda prakse  KOPĀ</t>
  </si>
  <si>
    <t>Ar Smaidu, SIA  KOPĀ</t>
  </si>
  <si>
    <t>CHIRONS, SIA  KOPĀ</t>
  </si>
  <si>
    <t>Soldatenkova Tatjana - ārsta prakse zobārstniecībā  KOPĀ</t>
  </si>
  <si>
    <t>Tirzīte Agrita - ārsta prakse otolaringoloģijā  KOPĀ</t>
  </si>
  <si>
    <t>SCIENCE22.COM, SIA  KOPĀ</t>
  </si>
  <si>
    <t>CONCENTUS, Sabiedrība ar ierobežotu atbildību  KOPĀ</t>
  </si>
  <si>
    <t>Zakare Melita - masiera prakse  KOPĀ</t>
  </si>
  <si>
    <t>Liepiņa Gunta - masiera prakse  KOPĀ</t>
  </si>
  <si>
    <t>JOKER LTD, SIA  KOPĀ</t>
  </si>
  <si>
    <t>Ivanovska Olga - ārsta internista prakse  KOPĀ</t>
  </si>
  <si>
    <t>Fizioterapija, Sabiedrība ar ierobežotu atbildību  KOPĀ</t>
  </si>
  <si>
    <t>I.Strautmanes zobārstniecības privātprakse, SIA  KOPĀ</t>
  </si>
  <si>
    <t>Šablovska Aija - fizioterapeita prakse  KOPĀ</t>
  </si>
  <si>
    <t>Rožkalne Zane - fizioterapeita prakse  KOPĀ</t>
  </si>
  <si>
    <t>Veilande Gunta - fizioterapeita prakse  KOPĀ</t>
  </si>
  <si>
    <t>TeleCardiology, SIA  KOPĀ</t>
  </si>
  <si>
    <t>Ābelītis Oskars - ārsta prakse akupunktūrā  KOPĀ</t>
  </si>
  <si>
    <t>Ankur Holding, Sabiedrība ar ierobežotu atbildību  KOPĀ</t>
  </si>
  <si>
    <t>AA.Āboltiņas klīnika, SIA  KOPĀ</t>
  </si>
  <si>
    <t>FIZIOMEDIK, SIA  KOPĀ</t>
  </si>
  <si>
    <t>Veselības centrs Medeors pluss-S, SIA  KOPĀ</t>
  </si>
  <si>
    <t>Kārkliņa Ilvita - fizioterapeita prakse  KOPĀ</t>
  </si>
  <si>
    <t>Traumatologa - ortopēda Georga Pelēča prakse, IK  KOPĀ</t>
  </si>
  <si>
    <t>AV privātprakse, SIA  KOPĀ</t>
  </si>
  <si>
    <t>AgneMed, SIA  KOPĀ</t>
  </si>
  <si>
    <t>Latvijas Neiroloģijas Centrs, Sabiedrība ar ierobežotu atbildību  KOPĀ</t>
  </si>
  <si>
    <t>Stīpiņš, SIA  KOPĀ</t>
  </si>
  <si>
    <t>Gluza Olga - ergoterapeita prakse  KOPĀ</t>
  </si>
  <si>
    <t>CORONA DENTIS, Sabiedrība ar ierobežotu atbildību  KOPĀ</t>
  </si>
  <si>
    <t>Stors Guntis - masiera prakse  KOPĀ</t>
  </si>
  <si>
    <t>Zemessardzes štābs  KOPĀ</t>
  </si>
  <si>
    <t>Guseinovs Seimurs - fizioterapeita prakse  KOPĀ</t>
  </si>
  <si>
    <t>Meladze Dāvids - fizioterapeita prakse  KOPĀ</t>
  </si>
  <si>
    <t>Millere Astrīda - vecmātes prakse  KOPĀ</t>
  </si>
  <si>
    <t>Karjagina-Ilstere Viktorija - fizioterapeita prakse  KOPĀ</t>
  </si>
  <si>
    <t>Ločmele Elīna - fizioterapeita prakse  KOPĀ</t>
  </si>
  <si>
    <t>Kardioloģijas Privātprakse, SIA  KOPĀ</t>
  </si>
  <si>
    <t>ProKlīnika, SIA  KOPĀ</t>
  </si>
  <si>
    <t>I.Troicka bariatriskā privātprakse, SIA  KOPĀ</t>
  </si>
  <si>
    <t>PRF klīnika, SIA  KOPĀ</t>
  </si>
  <si>
    <t>Čelombitko Inese - ārsta prakse neiroloģijā un akupunktūrā  KOPĀ</t>
  </si>
  <si>
    <t>EyeProf, SIA  KOPĀ</t>
  </si>
  <si>
    <t>ARB Diagnostika, SIA  KOPĀ</t>
  </si>
  <si>
    <t>Trauma centrs, SIA  KOPĀ</t>
  </si>
  <si>
    <t>CMAPV, IK  KOPĀ</t>
  </si>
  <si>
    <t>Gintere Andžella - audiologopēda prakse  KOPĀ</t>
  </si>
  <si>
    <t>ALADent, Sabiedrība ar ierobežotu atbildību  KOPĀ</t>
  </si>
  <si>
    <t>KV-LAB, Sabiedrība ar ierobežotu atbildību  KOPĀ</t>
  </si>
  <si>
    <t>Dr.R.Sietnieka privātprakse, SIA  KOPĀ</t>
  </si>
  <si>
    <t>Rīgas 1. pamatskola - attīstības centrs  KOPĀ</t>
  </si>
  <si>
    <t>NEIROMAX, SIA  KOPĀ</t>
  </si>
  <si>
    <t>Elifarma, Sabiedrība ar ierobežotu atbildību  KOPĀ</t>
  </si>
  <si>
    <t>Crimson Embers, SIA  KOPĀ</t>
  </si>
  <si>
    <t>FizioBalance, SIA  KOPĀ</t>
  </si>
  <si>
    <t>CrustAurum, Sabiedrība ar ierobežotu atbildību  KOPĀ</t>
  </si>
  <si>
    <t>Dr. Repņikovs, SIA  KOPĀ</t>
  </si>
  <si>
    <t>VESELS BĒRNS, SIA  KOPĀ</t>
  </si>
  <si>
    <t>Osovskis Mareks - fizioterapeita prakse  KOPĀ</t>
  </si>
  <si>
    <t>"SPARS" Fizioterapijas klīnika, SIA  KOPĀ</t>
  </si>
  <si>
    <t>Fizio Māja, SIA  KOPĀ</t>
  </si>
  <si>
    <t>LAT DERMA, SIA  KOPĀ</t>
  </si>
  <si>
    <t>Ādas veselības klīnika, SIA  KOPĀ</t>
  </si>
  <si>
    <t>Veinberga Inga - fizioterapeita prakse  KOPĀ</t>
  </si>
  <si>
    <t>Dr. Ivanovas angioloģijas privātprakse, SIA  KOPĀ</t>
  </si>
  <si>
    <t>FIZIOCENTRS, SIA  KOPĀ</t>
  </si>
  <si>
    <t>Turaidas Roze, SIA  KOPĀ</t>
  </si>
  <si>
    <t>AZARYAN MEDICAL CLINIC, SIA  KOPĀ</t>
  </si>
  <si>
    <t>Ertmane Lilita - ārsta prakse ginekoloģijā un dzemdniecībā   KOPĀ</t>
  </si>
  <si>
    <t>Lelo, SIA  KOPĀ</t>
  </si>
  <si>
    <t>Rabarbers MED, Sabiedrība ar ierobežotu atbildību  KOPĀ</t>
  </si>
  <si>
    <t>Strāķe Diāna - masiera prakse  KOPĀ</t>
  </si>
  <si>
    <t>Frolova Evija - fizioterapeita prakse  KOPĀ</t>
  </si>
  <si>
    <t>Kriškānu klans, SIA  KOPĀ</t>
  </si>
  <si>
    <t>Semjonova Alīna - kosmētiķa prakse  KOPĀ</t>
  </si>
  <si>
    <t>Krauze Ērika - masiera prakse  KOPĀ</t>
  </si>
  <si>
    <t>Liepiņa Rudīte - zobārsta prakse  KOPĀ</t>
  </si>
  <si>
    <t>Anaesthesia Care, SIA  KOPĀ</t>
  </si>
  <si>
    <t>Ogsts Mārtiņš - ārsta prakse psihiatrijā  KOPĀ</t>
  </si>
  <si>
    <t>Dr.Zaikovskas privātprakse, Sabiedrība ar ierobežotu atbildību  KOPĀ</t>
  </si>
  <si>
    <t>SASP, Sabiedrība ar ierobežotu atbildību  KOPĀ</t>
  </si>
  <si>
    <t>Hippocratus, SIA  KOPĀ</t>
  </si>
  <si>
    <t>Medica Riga, Sabiedrība ar ierobežotu atbildību  KOPĀ</t>
  </si>
  <si>
    <t>Aesthetica, SIA  KOPĀ</t>
  </si>
  <si>
    <t>AltaDenta, SIA  KOPĀ</t>
  </si>
  <si>
    <t>Hibšmanis Raivis - masiera prakse  KOPĀ</t>
  </si>
  <si>
    <t>Zaharovs Aleksandrs - masiera prakse  KOPĀ</t>
  </si>
  <si>
    <t>SDVP, Sabiedrība ar ierobežotu atbildību  KOPĀ</t>
  </si>
  <si>
    <t>Barinova Iveta Katrīna - kosmētiķa prakse  KOPĀ</t>
  </si>
  <si>
    <t>Komarova Inga - fizioterapeita prakse  KOPĀ</t>
  </si>
  <si>
    <t>Varslavane Irina - ārsta prakse akupunktūrā  KOPĀ</t>
  </si>
  <si>
    <t>Lācis Indars - ārsta prakse oftalmoloģijā  KOPĀ</t>
  </si>
  <si>
    <t>ABI Promedical, SIA  KOPĀ</t>
  </si>
  <si>
    <t>Bazarova Irina - ārsta prakse zobārstniecībā  KOPĀ</t>
  </si>
  <si>
    <t>Viveo Health, SIA  KOPĀ</t>
  </si>
  <si>
    <t>Vigo Health, SIA  KOPĀ</t>
  </si>
  <si>
    <t>LAURUS DENT Plus, Sabiedrība ar ierobežotu atbildību  KOPĀ</t>
  </si>
  <si>
    <t>Prūšu Zobārstniecība, Sabiedrība ar ierobežotu atbildību  KOPĀ</t>
  </si>
  <si>
    <t>Jura Brūkļa ārsta prakse, SIA  KOPĀ</t>
  </si>
  <si>
    <t>Matīsa Timofejeva fizioterapijas privātprakse, Sabiedrība ar ierobežotu atbildību  KOPĀ</t>
  </si>
  <si>
    <t>Loginas Mikroķirurģijas un Rehabilitācijas centrs, SIA  KOPĀ</t>
  </si>
  <si>
    <t>Medica Štrenge, Sabiedrība ar ierobežotu atbildību  KOPĀ</t>
  </si>
  <si>
    <t>Brovkina Larisa - masiera prakse  KOPĀ</t>
  </si>
  <si>
    <t>Veselības meistars, Sabiedrība ar ierobežotu atbildību  KOPĀ</t>
  </si>
  <si>
    <t>Lauva Mārtiņš - masiera prakse  KOPĀ</t>
  </si>
  <si>
    <t>Černova Olga - masiera prakse  KOPĀ</t>
  </si>
  <si>
    <t>Struktūru brīvība, SIA  KOPĀ</t>
  </si>
  <si>
    <t>SAIKNERDS, SIA  KOPĀ</t>
  </si>
  <si>
    <t>Kertudo Anžela - ārsta prakse psihoterapijā  KOPĀ</t>
  </si>
  <si>
    <t>MR prakse, SIA  KOPĀ</t>
  </si>
  <si>
    <t>Olivia Clinic, SIA  KOPĀ</t>
  </si>
  <si>
    <t>Mežmača Annija - ārsta prakse psihoterapijā  KOPĀ</t>
  </si>
  <si>
    <t>Auxilium Plus, Sabiedrība ar ierobežotu atbildību  KOPĀ</t>
  </si>
  <si>
    <t>Molārs M G, SIA  KOPĀ</t>
  </si>
  <si>
    <t>FIZPROF, Sabiedrība ar ierobežotu atbildību  KOPĀ</t>
  </si>
  <si>
    <t>Kinezis, SIA  KOPĀ</t>
  </si>
  <si>
    <t>Svētā Sofija, Sabiedriskais fonds Rehabilitācijas centrs  KOPĀ</t>
  </si>
  <si>
    <t>Māras Bremmeres ģimenes ārsta prakse, SIA  KOPĀ</t>
  </si>
  <si>
    <t>CORdiX, SIA  KOPĀ</t>
  </si>
  <si>
    <t>LAVADENTAL, Sabiedrība ar ierobežotu atbildību  KOPĀ</t>
  </si>
  <si>
    <t>Lasenberga Ilze - podologa prakse  KOPĀ</t>
  </si>
  <si>
    <t>Podo Care, SIA  KOPĀ</t>
  </si>
  <si>
    <t>Quantum Health Foundation, SIA</t>
  </si>
  <si>
    <t>Quantum Health Foundation, SIA  KOPĀ</t>
  </si>
  <si>
    <t>TKD, SIA  KOPĀ</t>
  </si>
  <si>
    <t>Chavi, Sabiedrība ar ierobežotu atbildību  KOPĀ</t>
  </si>
  <si>
    <t>Kalze, SIA  KOPĀ</t>
  </si>
  <si>
    <t>Jēgere Daina - ārsta prakse neiroloģijā un algoloģijā  KOPĀ</t>
  </si>
  <si>
    <t>Astrahanceva Anastasija - ārsta prakse radioloģijā  KOPĀ</t>
  </si>
  <si>
    <t>VIA Baltic, Sabiedrība ar ierobežotu atbildību  KOPĀ</t>
  </si>
  <si>
    <t>Labākas Dzirdes Centrs, Sabiedrība ar ierobežotu atbildību  KOPĀ</t>
  </si>
  <si>
    <t>Prinkalne Ilga - podologa prakse  KOPĀ</t>
  </si>
  <si>
    <t>Cipruse Ārija - ārsta prakse akupunktūrā  KOPĀ</t>
  </si>
  <si>
    <t>ALPHA Dental Clinic Riga, SIA  KOPĀ</t>
  </si>
  <si>
    <t>Kuzņecova Evita - fizioterapeita prakse  KOPĀ</t>
  </si>
  <si>
    <t>Peļņa Diāna - fizioterapeita prakse  KOPĀ</t>
  </si>
  <si>
    <t>RM Rehab, SIA  KOPĀ</t>
  </si>
  <si>
    <t>Rode-Kokina Signe - podologa prakse  KOPĀ</t>
  </si>
  <si>
    <t>SPA Room, Sabiedrība ar ierobežotu atbildību  KOPĀ</t>
  </si>
  <si>
    <t>HOSPISS LV, Nodibinājums  KOPĀ</t>
  </si>
  <si>
    <t>Ortoadaptic, Sabiedrība ar ierobežotu atbildību  KOPĀ</t>
  </si>
  <si>
    <t>Volajs Jānis - fizioterapeita prakse  KOPĀ</t>
  </si>
  <si>
    <t>Terapijas centrs "Skaņas un mūzika", SIA  KOPĀ</t>
  </si>
  <si>
    <t>DSP, Sabiedrība ar ierobežotu atbildību  KOPĀ</t>
  </si>
  <si>
    <t>Martina Solvita - podologa prakse  KOPĀ</t>
  </si>
  <si>
    <t>Vasiļevska Velta - podologa prakse  KOPĀ</t>
  </si>
  <si>
    <t>Bērziņa Natālija - ārsta prakse psihiatrijā  KOPĀ</t>
  </si>
  <si>
    <t>NCL, SIA  KOPĀ</t>
  </si>
  <si>
    <t>40203640520</t>
  </si>
  <si>
    <t>Made Fizio, SIA</t>
  </si>
  <si>
    <t>Made Fizio, SIA  KOPĀ</t>
  </si>
  <si>
    <t>Dr. Briede, Sabiedrība ar ierobežotu atbildību  KOPĀ</t>
  </si>
  <si>
    <t>Dr. Keirāna privātprakse, SIA  KOPĀ</t>
  </si>
  <si>
    <t>Veselības Vēstniecība, SIA  KOPĀ</t>
  </si>
  <si>
    <t>TERRIA, Sabiedrība ar ierobežotu atbildību  KOPĀ</t>
  </si>
  <si>
    <t>Diplomātiskā servisa medicīnas centrs, Sabiedrība ar ierobežotu atbildību  KOPĀ</t>
  </si>
  <si>
    <t>Mātes un bērna veselības aprūpes centrs, SIA  KOPĀ</t>
  </si>
  <si>
    <t>Latvijas Republikas Aizsardzības ministrijas Nacionālo bruņoto spēku Nodrošinājuma pavēlniecība  KOPĀ</t>
  </si>
  <si>
    <t>SolMed, SIA  KOPĀ</t>
  </si>
  <si>
    <t>SURDOVEST, SIA  KOPĀ</t>
  </si>
  <si>
    <t>VECPILSĒTAS MEDICĪNAS CENTRS, Sabiedrība ar ierobežotu atbildību  KOPĀ</t>
  </si>
  <si>
    <t>SKULMES FIZIKĀLĀS MEDICĪNAS UN REHABILITĀCIJAS KLĪNIKA, Sabiedrība ar ierobežotu atbildību  KOPĀ</t>
  </si>
  <si>
    <t>AG-A, SIA  KOPĀ</t>
  </si>
  <si>
    <t>ALSTERS, Sabiedrība ar ierobežotu atbildību  KOPĀ</t>
  </si>
  <si>
    <t>BĀKA MED, Sabiedrība ar ierobežotu atbildību  KOPĀ</t>
  </si>
  <si>
    <t>ORTO, Medicīnas centrs SIA  KOPĀ</t>
  </si>
  <si>
    <t>VIA UNA, Sabiedrība ar ierobežotu atbildību  KOPĀ</t>
  </si>
  <si>
    <t>HELGA-MED, Sabiedrība ar ierobežotu atbildību  KOPĀ</t>
  </si>
  <si>
    <t>VALIS Stomatoloģija, SIA  KOPĀ</t>
  </si>
  <si>
    <t>AlMaDents, SIA  KOPĀ</t>
  </si>
  <si>
    <t>BALTIC DENTAL SERVICES, SIA  KOPĀ</t>
  </si>
  <si>
    <t>KOMERCFIL, Sabiedrība ar ierobežotu atbildību  KOPĀ</t>
  </si>
  <si>
    <t>ZOBĀRSTNIECĪBAS PRAKSE VECRĪGA, Sabiedrība ar ierobežotu atbildību  KOPĀ</t>
  </si>
  <si>
    <t>DIENA PIRMS JĀŅU NAKTS, Sabiedrība ar ierobežotu atbildību  KOPĀ</t>
  </si>
  <si>
    <t>Il zobārstniecība, SIA  KOPĀ</t>
  </si>
  <si>
    <t>Sabiedrība ar ierobežotu atbildību Saldus "META" Rīgas filiāle  KOPĀ</t>
  </si>
  <si>
    <t>I.D., Sabiedrība ar ierobežotu atbildību  KOPĀ</t>
  </si>
  <si>
    <t>Velk un ārstē, SIA  KOPĀ</t>
  </si>
  <si>
    <t>Ineses BĒRZUPES medicīniskā privātprakse, SIA  KOPĀ</t>
  </si>
  <si>
    <t>A-Serviss, SIA  KOPĀ</t>
  </si>
  <si>
    <t>ARKE, SIA  KOPĀ</t>
  </si>
  <si>
    <t>HONESTUM SERVICES, SIA  KOPĀ</t>
  </si>
  <si>
    <t>BR &amp; KO, SIA  KOPĀ</t>
  </si>
  <si>
    <t>KROKUS UN KO, Sabiedrība ar ierobežotu atbildību  KOPĀ</t>
  </si>
  <si>
    <t>GENNAT, Sabiedrība ar ierobežotu atbildību  KOPĀ</t>
  </si>
  <si>
    <t>Dr.Butkēvičas zobārstniecības prakse, SIA  KOPĀ</t>
  </si>
  <si>
    <t>NEODENT, Sabiedrība ar ierobežotu atbildību  KOPĀ</t>
  </si>
  <si>
    <t>Raida, Sabiedrība ar ierobežotu atbildību  KOPĀ</t>
  </si>
  <si>
    <t>BP 1, SIA  KOPĀ</t>
  </si>
  <si>
    <t>ESTĒTIKS, SIA  KOPĀ</t>
  </si>
  <si>
    <t>DENTISTS-T, Sabiedrība ar ierobežotu atbildību firma  KOPĀ</t>
  </si>
  <si>
    <t>Proprium, Sabiedrība ar ierobežotu atbildību  KOPĀ</t>
  </si>
  <si>
    <t>VALEKA, Sabiedrība ar ierobežotu atbildību  KOPĀ</t>
  </si>
  <si>
    <t>Medicīnas centrs "Mā-Re", Sabiedrība ar ierobežotu atbildību  KOPĀ</t>
  </si>
  <si>
    <t>Medserviss, SIA  KOPĀ</t>
  </si>
  <si>
    <t>ROS, Firma SIA  KOPĀ</t>
  </si>
  <si>
    <t>Ārstes Elitas Adijanes prakse, Sabiedrība ar ierobežotu atbildību  KOPĀ</t>
  </si>
  <si>
    <t>LOCĪTAVU ĶIRURĢIJAS PRIVĀTKLĪNIKA, Sabiedrība ar ierobežotu atbildību  KOPĀ</t>
  </si>
  <si>
    <t>Plastikas ķirurģijas klīnika, Sabiedrība ar ierobežotu atbildību  KOPĀ</t>
  </si>
  <si>
    <t>Bode Ilze - ģimenes ārsta un arodveselības un arodslimību ārsta un masiera prakse  KOPĀ</t>
  </si>
  <si>
    <t>Upīte Māra - ārsta prakse zobārstniecībā  KOPĀ</t>
  </si>
  <si>
    <t>Ārsta Viktora Vestermaņa privātprakse, Individuālais komersants  KOPĀ</t>
  </si>
  <si>
    <t>Ivetas Pļaviņas ārstu prakse, Sabiedrība ar ierobežotu atbildību  KOPĀ</t>
  </si>
  <si>
    <t>Gaile Zane - fizikālās un rehabilitācijas medicīnas ārsta prakse  KOPĀ</t>
  </si>
  <si>
    <t>Kaziks Vladimirs - ārsta prakse psihiatrijā un narkoloģijā  KOPĀ</t>
  </si>
  <si>
    <t>Orbidāns Jānis - ārsta internista prakse  KOPĀ</t>
  </si>
  <si>
    <t>Helds Alvils - ārsta prakse endokrinoloģijā  KOPĀ</t>
  </si>
  <si>
    <t>Mileika Tatjana - ārsta prakse dermatoloģijā, veneroloģijā  KOPĀ</t>
  </si>
  <si>
    <t>I.Paegles ārsta prakse dzemdniecībā un ginekoloģijā, Sabiedrība ar ierobežotu atbildību  KOPĀ</t>
  </si>
  <si>
    <t>Zēbolds Silvestris - ārsta prakse traumatoloģijā, ortopēdijā  KOPĀ</t>
  </si>
  <si>
    <t>Lejniece Līga - masiera prakse  KOPĀ</t>
  </si>
  <si>
    <t>DR. SOLOMATINA ACU REHABILITĀCIJAS UN REDZES KOREKCIJAS CENTRS, Sabiedrība ar ierobežotu atbildību  KOPĀ</t>
  </si>
  <si>
    <t>ENTIS, SIA  KOPĀ</t>
  </si>
  <si>
    <t>CIBERTECH, SIA  KOPĀ</t>
  </si>
  <si>
    <t>DOKTORA MILEIKA KLĪNIKA, SIA  KOPĀ</t>
  </si>
  <si>
    <t>K ORALS, SIA  KOPĀ</t>
  </si>
  <si>
    <t>DŪMA &amp; VIZBULES ZOBU TEHNIKA, Sabiedrība ar ierobežotu atbildību  KOPĀ</t>
  </si>
  <si>
    <t>OLANEKS, SIA  KOPĀ</t>
  </si>
  <si>
    <t>LATDENT, Sabiedrība ar ierobežotu atbildību Zobārstniecības firma  KOPĀ</t>
  </si>
  <si>
    <t>M.BĒRZIŅA ZOBĀRSTNIECĪBAS PRIVĀTPRAKSE, Sabiedrība ar ierobežotu atbildību  KOPĀ</t>
  </si>
  <si>
    <t>LĪNS, Sabiedrība ar ierobežotu atbildību  KOPĀ</t>
  </si>
  <si>
    <t>IMADENTS, Sabiedrība ar ierobežotu atbildību  KOPĀ</t>
  </si>
  <si>
    <t>Natus, SIA  KOPĀ</t>
  </si>
  <si>
    <t>ILODENT, Sabiedrība ar ierobežotu atbildību  KOPĀ</t>
  </si>
  <si>
    <t>DENTIKS, Sabiedrība ar ierobežotu atbildību  KOPĀ</t>
  </si>
  <si>
    <t>LATVIJAS DERMATOLOĢIJAS INSTITŪTS, SIA komercfirma  KOPĀ</t>
  </si>
  <si>
    <t>LATVIJAS PSIHOSOMATIKAS, PSIHOTERAPIJAS UN PSIHODINAMISKĀS PSIHIATRIJAS CENTRS, Sabiedrība ar ierobežotu atbildību  KOPĀ</t>
  </si>
  <si>
    <t>Lāzerklīnika, Sabiedrība ar ierobežotu atbildību  KOPĀ</t>
  </si>
  <si>
    <t>DR. CAUNES PRIVĀTPRAKSE, SIA  KOPĀ</t>
  </si>
  <si>
    <t>RĪGAS ZOBU TEHNIKA, Sabiedrība ar ierobežotu atbildību  KOPĀ</t>
  </si>
  <si>
    <t>UniHaus, Sabiedrība ar ierobežotu atbildību  KOPĀ</t>
  </si>
  <si>
    <t>ANDAS KARIŅAS ĢIMENES ĀRSTA PRAKSE, SIA  KOPĀ</t>
  </si>
  <si>
    <t>Beijere Līga - ģimenes ārsta prakse  KOPĀ</t>
  </si>
  <si>
    <t>Forvaters Terra, Sabiedrība ar ierobežotu atbildību  KOPĀ</t>
  </si>
  <si>
    <t>Dentamix, Sabiedrība ar ierobežotu atbildību  KOPĀ</t>
  </si>
  <si>
    <t>Reinholde Ieva - ārsta prakse pediatrijā  KOPĀ</t>
  </si>
  <si>
    <t>Upmiņa Indra - ārsta prakse psihoterapijā  KOPĀ</t>
  </si>
  <si>
    <t>Egila Vjatera privātprakse, SIA  KOPĀ</t>
  </si>
  <si>
    <t>Meikšāne Vizma - ārsta prakse pediatrijā un bērnu neiroloģijā  KOPĀ</t>
  </si>
  <si>
    <t>Vecvagars Ainārs - ārsta prakse neiroloģijā  KOPĀ</t>
  </si>
  <si>
    <t>Dr.Kovaļova privātprakse, SIA  KOPĀ</t>
  </si>
  <si>
    <t>Aristova Ilona - ārsta prakse kosmetoloģijā  KOPĀ</t>
  </si>
  <si>
    <t>Tambora Ingrīda - algologa, akupunktūras, fizikālās un rehabilitācijas ārsta un fizioterapeita prakse  KOPĀ</t>
  </si>
  <si>
    <t>Apīne Sandra - masiera prakse  KOPĀ</t>
  </si>
  <si>
    <t>DENS-1, Sabiedrība ar ierobežotu atbildību  KOPĀ</t>
  </si>
  <si>
    <t>Grīnhofa Ingūna -  ģimenes ārsta, arodveselības un arodslimību ārsta, homeopāta un masiera prakse  KOPĀ</t>
  </si>
  <si>
    <t>Strods Vilnis - ārsta prakse zobārstniecībā  KOPĀ</t>
  </si>
  <si>
    <t>I.M. Zobārstniecība, Sabiedrība ar ierobežotu atbildību  KOPĀ</t>
  </si>
  <si>
    <t>Liniņa Dagnija - ārsta prakse zobārstniecībā  KOPĀ</t>
  </si>
  <si>
    <t>Garšteins Artūrs - ārsta prakse zobārstniecībā  KOPĀ</t>
  </si>
  <si>
    <t>Alberts Jānis - ārsta prakse zobārstniecībā  KOPĀ</t>
  </si>
  <si>
    <t>Eņģelis Arnis-  ārsta prakse bērnu ķirurģijā  KOPĀ</t>
  </si>
  <si>
    <t>Golovičers Vladimirs - internista un akupunktūras ārsta prakse  KOPĀ</t>
  </si>
  <si>
    <t>RELAX-K.M., Sabiedrība ar ierobežotu atbildību  KOPĀ</t>
  </si>
  <si>
    <t>MATULES UN MELKAS GINEKOLOĢIJAS PRIVĀTKLĪNIKA, SIA  KOPĀ</t>
  </si>
  <si>
    <t>ASTRA RE, medicīniskā SIA  KOPĀ</t>
  </si>
  <si>
    <t>VALTERA PROTĒŽU LABORATORIJA, Sabiedrība ar ierobežotu atbildību  KOPĀ</t>
  </si>
  <si>
    <t>BIOREGULĀCIJAS KLĪNIKA, Sabiedrība ar ierobežotu atbildību  KOPĀ</t>
  </si>
  <si>
    <t>Ģimenes veselības centrs "STĀRĶA LIGZDA", SIA  KOPĀ</t>
  </si>
  <si>
    <t>GELAM, Sabiedrība ar ierobežotu atbildību  KOPĀ</t>
  </si>
  <si>
    <t>LEGA ZOBĀRSTNIECĪBA, Sabiedrība ar ierobežotu atbildību  KOPĀ</t>
  </si>
  <si>
    <t>INTERNUM, Sabiedrība ar ierobežotu atbildību  KOPĀ</t>
  </si>
  <si>
    <t>PLUSS 22, Sabiedrība ar ierobežotu atbildību  KOPĀ</t>
  </si>
  <si>
    <t>RS 32, Sabiedrība ar ierobežotu atbildību  KOPĀ</t>
  </si>
  <si>
    <t>DIVI-SD, Sabiedrība ar ierobežotu atbildību  KOPĀ</t>
  </si>
  <si>
    <t>Acu Mikroķirurģijas Centrs, Daktera Kuzņecova klīnika SIA  KOPĀ</t>
  </si>
  <si>
    <t>KARLO 18, IK  KOPĀ</t>
  </si>
  <si>
    <t>Kalsnava Agrita - ārsta prakse homeopātijā  KOPĀ</t>
  </si>
  <si>
    <t>VITA SMILE, SIA  KOPĀ</t>
  </si>
  <si>
    <t>Sotņikova Ļaļa - ārsta prakse zobārstniecībā  KOPĀ</t>
  </si>
  <si>
    <t>Vernere Irīna - ārsta prakse zobārtsniecībā  KOPĀ</t>
  </si>
  <si>
    <t>Brencēna Sandra - ārsta prakse zobārstniecībā  KOPĀ</t>
  </si>
  <si>
    <t>Sļadzevska Tatjana - ārsta prakse zobārstniecībā  KOPĀ</t>
  </si>
  <si>
    <t>Osipova Marina - ārsta prakse zobārstniecībā  KOPĀ</t>
  </si>
  <si>
    <t>Optimus MB, Sabiedrība ar ierobežotu atbildību  KOPĀ</t>
  </si>
  <si>
    <t>Lāce Ilze - ārsta prakse psihoterapijā  KOPĀ</t>
  </si>
  <si>
    <t>Averina Svetlana - ģimenes ārsta un internista prakse  KOPĀ</t>
  </si>
  <si>
    <t>Birzniece Līga Benita - ārsta seksologa, seksopatologa un hipnoterapeita prakse  KOPĀ</t>
  </si>
  <si>
    <t>Vītola Sandra - ārsta prakse psihoterapijā  KOPĀ</t>
  </si>
  <si>
    <t>Dr.Kremņeva privātklīnika, Sabiedrība ar ierobežotu atbildību  KOPĀ</t>
  </si>
  <si>
    <t>Surģeniece Iveta - ārsta prakse kosmetoloģijā  KOPĀ</t>
  </si>
  <si>
    <t>Stupina Tamāra - ārsta prakse dzemdniecībā, ginekoloģijā  KOPĀ</t>
  </si>
  <si>
    <t>IVETAS ĀBOLAS UN DACES RAKICKAS ZOBĀRSTNIECĪBAS PRAKSE, Sabiedrība ar ierobežotu atbildību  KOPĀ</t>
  </si>
  <si>
    <t>Latvijas Olimpiskā vienība, Sabiedrība ar ierobežotu atbildību  KOPĀ</t>
  </si>
  <si>
    <t>Medicīnas un izglītības centrs "VOKS", Sabiedrība ar ierobežotu atbildību  KOPĀ</t>
  </si>
  <si>
    <t>MUGURKAULA VESELĪBAS CENTRS, SIA  KOPĀ</t>
  </si>
  <si>
    <t>MEDICAL GROUP DENS, Sabiedrība ar ierobežotu atbildību  KOPĀ</t>
  </si>
  <si>
    <t>Veselības centrs DMF, SIA  KOPĀ</t>
  </si>
  <si>
    <t>STIRNAS, Zemnieku saimniecība  KOPĀ</t>
  </si>
  <si>
    <t>PĒTERSONS, Sabiedrība ar ierobežotu atbildību  KOPĀ</t>
  </si>
  <si>
    <t>SMAIDS OK, Sabiedrība ar ierobežotu atbildību  KOPĀ</t>
  </si>
  <si>
    <t>STENS, Sabiedrība ar ierobežotu atbildību  KOPĀ</t>
  </si>
  <si>
    <t>EVARS, Sabiedrība ar ierobežotu atbildību  KOPĀ</t>
  </si>
  <si>
    <t>MOŽUMS ZOBĀRSTNIECĪBA, SIA  KOPĀ</t>
  </si>
  <si>
    <t>Meissa, Sabiedrība ar ierobežotu atbildību   KOPĀ</t>
  </si>
  <si>
    <t>VA DENTA, SIA  KOPĀ</t>
  </si>
  <si>
    <t>ARKĀDE DENTAL, Sabiedrība ar ierobežotu atbildību  KOPĀ</t>
  </si>
  <si>
    <t>Acu ārstu privātprakse "LŪKINA UN LŪKINS", Sabiedrība ar ierobežotu atbildību Latvijas-Amerikas kopuzņēmums  KOPĀ</t>
  </si>
  <si>
    <t>DENTĀLĀ DIZAINA STUDIJA, SIA  KOPĀ</t>
  </si>
  <si>
    <t>Gosteva Inga - ģimenes ārsta prakse  KOPĀ</t>
  </si>
  <si>
    <t>Rezovska Irēna -ģimenes ārsta prakse  KOPĀ</t>
  </si>
  <si>
    <t>Muskare Inese - ģimenes ārsta prakse  KOPĀ</t>
  </si>
  <si>
    <t>Briede Dagmāra - ārsta prakse zobārstniecībā  KOPĀ</t>
  </si>
  <si>
    <t>Dr.Sandras Ratnieces zobārstniecības prakse, SIA  KOPĀ</t>
  </si>
  <si>
    <t>Aleksejeva Inese - ārsta prakse zobārstniecībā  KOPĀ</t>
  </si>
  <si>
    <t>Abrante Iveta - ārsta prakse zobārstniecībā  KOPĀ</t>
  </si>
  <si>
    <t>Drobiševa Maija - ārsta prakse zobārstniecībā  KOPĀ</t>
  </si>
  <si>
    <t>Lejniece Ingrīda - ārsta prakse zobārstniecībā  KOPĀ</t>
  </si>
  <si>
    <t>Ābele Gija - ārsta prakse zobārstniecībā  KOPĀ</t>
  </si>
  <si>
    <t>Rātfelderu ģimenes prakse, Sabiedrība ar ierobežotu atbildību  KOPĀ</t>
  </si>
  <si>
    <t>Dr. Unas Jankavas zobārstniecības prakse, Sabiedrība ar ierobežotu atbildību  KOPĀ</t>
  </si>
  <si>
    <t>Cemens Juris - ārsta prakse zobārstniecībā  KOPĀ</t>
  </si>
  <si>
    <t>Priede Dace -ārsta prakse zobārstniecībā un ortodontijā  KOPĀ</t>
  </si>
  <si>
    <t>Bite Maira - ārsta prakse zobārstniecībā  KOPĀ</t>
  </si>
  <si>
    <t>Lielbriedis Juris - ārsta prakse dermatoloģijā, veneroloģijā  KOPĀ</t>
  </si>
  <si>
    <t>Tokareva Tatjana - ārsta prakse ginekoloģijā, dzemdniecībā  KOPĀ</t>
  </si>
  <si>
    <t>Eglīte Vilhelmīne - ģimenes ārsta prakse  KOPĀ</t>
  </si>
  <si>
    <t>Vasaraudze Aelita - ārsta prakse otolaringoloģijā  KOPĀ</t>
  </si>
  <si>
    <t>Baldiņa Maija - ģimenes ārsta prakse  KOPĀ</t>
  </si>
  <si>
    <t>Magerova Neonila - ģimenes ārsta un internista prakse  KOPĀ</t>
  </si>
  <si>
    <t>Karstā Malda - ārsta prakse otolaringoloģijā  KOPĀ</t>
  </si>
  <si>
    <t>Golubeva Svetlana - ārsta prakse kosmetoloģijā  KOPĀ</t>
  </si>
  <si>
    <t>Reine Maiga - ģimenes ārsta un pediatra prakse  KOPĀ</t>
  </si>
  <si>
    <t>Ozola Inese - ģimenes ārsta prakse  KOPĀ</t>
  </si>
  <si>
    <t>Mangale Irēna - ārsta prakse homeopātijā  KOPĀ</t>
  </si>
  <si>
    <t>Daigas Krūmiņas ārsta prakse, SIA  KOPĀ</t>
  </si>
  <si>
    <t>Žeigurs Artis - ārsta prakse pediatrijā  KOPĀ</t>
  </si>
  <si>
    <t>Matvejeva Tatjana - internista, arodveselības un arodslimību ārsta prakse  KOPĀ</t>
  </si>
  <si>
    <t>Bārs Jānis - ginekoloģijā un ģenētikā  KOPĀ</t>
  </si>
  <si>
    <t>Brehmanis Andris - masiera prakse  KOPĀ</t>
  </si>
  <si>
    <t>Poliakova Tatiana - fizioterapeita prakse  KOPĀ</t>
  </si>
  <si>
    <t>RAIVJA ARŠAUSKA VESELĪBAS CENTRS, Sabiedrība ar ierobežotu atbildību  KOPĀ</t>
  </si>
  <si>
    <t>Aleksandrs Lavrovs Dental Clinic, SIA  KOPĀ</t>
  </si>
  <si>
    <t>ATIPISKĀS PROTEZĒŠANAS LABORATORIJA, Sabiedrība ar ierobežotu atbildību  KOPĀ</t>
  </si>
  <si>
    <t>I. Kramiņas ārstu prakse, Sabiedrība ar ierobežotu atbildību  KOPĀ</t>
  </si>
  <si>
    <t>Skribnovska Anna - ģimenes ārsta prakse  KOPĀ</t>
  </si>
  <si>
    <t>Vāvere Inga - ģimenes ārsta prakse  KOPĀ</t>
  </si>
  <si>
    <t>D.Pastares prakse, Sabiedrība ar ierobežotu atbildību  KOPĀ</t>
  </si>
  <si>
    <t>Smilga Ināra - ārsta prakse psihiatrijā  KOPĀ</t>
  </si>
  <si>
    <t>Eihmane Inta - ģimenes ārsta prakse  KOPĀ</t>
  </si>
  <si>
    <t>Čicins Sergejs - ārsta prakse psihiatrijā  KOPĀ</t>
  </si>
  <si>
    <t>GAILIS, Sabiedrība ar ierobežotu atbildību  KOPĀ</t>
  </si>
  <si>
    <t>Sirowa Dental Clinic, Akciju sabiedrība  KOPĀ</t>
  </si>
  <si>
    <t>DENTA-Z, SIA Dental Klīnika  KOPĀ</t>
  </si>
  <si>
    <t>Zobārstniecība B &amp; L, Sabiedrība ar ierobežotu atbildību  KOPĀ</t>
  </si>
  <si>
    <t>KADARS, Sabiedrība ar ierobežotu atbildību  KOPĀ</t>
  </si>
  <si>
    <t>Broduža Armanda -ģimenes ārsta prakse  KOPĀ</t>
  </si>
  <si>
    <t>Ļahoviča Irina - ārsta prakse zobārstniecībā  KOPĀ</t>
  </si>
  <si>
    <t>Vanaga Tija - ārsta prakse psihoterapijā un narkoloģijā  KOPĀ</t>
  </si>
  <si>
    <t>Beķeris Uģis - fizikālās un rehabilitācijas medicīnas ārsta prakse  KOPĀ</t>
  </si>
  <si>
    <t>Orto JV, Sabiedrība ar ierobežotu atbildību  KOPĀ</t>
  </si>
  <si>
    <t>Gončars Valdis - ārsta prakse traumatoloģijā, ortopēdijā  KOPĀ</t>
  </si>
  <si>
    <t>Medett, Sabiedrība ar ierobežotu atbildību  KOPĀ</t>
  </si>
  <si>
    <t>Baltiņa Ingera - ārsta prakse ginekoloģijā, dzemdniecībā  KOPĀ</t>
  </si>
  <si>
    <t>Zambrāns Māris - ārsta prakse traumatoloģijā, ortopēdijā  KOPĀ</t>
  </si>
  <si>
    <t>Fizio T, Sabiedrība ar ierobežotu atbildību  KOPĀ</t>
  </si>
  <si>
    <t>Lomaga Laura - fizioterapeita prakse  KOPĀ</t>
  </si>
  <si>
    <t>GRIEZE DE, Sabiedrība ar ierobežotu atbildību  KOPĀ</t>
  </si>
  <si>
    <t>020000009</t>
  </si>
  <si>
    <t>40103491868</t>
  </si>
  <si>
    <t>Apartments Group, SIA</t>
  </si>
  <si>
    <t>Apartments Group, SIA  KOPĀ</t>
  </si>
  <si>
    <t>020000010</t>
  </si>
  <si>
    <t>40002195628</t>
  </si>
  <si>
    <t>SMK Dental, IK</t>
  </si>
  <si>
    <t>SMK Dental, IK  KOPĀ</t>
  </si>
  <si>
    <t>020000011</t>
  </si>
  <si>
    <t>40203554549</t>
  </si>
  <si>
    <t>AMME fizio, SIA</t>
  </si>
  <si>
    <t>AMME fizio, SIA  KOPĀ</t>
  </si>
  <si>
    <t>AleDent, Sabiedrība ar ierobežotu atbildību  KOPĀ</t>
  </si>
  <si>
    <t>Augšdaugavas novada Sociālā atbalsta un aprūpes centrs "Avots"  KOPĀ</t>
  </si>
  <si>
    <t>Arnicāne Ligita - ārsta prakse endokrinoloģijā  KOPĀ</t>
  </si>
  <si>
    <t>Zaržecka Privātprakse, Sabiedrība ar ierobežotu atbildību  KOPĀ</t>
  </si>
  <si>
    <t>Krumins Dr, SIA  KOPĀ</t>
  </si>
  <si>
    <t>023000009</t>
  </si>
  <si>
    <t>40203596913</t>
  </si>
  <si>
    <t>TavaDenta, SIA</t>
  </si>
  <si>
    <t>TavaDenta, SIA  KOPĀ</t>
  </si>
  <si>
    <t>024000004</t>
  </si>
  <si>
    <t>13087311955</t>
  </si>
  <si>
    <t>Romka Gunta - masiera prakse</t>
  </si>
  <si>
    <t>Romka Gunta - masiera prakse  KOPĀ</t>
  </si>
  <si>
    <t>024000005</t>
  </si>
  <si>
    <t>22058811955</t>
  </si>
  <si>
    <t>Ločmele Anna - masiera prakse</t>
  </si>
  <si>
    <t>Ločmele Anna - masiera prakse  KOPĀ</t>
  </si>
  <si>
    <t>Šerstņova Ilze - ārsta prakse zobārstniecībā  KOPĀ</t>
  </si>
  <si>
    <t>Gintere Aiva - masiera prakse  KOPĀ</t>
  </si>
  <si>
    <t>EvaDens, Sabiedrība ar ierobežotu atbildību  KOPĀ</t>
  </si>
  <si>
    <t>LK MedConsulting, SIA  KOPĀ</t>
  </si>
  <si>
    <t>025000007</t>
  </si>
  <si>
    <t>40203513108</t>
  </si>
  <si>
    <t>Manuša, SIA</t>
  </si>
  <si>
    <t>Manuša, SIA  KOPĀ</t>
  </si>
  <si>
    <t>025000008</t>
  </si>
  <si>
    <t>06128512177</t>
  </si>
  <si>
    <t>Kalniņa Ilze-podologa prakse</t>
  </si>
  <si>
    <t>Kalniņa Ilze-podologa prakse  KOPĀ</t>
  </si>
  <si>
    <t>025000010</t>
  </si>
  <si>
    <t>03099112057</t>
  </si>
  <si>
    <t>Mediņa Annija - masiera prakse</t>
  </si>
  <si>
    <t>Mediņa Annija - masiera prakse  KOPĀ</t>
  </si>
  <si>
    <t>DANIKA, Sabiedrība ar ierobežotu atbildību  KOPĀ</t>
  </si>
  <si>
    <t>Jēgers Jurijs - masiera prakse  KOPĀ</t>
  </si>
  <si>
    <t>Ruskule Inga - podologa prakse  KOPĀ</t>
  </si>
  <si>
    <t>RH Konsultācijas, Sabiedrība ar ierobežotu atbildību  KOPĀ</t>
  </si>
  <si>
    <t>Designed to Live Ortopēdija, Sabiedrība ar ierobežotu atbildību  KOPĀ</t>
  </si>
  <si>
    <t>FORM3 LATVIA, Sabiedrība ar ierobežotu atbildību  KOPĀ</t>
  </si>
  <si>
    <t>MK prakse, SIA  KOPĀ</t>
  </si>
  <si>
    <t>FizioTev, SIA  KOPĀ</t>
  </si>
  <si>
    <t>Dialdent, SIA  KOPĀ</t>
  </si>
  <si>
    <t>AJIVE 22, SIA  KOPĀ</t>
  </si>
  <si>
    <t>DENTAL ARS, SIA  KOPĀ</t>
  </si>
  <si>
    <t>026000018</t>
  </si>
  <si>
    <t>40203612391</t>
  </si>
  <si>
    <t>Ardetak, Sabiedrība ar ierobežotu atbildību</t>
  </si>
  <si>
    <t>Ardetak, Sabiedrība ar ierobežotu atbildību  KOPĀ</t>
  </si>
  <si>
    <t>026000022</t>
  </si>
  <si>
    <t>44103142052</t>
  </si>
  <si>
    <t>Dr. Dagnijas Ķirsonas privātprakse, SIA</t>
  </si>
  <si>
    <t>Dr. Dagnijas Ķirsonas privātprakse, SIA  KOPĀ</t>
  </si>
  <si>
    <t>026000023</t>
  </si>
  <si>
    <t>50103871301</t>
  </si>
  <si>
    <t>FIZIO PIEBALGA, SIA</t>
  </si>
  <si>
    <t>FIZIO PIEBALGA, SIA  KOPĀ</t>
  </si>
  <si>
    <t>Ramane Ieva - ārsta prakse ginekoloģijā, dzemdniecībā  KOPĀ</t>
  </si>
  <si>
    <t>Muižnieks Oskars-fizioterapeita prakse  KOPĀ</t>
  </si>
  <si>
    <t>Radkeviča Inta - masiera prakse  KOPĀ</t>
  </si>
  <si>
    <t>TIAMO GRUPA, SIA  KOPĀ</t>
  </si>
  <si>
    <t>Štrāla Evita - fizioterapeita prakse  KOPĀ</t>
  </si>
  <si>
    <t>Kandere-Salmiņa Elīza - fizioterapeita prakse  KOPĀ</t>
  </si>
  <si>
    <t>Zobu veselības kabinets, SIA  KOPĀ</t>
  </si>
  <si>
    <t>027000012</t>
  </si>
  <si>
    <t>03079211912</t>
  </si>
  <si>
    <t>Sedola Marta - fizioterapeita prakse</t>
  </si>
  <si>
    <t>Sedola Marta - fizioterapeita prakse  KOPĀ</t>
  </si>
  <si>
    <t>MILUR, SIA  KOPĀ</t>
  </si>
  <si>
    <t>FizioLinda, SIA  KOPĀ</t>
  </si>
  <si>
    <t>Toleika Vitma - zobu tehniķa prakse  KOPĀ</t>
  </si>
  <si>
    <t>Fabiane Daiga - zobu tehniķa prakse  KOPĀ</t>
  </si>
  <si>
    <t>028000009</t>
  </si>
  <si>
    <t>18078212202</t>
  </si>
  <si>
    <t>Šumajeva Nataša - podologa prakse</t>
  </si>
  <si>
    <t>Šumajeva Nataša - podologa prakse  KOPĀ</t>
  </si>
  <si>
    <t>028000011</t>
  </si>
  <si>
    <t>50203479191</t>
  </si>
  <si>
    <t>OS Dent, SIA</t>
  </si>
  <si>
    <t>OS Dent, SIA  KOPĀ</t>
  </si>
  <si>
    <t>028000012</t>
  </si>
  <si>
    <t>19108712211</t>
  </si>
  <si>
    <t>Jakoviča Diāna - podologa prakse</t>
  </si>
  <si>
    <t>Jakoviča Diāna - podologa prakse  KOPĀ</t>
  </si>
  <si>
    <t>028000014</t>
  </si>
  <si>
    <t>15058812215</t>
  </si>
  <si>
    <t>Karlsone Evija - zobu higiēnista prakse</t>
  </si>
  <si>
    <t>Karlsone Evija - zobu higiēnista prakse  KOPĀ</t>
  </si>
  <si>
    <t>2 SMAIDI, Sabiedrība ar ierobežotu atbildību  KOPĀ</t>
  </si>
  <si>
    <t>Gulbenes novada sociālās aprūpes centrs "Jaungulbenes Alejas"  KOPĀ</t>
  </si>
  <si>
    <t>Fila-Roķe Renāte - masiera prakse  KOPĀ</t>
  </si>
  <si>
    <t>Jelgavas novada Sociālās aprūpes un rehabilitācijas centrs "Eleja"  KOPĀ</t>
  </si>
  <si>
    <t>Jelgavas novada Sociālās aprūpes un rehabilitācijas centrs "Staļģene"  KOPĀ</t>
  </si>
  <si>
    <t>Kurkliete Aija - masiera prakse  KOPĀ</t>
  </si>
  <si>
    <t>DiOrto, Sabiedrība ar ierobežotu atbildību  KOPĀ</t>
  </si>
  <si>
    <t>Mobile Optic, Sabiedrība ar ierobežotu atbildību  KOPĀ</t>
  </si>
  <si>
    <t>Jēkabpils sporta centrs  KOPĀ</t>
  </si>
  <si>
    <t>50203642311</t>
  </si>
  <si>
    <t>LIENE FIZIO, SIA</t>
  </si>
  <si>
    <t>LIENE FIZIO, SIA  KOPĀ</t>
  </si>
  <si>
    <t>Jēkabpils novada sociālais dienests  KOPĀ</t>
  </si>
  <si>
    <t>031000015</t>
  </si>
  <si>
    <t>27128012116</t>
  </si>
  <si>
    <t>Vovņuka Karīna - fizioterapeita prakse</t>
  </si>
  <si>
    <t>Vovņuka Karīna - fizioterapeita prakse  KOPĀ</t>
  </si>
  <si>
    <t>031000017</t>
  </si>
  <si>
    <t>12029311151</t>
  </si>
  <si>
    <t>Marksa Santa - ārsta prakse neiroloģijā</t>
  </si>
  <si>
    <t>Marksa Santa - ārsta prakse neiroloģijā  KOPĀ</t>
  </si>
  <si>
    <t>Silineviča Natālija - fizioterapeita prakse  KOPĀ</t>
  </si>
  <si>
    <t>032000002</t>
  </si>
  <si>
    <t>90000330191</t>
  </si>
  <si>
    <t xml:space="preserve">MŪSMĀJAS Krāslavas bērnu sociālās rehabilitācijas centrs  </t>
  </si>
  <si>
    <t>MŪSMĀJAS Krāslavas bērnu sociālās rehabilitācijas centrs    KOPĀ</t>
  </si>
  <si>
    <t>AZ telpa, Individuālais komersants  KOPĀ</t>
  </si>
  <si>
    <t>Bebriša Gerda - masiera prakse  KOPĀ</t>
  </si>
  <si>
    <t>Papava Sanita - masiera prakse  KOPĀ</t>
  </si>
  <si>
    <t>40203678228</t>
  </si>
  <si>
    <t>JRM FIZIO, SIA</t>
  </si>
  <si>
    <t>JRM FIZIO, SIA  KOPĀ</t>
  </si>
  <si>
    <t>033000014</t>
  </si>
  <si>
    <t>14047511762</t>
  </si>
  <si>
    <t>Zirne Aija - podologa prakse</t>
  </si>
  <si>
    <t>Zirne Aija - podologa prakse  KOPĀ</t>
  </si>
  <si>
    <t>033000015</t>
  </si>
  <si>
    <t>Kristīnes Ducenas ārsta prakse, SIA  KOPĀ</t>
  </si>
  <si>
    <t>Health Tactics, Sabiedrība ar ierobežotu atbildību  KOPĀ</t>
  </si>
  <si>
    <t>Veselības šūpulis, Sabiedrība ar ierobežotu atbildību  KOPĀ</t>
  </si>
  <si>
    <t>Rinkeviča Aina - fizioterapeita prakse  KOPĀ</t>
  </si>
  <si>
    <t>D. Veinbergas podologa privātprakse, SIA  KOPĀ</t>
  </si>
  <si>
    <t>034000011</t>
  </si>
  <si>
    <t>40203618801</t>
  </si>
  <si>
    <t>BT DENTAL, SIA</t>
  </si>
  <si>
    <t>BT DENTAL, SIA  KOPĀ</t>
  </si>
  <si>
    <t>Kustībā, Sabiedrība ar ierobežotu atbildību  KOPĀ</t>
  </si>
  <si>
    <t>BB Fizio, Sabiedrība ar ierobežotu atbildību  KOPĀ</t>
  </si>
  <si>
    <t>Līgas Likes zobārstniecība, SIA  KOPĀ</t>
  </si>
  <si>
    <t>SALACIA, Sabiedrība ar ierobežotu atbildību  KOPĀ</t>
  </si>
  <si>
    <t>Ģīle-Ļaksa Monta - fizioterapeita prakse  KOPĀ</t>
  </si>
  <si>
    <t>Limbažu novada Sociālais dienests  KOPĀ</t>
  </si>
  <si>
    <t>035000009</t>
  </si>
  <si>
    <t>46603001547</t>
  </si>
  <si>
    <t>BEVERĪNA, Sabiedrība ar ierobežotu atbildību</t>
  </si>
  <si>
    <t>BEVERĪNA, Sabiedrība ar ierobežotu atbildību  KOPĀ</t>
  </si>
  <si>
    <t>Caune-Meijere Vineta - masiera prakse  KOPĀ</t>
  </si>
  <si>
    <t>Ezerzīles, SIA  KOPĀ</t>
  </si>
  <si>
    <t>Vosele Ieva - fizioterapeita prakse  KOPĀ</t>
  </si>
  <si>
    <t>Klīnika MadMed, SIA  KOPĀ</t>
  </si>
  <si>
    <t>038000008</t>
  </si>
  <si>
    <t>40900036700</t>
  </si>
  <si>
    <t>Cesvaines feldšerpunkts, Madonas novada Cesvaines apvienības pārvalde</t>
  </si>
  <si>
    <t>Cesvaines feldšerpunkts, Madonas novada Cesvaines apvienības pārvalde  KOPĀ</t>
  </si>
  <si>
    <t>038000009</t>
  </si>
  <si>
    <t>40203551449</t>
  </si>
  <si>
    <t>OZOFIZIO, SIA</t>
  </si>
  <si>
    <t>OZOFIZIO, SIA  KOPĀ</t>
  </si>
  <si>
    <t>Līgas Lismanes Ārsta prakse, SIA  KOPĀ</t>
  </si>
  <si>
    <t>Indenta, SIA  KOPĀ</t>
  </si>
  <si>
    <t>TavsLORs, SIA  KOPĀ</t>
  </si>
  <si>
    <t>Signes Proškinas fizioterapijas privātprakse, IK  KOPĀ</t>
  </si>
  <si>
    <t>Ūdensroze Klīnika, SIA  KOPĀ</t>
  </si>
  <si>
    <t>039000009</t>
  </si>
  <si>
    <t>20047610534</t>
  </si>
  <si>
    <t>Pētersone-Diļevka Anda - podologa prakse</t>
  </si>
  <si>
    <t>Pētersone-Diļevka Anda - podologa prakse  KOPĀ</t>
  </si>
  <si>
    <t>039000010</t>
  </si>
  <si>
    <t>40203601928</t>
  </si>
  <si>
    <t>SAT CORE, SIA</t>
  </si>
  <si>
    <t>SAT CORE, SIA  KOPĀ</t>
  </si>
  <si>
    <t>039000011</t>
  </si>
  <si>
    <t>40203443493</t>
  </si>
  <si>
    <t>GeneKor, SIA</t>
  </si>
  <si>
    <t>GeneKor, SIA  KOPĀ</t>
  </si>
  <si>
    <t>039000012</t>
  </si>
  <si>
    <t>40203654588</t>
  </si>
  <si>
    <t>AeMC MAGNUM, SIA</t>
  </si>
  <si>
    <t>AeMC MAGNUM, SIA  KOPĀ</t>
  </si>
  <si>
    <t>Veselības studija Lielvārde, IK  KOPĀ</t>
  </si>
  <si>
    <t>Saulīte Aleksandrs - podologa prakse  KOPĀ</t>
  </si>
  <si>
    <t>Saulītes podologa prakse, IK  KOPĀ</t>
  </si>
  <si>
    <t>Rozenvalde, Sabiedrība ar ierobežotu atbildību  KOPĀ</t>
  </si>
  <si>
    <t>Kristīnas Kalniņas fizioterapijas prakse, SIA  KOPĀ</t>
  </si>
  <si>
    <t>Ezeriņa Mārīte - ārsta prakse homeopātijā  KOPĀ</t>
  </si>
  <si>
    <t>Avlaseviča Jevgēnija - masiera prakse  KOPĀ</t>
  </si>
  <si>
    <t>Veselības prakse, SIA  KOPĀ</t>
  </si>
  <si>
    <t>OGRES NOVADA SOCIĀLAIS DIENESTS  KOPĀ</t>
  </si>
  <si>
    <t>LatDental, SIA  KOPĀ</t>
  </si>
  <si>
    <t>040000016</t>
  </si>
  <si>
    <t>40003641928</t>
  </si>
  <si>
    <t>OGRES OPTIKA, Sabiedrība ar ierobežotu atbildību</t>
  </si>
  <si>
    <t>OGRES OPTIKA, Sabiedrība ar ierobežotu atbildību  KOPĀ</t>
  </si>
  <si>
    <t>040000017</t>
  </si>
  <si>
    <t>40203596218</t>
  </si>
  <si>
    <t>Motus Arte, SIA</t>
  </si>
  <si>
    <t>Motus Arte, SIA  KOPĀ</t>
  </si>
  <si>
    <t>042000003</t>
  </si>
  <si>
    <t>40203689039</t>
  </si>
  <si>
    <t>Skaidrītes Mežinskas zobārstniecība, Sabiedrība ar ierobežotu atbildību</t>
  </si>
  <si>
    <t>Skaidrītes Mežinskas zobārstniecība, Sabiedrība ar ierobežotu atbildību  KOPĀ</t>
  </si>
  <si>
    <t>M Foundation, SIA  KOPĀ</t>
  </si>
  <si>
    <t>Solovjova Lidija - masiera prakse  KOPĀ</t>
  </si>
  <si>
    <t>Zariņa Ligita - masiera prakse  KOPĀ</t>
  </si>
  <si>
    <t>Mobīla Aprūpe, SIA  KOPĀ</t>
  </si>
  <si>
    <t>NB DENTAL, SIA  KOPĀ</t>
  </si>
  <si>
    <t>All4dental, IK  KOPĀ</t>
  </si>
  <si>
    <t>044000007</t>
  </si>
  <si>
    <t>09018311570</t>
  </si>
  <si>
    <t>Zviedre Kitija-zobu higiēnista prakse</t>
  </si>
  <si>
    <t>Zviedre Kitija-zobu higiēnista prakse  KOPĀ</t>
  </si>
  <si>
    <t>044000008</t>
  </si>
  <si>
    <t>28059112555</t>
  </si>
  <si>
    <t>Slaidiņa Monta-zobu higiēnista prakse</t>
  </si>
  <si>
    <t>Slaidiņa Monta-zobu higiēnista prakse  KOPĀ</t>
  </si>
  <si>
    <t>044000009</t>
  </si>
  <si>
    <t>40203562796</t>
  </si>
  <si>
    <t>MedicalBridge Clinic, SIA</t>
  </si>
  <si>
    <t>MedicalBridge Clinic, SIA  KOPĀ</t>
  </si>
  <si>
    <t>de Santo, Biedrība  KOPĀ</t>
  </si>
  <si>
    <t>KP prakse, SIA  KOPĀ</t>
  </si>
  <si>
    <t>045000006</t>
  </si>
  <si>
    <t>17038010820</t>
  </si>
  <si>
    <t>Taurīte-Freizere Kristīne-masiera prakse</t>
  </si>
  <si>
    <t>Taurīte-Freizere Kristīne-masiera prakse  KOPĀ</t>
  </si>
  <si>
    <t>Elii, SIA  KOPĀ</t>
  </si>
  <si>
    <t>ERTO prakse, Sabiedrība ar ierobežotu atbildību  KOPĀ</t>
  </si>
  <si>
    <t>Saldus novada pašvaldības aģentūra "Sociālais dienests"  KOPĀ</t>
  </si>
  <si>
    <t>BROCIS, SIA  KOPĀ</t>
  </si>
  <si>
    <t>Žigure Inta-masiera prakse  KOPĀ</t>
  </si>
  <si>
    <t>046000009</t>
  </si>
  <si>
    <t>18059012862</t>
  </si>
  <si>
    <t>Vītoliņa Elīna-fizioterapeita prakse</t>
  </si>
  <si>
    <t>Vītoliņa Elīna-fizioterapeita prakse  KOPĀ</t>
  </si>
  <si>
    <t>046000010</t>
  </si>
  <si>
    <t>40203555898</t>
  </si>
  <si>
    <t>EGADent, SIA</t>
  </si>
  <si>
    <t>EGADent, SIA  KOPĀ</t>
  </si>
  <si>
    <t>047000003</t>
  </si>
  <si>
    <t>40002219381</t>
  </si>
  <si>
    <t>Saulkrastu estētiskā medicīna,IK</t>
  </si>
  <si>
    <t>Saulkrastu estētiskā medicīna,IK  KOPĀ</t>
  </si>
  <si>
    <t>OK Medical, SIA  KOPĀ</t>
  </si>
  <si>
    <t>LAPPRO, SIA  KOPĀ</t>
  </si>
  <si>
    <t>Cerību spārni, Biedrība  KOPĀ</t>
  </si>
  <si>
    <t>SIA "Piecas dienas"  KOPĀ</t>
  </si>
  <si>
    <t>Breģis Kaspars -  fizioterapeita prakse  KOPĀ</t>
  </si>
  <si>
    <t>Ārstu prakse NB, sabiedrība ar ierobežotu atbildību  KOPĀ</t>
  </si>
  <si>
    <t>SONO, Sabiedrība ar ierobežotu atbildību  KOPĀ</t>
  </si>
  <si>
    <t>Putraševica Elīna - podologa prakse  KOPĀ</t>
  </si>
  <si>
    <t>048000014</t>
  </si>
  <si>
    <t>14096612308</t>
  </si>
  <si>
    <t>Zandberga Anita - zobu higiēnista prakse</t>
  </si>
  <si>
    <t>Zandberga Anita - zobu higiēnista prakse  KOPĀ</t>
  </si>
  <si>
    <t>048000015</t>
  </si>
  <si>
    <t>24056712258</t>
  </si>
  <si>
    <t>Buša Diāna - podologa prakse</t>
  </si>
  <si>
    <t>Buša Diāna - podologa prakse  KOPĀ</t>
  </si>
  <si>
    <t>048000016</t>
  </si>
  <si>
    <t>19037410514</t>
  </si>
  <si>
    <t>Rudzīte Laila - podologa prakse</t>
  </si>
  <si>
    <t>Rudzīte Laila - podologa prakse  KOPĀ</t>
  </si>
  <si>
    <t>Palma Ilze - fizioterapeita prakse  KOPĀ</t>
  </si>
  <si>
    <t>VASARIŅAS SK, IK  KOPĀ</t>
  </si>
  <si>
    <t>049000005</t>
  </si>
  <si>
    <t>07028111020</t>
  </si>
  <si>
    <t>Danilāne Laura - mākslas terapeita prakse</t>
  </si>
  <si>
    <t>Danilāne Laura - mākslas terapeita prakse  KOPĀ</t>
  </si>
  <si>
    <t>SANITA, Sabiedrība ar ierobežotu atbildību Daugavpils pilsētas firma  KOPĀ</t>
  </si>
  <si>
    <t>Petrovskis Raimunds - ārsta prakse zobārstniecībā  KOPĀ</t>
  </si>
  <si>
    <t>DENTA-Serviss, Sabiedrība ar ierobežotu atbildību  KOPĀ</t>
  </si>
  <si>
    <t>IMEDA, Sabiedrība ar ierobežotu atbildību  KOPĀ</t>
  </si>
  <si>
    <t>Vasiļjevs Vladimirs - zobu tehniķa prakse  KOPĀ</t>
  </si>
  <si>
    <t>Manu propria, IK  KOPĀ</t>
  </si>
  <si>
    <t>Daugavpils Stropu pamatskola-attīstības centrs  KOPĀ</t>
  </si>
  <si>
    <t>Lovčinovskis Viktors - ārsta prakse ķirurģijā  KOPĀ</t>
  </si>
  <si>
    <t>EPIKA, Sabiedrība ar ierobežotu atbildību  KOPĀ</t>
  </si>
  <si>
    <t>Kostjukeviča Larisa - masiera prakse  KOPĀ</t>
  </si>
  <si>
    <t>Tumašova Zoja - masiera prakse  KOPĀ</t>
  </si>
  <si>
    <t>ARI MED, Sabiedrība ar ierobežotu atbildību  KOPĀ</t>
  </si>
  <si>
    <t>ANIO, Sabiedrība ar ierobežotu atbildību  KOPĀ</t>
  </si>
  <si>
    <t>Osipova Jolita - ārsta prakse zobārstniecībā  KOPĀ</t>
  </si>
  <si>
    <t>Saltsevich Natalia - ārsta palīga prakse  KOPĀ</t>
  </si>
  <si>
    <t>Šinkeviča Inna - ārsta prakse otolaringoloģijā  KOPĀ</t>
  </si>
  <si>
    <t>Platkova Irena - masiera prakse  KOPĀ</t>
  </si>
  <si>
    <t>Polana-D, Sabiedrība ar ierobežotu atbildību  KOPĀ</t>
  </si>
  <si>
    <t>Gersamija Arčils - ārsta prakse kardioloģijā  KOPĀ</t>
  </si>
  <si>
    <t>Aleksejenko Neļa - ārsta prakse neiroloģijā  KOPĀ</t>
  </si>
  <si>
    <t>Ziediņa Irēna - ārsta prakse neiroloģijā  KOPĀ</t>
  </si>
  <si>
    <t>DAUGAVPILS UNIVERSITĀTE  KOPĀ</t>
  </si>
  <si>
    <t>FIZIOFIT, SIA  KOPĀ</t>
  </si>
  <si>
    <t>Semjonova Jūlija - fizioterapeita prakse  KOPĀ</t>
  </si>
  <si>
    <t>Nikolajeva Jeļena - fizioterapeita prakse  KOPĀ</t>
  </si>
  <si>
    <t>Ignatova Aija - ārsta radiologa diagnosta prakse  KOPĀ</t>
  </si>
  <si>
    <t>Ortoklīnika, SIA  KOPĀ</t>
  </si>
  <si>
    <t>Vasiļjevs Jurijs - prakse masāžas metodē  KOPĀ</t>
  </si>
  <si>
    <t>Sorokins Nikolajs - ārsta prakse kardioloģijā  KOPĀ</t>
  </si>
  <si>
    <t>Teļežņikovs Artūrs - ārsta prakse kardioloģijā  KOPĀ</t>
  </si>
  <si>
    <t>Ratnieks Igors - masiera prakse  KOPĀ</t>
  </si>
  <si>
    <t>ANŽELIKA BULE-KAIRIŠA ĀRSTA DERMATOLOGA-VENEROLOGA PRAKSE, Sabiedrība ar ierobežotu atbildību  KOPĀ</t>
  </si>
  <si>
    <t>Pupkevičs Andrejs - ārsta prakse ķirurģijā un asinsvadu ultrasonogrāfijas metodē  KOPĀ</t>
  </si>
  <si>
    <t>VK Surgery, Sabiedrība ar ierobežotu atbildību  KOPĀ</t>
  </si>
  <si>
    <t>DS PREMIUM, SIA  KOPĀ</t>
  </si>
  <si>
    <t>ULTRA-D, Sabiedrība ar ierobežotu atbildību  KOPĀ</t>
  </si>
  <si>
    <t>Rituāls Plus, Sabiedrība ar ierobežotu atbildību  KOPĀ</t>
  </si>
  <si>
    <t>BEST KONSULT, Sabiedrība ar ierobežotu atbildību  KOPĀ</t>
  </si>
  <si>
    <t>SALUSS, Sabiedrība ar ierobežotu atbildību  KOPĀ</t>
  </si>
  <si>
    <t>SANIA, IK  KOPĀ</t>
  </si>
  <si>
    <t>MEDIKA, Sabiedrība ar ierobežotu atbildību  KOPĀ</t>
  </si>
  <si>
    <t>IVI DOK, Medicīniska ģimenes ārstu kopprakse Sabiedrība ar ierobežotu atbildību  KOPĀ</t>
  </si>
  <si>
    <t>Sedova Gaļina - ģimenes ārsta prakse  KOPĀ</t>
  </si>
  <si>
    <t>Gnusins Sergejs - ārsta prakse zobārstniecībā  KOPĀ</t>
  </si>
  <si>
    <t>Baļuļs Eduards - ārsta prakse zobārstniecībā  KOPĀ</t>
  </si>
  <si>
    <t>Pinzele Tamāra - ārsta prakse zobārstniecībā  KOPĀ</t>
  </si>
  <si>
    <t>Šingarjovs Dmitrijs - ārsta prakse zobārstniecībā  KOPĀ</t>
  </si>
  <si>
    <t>Palušina Svetlana - ārsta prakse zobārstniecībā  KOPĀ</t>
  </si>
  <si>
    <t>Jevsejeva Jeļena - ārsta prakse zobārstniecībā  KOPĀ</t>
  </si>
  <si>
    <t>Kļimeca Gaļina - ārsta prakse zobārstniecībā  KOPĀ</t>
  </si>
  <si>
    <t>Griškjane Vanda - ārsta prakse zobārstniecībā  KOPĀ</t>
  </si>
  <si>
    <t>Ņikitina Irina - ārsta prakse zobārstniecībā  KOPĀ</t>
  </si>
  <si>
    <t>Novikova Irina - ārsta prakse zobārstniecībā  KOPĀ</t>
  </si>
  <si>
    <t>Treščinska Jeļena - ārsta prakse zobārstniecībā  KOPĀ</t>
  </si>
  <si>
    <t>Ļevčenko Nelli - ārsta prakse zobārstniecībā  KOPĀ</t>
  </si>
  <si>
    <t>Ļepina Tatjana - ārsta prakse zobārstniecībā  KOPĀ</t>
  </si>
  <si>
    <t>Treščinskis Staņislavs - ārsta prakse zobārstniecībā  KOPĀ</t>
  </si>
  <si>
    <t>Maļecka Janīna - ārsta prakse zobārstniecībā  KOPĀ</t>
  </si>
  <si>
    <t>Dakteres Zubovas privātprakse, IK  KOPĀ</t>
  </si>
  <si>
    <t>DENIX, Sabiedrība ar ierobežotu atbildību  KOPĀ</t>
  </si>
  <si>
    <t>Krumpāne Anna - ārsta prakse ginekoloģijā, dzemdniecībā  KOPĀ</t>
  </si>
  <si>
    <t>SB prakse, SIA  KOPĀ</t>
  </si>
  <si>
    <t>Pes Vitae, SIA  KOPĀ</t>
  </si>
  <si>
    <t>Ālīte Maija - fizioterapeita prakse  KOPĀ</t>
  </si>
  <si>
    <t>TRT Baltic, SIA  KOPĀ</t>
  </si>
  <si>
    <t>Umleja Madara - fizioterapeita prakse  KOPĀ</t>
  </si>
  <si>
    <t>iDerma, SIA  KOPĀ</t>
  </si>
  <si>
    <t>051000010</t>
  </si>
  <si>
    <t>90000011944</t>
  </si>
  <si>
    <t>Pansionāts "Lauciene", Talsu novada pašvaldība</t>
  </si>
  <si>
    <t>Pansionāts "Lauciene", Talsu novada pašvaldība  KOPĀ</t>
  </si>
  <si>
    <t>Stajuka Ilze - fizioterapeita prakse  KOPĀ</t>
  </si>
  <si>
    <t>Lutere Ilze - uztura speciālista prakse  KOPĀ</t>
  </si>
  <si>
    <t>ALANTE, Sabiedrība ar ierobežotu atbildību  KOPĀ</t>
  </si>
  <si>
    <t>Raginska Diāna - fizioterapeita prakse  KOPĀ</t>
  </si>
  <si>
    <t>Tauriņkrasti, Sabiedrība ar ierobežotu atbildību  KOPĀ</t>
  </si>
  <si>
    <t>Albatross SPA, SIA  KOPĀ</t>
  </si>
  <si>
    <t>Venterzute Alise - fizioterapeita prakse</t>
  </si>
  <si>
    <t>Venterzute Alise - fizioterapeita prakse  KOPĀ</t>
  </si>
  <si>
    <t>Tukuma fizioterapijas centrs, SIA  KOPĀ</t>
  </si>
  <si>
    <t>Vecvagara A. privātprakse, SIA  KOPĀ</t>
  </si>
  <si>
    <t>NV, SIA  KOPĀ</t>
  </si>
  <si>
    <t>052000020</t>
  </si>
  <si>
    <t>40203597105</t>
  </si>
  <si>
    <t>Dr. Apses consulting, SIA</t>
  </si>
  <si>
    <t>Dr. Apses consulting, SIA  KOPĀ</t>
  </si>
  <si>
    <t>Valmieras pirmsskolas izglītības iestāde "Ābelīte"  KOPĀ</t>
  </si>
  <si>
    <t>Senioru māja, SIA  KOPĀ</t>
  </si>
  <si>
    <t>Santa Monica, Sabiedrība ar ierobežotu atbildību  KOPĀ</t>
  </si>
  <si>
    <t>Keiša Ina - masiera prakse  KOPĀ</t>
  </si>
  <si>
    <t>FootFaceMedical, SIA  KOPĀ</t>
  </si>
  <si>
    <t>M. Lūciņa ārsta prakse, SIA  KOPĀ</t>
  </si>
  <si>
    <t>Pretsāpju kabinets, SIA  KOPĀ</t>
  </si>
  <si>
    <t>054000015</t>
  </si>
  <si>
    <t>24128011718</t>
  </si>
  <si>
    <t>Vītola Ligita-fizioterapeita prakse</t>
  </si>
  <si>
    <t>Vītola Ligita-fizioterapeita prakse  KOPĀ</t>
  </si>
  <si>
    <t>054000016</t>
  </si>
  <si>
    <t>08087012254</t>
  </si>
  <si>
    <t>Rancāne Līga - podologa prakse</t>
  </si>
  <si>
    <t>Rancāne Līga - podologa prakse  KOPĀ</t>
  </si>
  <si>
    <t>054000017</t>
  </si>
  <si>
    <t>40203620191</t>
  </si>
  <si>
    <t>DANA DENTAL, SIA</t>
  </si>
  <si>
    <t>DANA DENTAL, SIA  KOPĀ</t>
  </si>
  <si>
    <t>054000018</t>
  </si>
  <si>
    <t>40203671018</t>
  </si>
  <si>
    <t>LeoFoot, Sabiedrība ar ierobežotu atbildību</t>
  </si>
  <si>
    <t>LeoFoot, Sabiedrība ar ierobežotu atbildību  KOPĀ</t>
  </si>
  <si>
    <t>054000019</t>
  </si>
  <si>
    <t>40203692147</t>
  </si>
  <si>
    <t>PodoMedica, SIA</t>
  </si>
  <si>
    <t>PodoMedica, SIA  KOPĀ</t>
  </si>
  <si>
    <t>055000001</t>
  </si>
  <si>
    <t>07028512158</t>
  </si>
  <si>
    <t>Veļičko Ineta-podologa prakse</t>
  </si>
  <si>
    <t>Veļičko Ineta-podologa prakse  KOPĀ</t>
  </si>
  <si>
    <t>Lauva Solvita - ārsta prakse psihoterapijā  KOPĀ</t>
  </si>
  <si>
    <t>Strautmane Velga - masiera prakse  KOPĀ</t>
  </si>
  <si>
    <t>Rudmieze Solveiga - fizikālās un rehabilitācijas medicīnas ārsta prakse  KOPĀ</t>
  </si>
  <si>
    <t>Ozoliņa Signe - ārsta prakse oftalmoloģijā  KOPĀ</t>
  </si>
  <si>
    <t>Fišere Sanita - masiera prakse  KOPĀ</t>
  </si>
  <si>
    <t>Seļezņovs Jurijs - ārsta prakse gastroenteroloģijā  KOPĀ</t>
  </si>
  <si>
    <t>Ilvas Koškinas privātprakse, Sabiedrība ar ierobežotu atbildību  KOPĀ</t>
  </si>
  <si>
    <t>Pučetis Edvīns - ģimenes ārsta prakse  KOPĀ</t>
  </si>
  <si>
    <t>A Dent Pluss, SIA  KOPĀ</t>
  </si>
  <si>
    <t>BETO, SIA  KOPĀ</t>
  </si>
  <si>
    <t>Dalke Ingūna - ārsta prakse zobārstniecībā  KOPĀ</t>
  </si>
  <si>
    <t>Šušpanova Larisa - ārsta prakse ginekoloģijā, dzemdniecībā  KOPĀ</t>
  </si>
  <si>
    <t>Brīvs un vesels, Sabiedrība ar ierobežotu atbildību  KOPĀ</t>
  </si>
  <si>
    <t>Jelgavas novada Sporta centrs  KOPĀ</t>
  </si>
  <si>
    <t>Atslēdziņa Laila - ārsta prakse dermatoloģijā, veneroloģijā  KOPĀ</t>
  </si>
  <si>
    <t>Stepena Iveta - ārsta prakse oftalmoloģijā  KOPĀ</t>
  </si>
  <si>
    <t>FITLAND, Sabiedrība ar ierobežotu atbildību  KOPĀ</t>
  </si>
  <si>
    <t>G.V.-masāžas un kosmētiskais kabinets, IK  KOPĀ</t>
  </si>
  <si>
    <t>TIĀRA 32, SIA  KOPĀ</t>
  </si>
  <si>
    <t>Ivins Aleksandrs - masiera prakse  KOPĀ</t>
  </si>
  <si>
    <t>Smiti, Sabiedrība ar ierobežotu atbildību  KOPĀ</t>
  </si>
  <si>
    <t>Matīsa Ieva - arodveselības un arodslimību ārsta un osteopāta prakse  KOPĀ</t>
  </si>
  <si>
    <t>Voroņina Natālija - ārsta prakse kardioloģijā  KOPĀ</t>
  </si>
  <si>
    <t>Dr.Ozoliņš, SIA  KOPĀ</t>
  </si>
  <si>
    <t>Peļņika Natālija - zobu higiēnista prakse  KOPĀ</t>
  </si>
  <si>
    <t>Pain Off, Sabiedrība ar ierobežotu atbildību  KOPĀ</t>
  </si>
  <si>
    <t>Daces Markevicas ārsta prakse, Sabiedrība ar ierobežotu atbildību  KOPĀ</t>
  </si>
  <si>
    <t>Jelgavas valstspilsētas pašvaldības iestāde "Sporta servisa centrs"</t>
  </si>
  <si>
    <t>Jelgavas valstspilsētas pašvaldības iestāde "Sporta servisa centrs"  KOPĀ</t>
  </si>
  <si>
    <t>Predibailo Ļubova - masiera prakse  KOPĀ</t>
  </si>
  <si>
    <t>Saša-Zaša Tatjana - masiera un skaistumkopšanas speciālista kosmetoloģijā prakse  KOPĀ</t>
  </si>
  <si>
    <t>ILFO FIZIO, SIA  KOPĀ</t>
  </si>
  <si>
    <t>Jurkēviča Sandra - masiera un kosmētiķa prakse  KOPĀ</t>
  </si>
  <si>
    <t>Tomas JU, SIA  KOPĀ</t>
  </si>
  <si>
    <t>Jelgavas zobārstniecība, SIA  KOPĀ</t>
  </si>
  <si>
    <t>HERCMED PLUSS, Sabiedrība ar ierobežotu atbildību  KOPĀ</t>
  </si>
  <si>
    <t>Balode-Selecka Evija - masiera prakse  KOPĀ</t>
  </si>
  <si>
    <t>Akmene Liene - ārsta prakse endokrinoloģijā  KOPĀ</t>
  </si>
  <si>
    <t>SKAISTUMBURVE, SIA  KOPĀ</t>
  </si>
  <si>
    <t>Žilinskis Jānis - fizioterapeita prakse  KOPĀ</t>
  </si>
  <si>
    <t>CIK-OPT, Sabiedrība ar ierobežotu atbildību  KOPĀ</t>
  </si>
  <si>
    <t>Liepiņa Endija - kosmētiķa prakse  KOPĀ</t>
  </si>
  <si>
    <t>Nupremo, Sabiedrība ar ierobežotu atbildību  KOPĀ</t>
  </si>
  <si>
    <t>Stankus doktorāts, SIA  KOPĀ</t>
  </si>
  <si>
    <t>Valsts sociālās aprūpes centrs "Zemgale"  KOPĀ</t>
  </si>
  <si>
    <t>STOMA, SIA  KOPĀ</t>
  </si>
  <si>
    <t>SALVUS A, zobārstniecības privātprakse, SIA  KOPĀ</t>
  </si>
  <si>
    <t>Parks 2004, Sabiedrība ar ierobežotu atbildību  KOPĀ</t>
  </si>
  <si>
    <t>Tari M, SIA  KOPĀ</t>
  </si>
  <si>
    <t>Drengere Inese - ārsta prakse kardioloģijā  KOPĀ</t>
  </si>
  <si>
    <t>ASTRAS ZOBĀRSTNIECĪBA, Sabiedrība ar ierobežotu atbildību  KOPĀ</t>
  </si>
  <si>
    <t>ANDENTA, Sabiedrība ar ierobežotu atbildību  KOPĀ</t>
  </si>
  <si>
    <t>Rozentāle Maija - ārsta prakse zobārstniecībā  KOPĀ</t>
  </si>
  <si>
    <t>IBERIA, Sabiedrība ar ierobežotu atbildību  KOPĀ</t>
  </si>
  <si>
    <t>Kaļķe Mudīte - ārsta prakse zobārstniecībā  KOPĀ</t>
  </si>
  <si>
    <t>Aidenzone Margarita - ārsta prakse zobārstniecībā  KOPĀ</t>
  </si>
  <si>
    <t>Rubule Kristīne - ārsta prakse zobārstniecībā  KOPĀ</t>
  </si>
  <si>
    <t>Velsi, Sabiedrība ar ierobežotu atbildību  KOPĀ</t>
  </si>
  <si>
    <t>Gohbergs Genādijs - ārsta prakse zobārstniecībā  KOPĀ</t>
  </si>
  <si>
    <t>Evitas Lipšānes prakse zobārstniecībā, Sabiedrība ar ierobežotu atbildību  KOPĀ</t>
  </si>
  <si>
    <t>Saņuka Irina -ārsta prakse zobārstniecībā  KOPĀ</t>
  </si>
  <si>
    <t>Simanovska Irina -ārsta prakse zobārstniecībā  KOPĀ</t>
  </si>
  <si>
    <t>Ivija, Sabiedrība ar ierobežotu atbildību  KOPĀ</t>
  </si>
  <si>
    <t>333, SIA  KOPĀ</t>
  </si>
  <si>
    <t>Kūla Dace - ārsta prakse zobārstniecībā  KOPĀ</t>
  </si>
  <si>
    <t>Bērziņa Astra - ārsta prakse neiroloģijā  KOPĀ</t>
  </si>
  <si>
    <t>Samuša Silvija - ārsta prakse otolaringoloģijā  KOPĀ</t>
  </si>
  <si>
    <t>Ābeles ārsta prakse, Sabiedrība ar ierobežotu atbildību  KOPĀ</t>
  </si>
  <si>
    <t>Zborovska Mudīte - ārsta prakse kardioloģijā  KOPĀ</t>
  </si>
  <si>
    <t>A. Veržbicka ārsta prakse, SIA  KOPĀ</t>
  </si>
  <si>
    <t>Belousova Ludmila - ārsta prakse oftalmoloģijā  KOPĀ</t>
  </si>
  <si>
    <t>AIJAS UDROVSKAS ārsta privātprakse ginekoloģijā un dzemdniecībā, Sabiedrība ar ierobežotu atbildību  KOPĀ</t>
  </si>
  <si>
    <t>Begendikova Ina - ārsta prakse ginekoloģijā, dzemdniecībā  KOPĀ</t>
  </si>
  <si>
    <t>Čaplinska Guna - masiera prakse  KOPĀ</t>
  </si>
  <si>
    <t>Matulēna Māra - masiera prakse  KOPĀ</t>
  </si>
  <si>
    <t>Ineses Mālnieces zobārstniecības prakse, Individuālais komersants  KOPĀ</t>
  </si>
  <si>
    <t>Kurakina Ludmila - ārsta prakse zobārstniecībā  KOPĀ</t>
  </si>
  <si>
    <t>Pudule Baiba - ģimenes ārsta prakse  KOPĀ</t>
  </si>
  <si>
    <t>Daneviča Zita - ārsta prakse neiroloģijā  KOPĀ</t>
  </si>
  <si>
    <t>Sirmoviča Modrīte - ārsta prakse ķirurģijā un vispārējā ultrasonogrāfijas metodē  KOPĀ</t>
  </si>
  <si>
    <t>Hartmans Valerijs - masiera prakse  KOPĀ</t>
  </si>
  <si>
    <t>MAV un K, Sabiedrība ar ierobežotu atbildību  KOPĀ</t>
  </si>
  <si>
    <t>Blumbeka Diāna - masiera prakse  KOPĀ</t>
  </si>
  <si>
    <t>Kristapsonu zobārstniecība, Sabiedrība ar ierobežotu atbildību  KOPĀ</t>
  </si>
  <si>
    <t>Dr.Vidža  zobārstniecības klīnika, Sabiedrība ar ierobežotu atbildību  KOPĀ</t>
  </si>
  <si>
    <t>Dronka Raitis - ārsta prakse zobārstniecībā  KOPĀ</t>
  </si>
  <si>
    <t>Otomere Vija - ārsta prakse zobārstniecībā  KOPĀ</t>
  </si>
  <si>
    <t>MārLind, IK  KOPĀ</t>
  </si>
  <si>
    <t>Svetlana Vatuļina, IK   KOPĀ</t>
  </si>
  <si>
    <t>Vizulis Ēriks - ārsta prakse traumatoloģijā, ortopēdijā  KOPĀ</t>
  </si>
  <si>
    <t>CARINO, Sabiedrība ar ierobežotu atbildību  KOPĀ</t>
  </si>
  <si>
    <t>HERTCA, IK  KOPĀ</t>
  </si>
  <si>
    <t>Zadināne Sandra - internista un kardiologa ārsta prakse  KOPĀ</t>
  </si>
  <si>
    <t>Purple Terēze - masiera prakse  KOPĀ</t>
  </si>
  <si>
    <t>Rubene Aivita - ārsta prakse zobārstniecībā  KOPĀ</t>
  </si>
  <si>
    <t>KIRSH LEGAL Solutions, Sabiedrība ar ierobežotu atbildību  KOPĀ</t>
  </si>
  <si>
    <t>KRĒZS, SIA  KOPĀ</t>
  </si>
  <si>
    <t>Gundega Provais, IK  KOPĀ</t>
  </si>
  <si>
    <t>INSLA , Sabiedrība ar ierobežotu atbildību  KOPĀ</t>
  </si>
  <si>
    <t>Zītare Evija - ārsta prakse dermatoloģijā, veneroloģijā  KOPĀ</t>
  </si>
  <si>
    <t>BBH Investments, Sabiedrība ar ierobežotu atbildību  KOPĀ</t>
  </si>
  <si>
    <t>HOTEL JŪRMALA SPA, SIA  KOPĀ</t>
  </si>
  <si>
    <t>Ārsta Karinas Pašetkinas privātprakse kosmetoloģijā, Sabiedrība ar ierobežotu atbildību  KOPĀ</t>
  </si>
  <si>
    <t>ARBAT RIGA, Sabiedrība ar ierobežotu atbildību  KOPĀ</t>
  </si>
  <si>
    <t>Jāņa Peļņa privātprakse, IK  KOPĀ</t>
  </si>
  <si>
    <t>GINEKOLOĢES INESES LASMANES PRAKSE, SIA  KOPĀ</t>
  </si>
  <si>
    <t>REITTERAPIJA, Sabiedrība ar ierobežotu atbildību medicīniskā firma  KOPĀ</t>
  </si>
  <si>
    <t>Pavārs Māris - ārsta prakse ķirurģijā  KOPĀ</t>
  </si>
  <si>
    <t>Znotiņa Iveta - internista un kardiologa ārsta prakse  KOPĀ</t>
  </si>
  <si>
    <t>Nikonova Jeļena - masiera prakse  KOPĀ</t>
  </si>
  <si>
    <t>PANSIONĀTS DZIMTENE, Sabiedrība ar ierobežotu atbildību  KOPĀ</t>
  </si>
  <si>
    <t>MMClinic, Sabiedrība ar ierobežotu atbildību  KOPĀ</t>
  </si>
  <si>
    <t>Jūrmalas pilsētas pamatskola  KOPĀ</t>
  </si>
  <si>
    <t>Sikora Evita - ārsta prakse reimatoloģijā  KOPĀ</t>
  </si>
  <si>
    <t>ZIDA INNA-MASIERA PRAKSE, Sabiedrība ar ierobežotu atbildību  KOPĀ</t>
  </si>
  <si>
    <t>Dr. R.Valteres privātprakse oftalmoloģijā, Sabiedrība ar ierobežotu atbildību  KOPĀ</t>
  </si>
  <si>
    <t>Sucesus, Sabiedrība ar ierobežotu atbildību  KOPĀ</t>
  </si>
  <si>
    <t>Pīrante Diāna - masiera prakse  KOPĀ</t>
  </si>
  <si>
    <t>Servisa Aģentūra AG, Sabiedrība ar ierobežotu atbildību  KOPĀ</t>
  </si>
  <si>
    <t>Amberdent Clinic, Sabiedrība ar ierobežotu atbildību  KOPĀ</t>
  </si>
  <si>
    <t>130000083</t>
  </si>
  <si>
    <t>40003213920</t>
  </si>
  <si>
    <t>ČERNOVS UN CO, Sabiedrība ar ierobežotu atbildību</t>
  </si>
  <si>
    <t>ČERNOVS UN CO, Sabiedrība ar ierobežotu atbildību  KOPĀ</t>
  </si>
  <si>
    <t>Vende Vladimirs - ārsta prakse zobārstniecībā  KOPĀ</t>
  </si>
  <si>
    <t>BioBank, Sabiedrība ar ierobežotu atbildību  KOPĀ</t>
  </si>
  <si>
    <t>Treimane Ilze - ārsta prakse psihiatrijā un psihoterapijā  KOPĀ</t>
  </si>
  <si>
    <t>STELLA ALPINA, SIA  KOPĀ</t>
  </si>
  <si>
    <t>Kampina, Sabiedrība ar ierobežotu atbildību  KOPĀ</t>
  </si>
  <si>
    <t>ROYAL DENT, Sabiedrība ar ierobežotu atbildību  KOPĀ</t>
  </si>
  <si>
    <t>Rjabuhina Anastasija - ārsta radiologa diagnosta prakse  KOPĀ</t>
  </si>
  <si>
    <t>Medicīnas sabiedrība SEI GESUND, SIA  KOPĀ</t>
  </si>
  <si>
    <t>Cardio Practice, SIA  KOPĀ</t>
  </si>
  <si>
    <t>MD clinic, Sabiedrība ar ierobežotu atbildību  KOPĀ</t>
  </si>
  <si>
    <t>ULMANE CLINIC SIA, Sabiedrība ar ierobežotu atbildību  KOPĀ</t>
  </si>
  <si>
    <t>Pallas Clinic, SIA  KOPĀ</t>
  </si>
  <si>
    <t>SOCIĀLĀS INTEGRĀCIJAS VALSTS AĢENTŪRA  KOPĀ</t>
  </si>
  <si>
    <t>R &amp; DE, Sabiedrība ar ierobežotu atbildību  KOPĀ</t>
  </si>
  <si>
    <t>Jankovska Ingvilda - ārsta prakse zobārstniecībā  KOPĀ</t>
  </si>
  <si>
    <t>Paiča Inta - ārsta prakse zobārstniecībā  KOPĀ</t>
  </si>
  <si>
    <t>REDENT, Sabiedrība ar ierobežotu atbildību  KOPĀ</t>
  </si>
  <si>
    <t>Vende Eduards - ārsta prakse zobārstniecībā  KOPĀ</t>
  </si>
  <si>
    <t>Lietuvietis Vilnis - ārsta prakse uroloģijā  KOPĀ</t>
  </si>
  <si>
    <t>Ķēniņš Ilgvars - masiera prakse  KOPĀ</t>
  </si>
  <si>
    <t>Krivenčenko Ilona - ārsta prakse ginekoloģijā, dzemdniecība  KOPĀ</t>
  </si>
  <si>
    <t>Kudrinskis Igors - masiera prakse  KOPĀ</t>
  </si>
  <si>
    <t>Zirne Ieva - masiera prakse  KOPĀ</t>
  </si>
  <si>
    <t>Krasnopjorova Tatjana - ārsta prakse neiroloģijā  KOPĀ</t>
  </si>
  <si>
    <t>Isajeva Svetlana - fizioterapeita prakse  KOPĀ</t>
  </si>
  <si>
    <t>Kalniņa Anda - fizioterapeita prakse  KOPĀ</t>
  </si>
  <si>
    <t>SĀKUMS G, SIA  KOPĀ</t>
  </si>
  <si>
    <t>Brakovskis Jānis - ārsta prakse traumatoloģijā, ortopēdijā  KOPĀ</t>
  </si>
  <si>
    <t>MSMD, SIA  KOPĀ</t>
  </si>
  <si>
    <t>Spinga Uģis - ārsta prakse neiroķirurģijā  KOPĀ</t>
  </si>
  <si>
    <t>Harmonic image, SIA  KOPĀ</t>
  </si>
  <si>
    <t>Strazds Ivars - ārsta prakse pediatrijā  KOPĀ</t>
  </si>
  <si>
    <t>Spinga Vineta - masiera prakse  KOPĀ</t>
  </si>
  <si>
    <t>Sprūde Līga - fizioterapeita prakse  KOPĀ</t>
  </si>
  <si>
    <t>Aija Kraskura, IK  KOPĀ</t>
  </si>
  <si>
    <t>Līce Gunta - ārsta prakse pediatrijā  KOPĀ</t>
  </si>
  <si>
    <t>Miega laboratorija, SIA  KOPĀ</t>
  </si>
  <si>
    <t>DENTUS, SIA  KOPĀ</t>
  </si>
  <si>
    <t>Veļickis Jevgeņijs - ārsta prakse ķirurģijā  KOPĀ</t>
  </si>
  <si>
    <t>Strazda Dace - ārsta prakse neiroloģijā un algoloģijā  KOPĀ</t>
  </si>
  <si>
    <t>Kāposta Daina - ārsta radiologa diagnosta prakse  KOPĀ</t>
  </si>
  <si>
    <t>Mertens Agris - ārsta prakse traumatoloģijā, ortopēdijā  KOPĀ</t>
  </si>
  <si>
    <t>Krētaine Agnese - fizioterapeita prakse  KOPĀ</t>
  </si>
  <si>
    <t>SANUS, SIA  KOPĀ</t>
  </si>
  <si>
    <t>Kramēna Jana - fizioterapeita prakse  KOPĀ</t>
  </si>
  <si>
    <t>Čaunāns Kaspars - fizioterapeita prakse  KOPĀ</t>
  </si>
  <si>
    <t>Frīdenberga Daiga - masiera prakse  KOPĀ</t>
  </si>
  <si>
    <t>Silenieks Mārtiņš - ārsta prakse uroloģijā  KOPĀ</t>
  </si>
  <si>
    <t>Rudovska Kristīne - masiera prakse  KOPĀ</t>
  </si>
  <si>
    <t>Pēka Sandra - vecmātes prakse  KOPĀ</t>
  </si>
  <si>
    <t>Ābola Ināra - vecmātes prakse  KOPĀ</t>
  </si>
  <si>
    <t>Rozentāle Solveiga - fizioterapeita prakse  KOPĀ</t>
  </si>
  <si>
    <t>Vasile Daina - masiera prakse  KOPĀ</t>
  </si>
  <si>
    <t>Stirna Valters - ārsta prakse kardioloģijā  KOPĀ</t>
  </si>
  <si>
    <t>Frišmane Inga - ārsta radiologa diagnosta prakse  KOPĀ</t>
  </si>
  <si>
    <t>Jākobsone Māra - masiera prakse  KOPĀ</t>
  </si>
  <si>
    <t>Svile Līga - fizioterapeita prakse  KOPĀ</t>
  </si>
  <si>
    <t>VERDINI, SIA  KOPĀ</t>
  </si>
  <si>
    <t>Eglīte Santa - fizioterapeita prakse  KOPĀ</t>
  </si>
  <si>
    <t>Kārkliņa Dace - ārsta prakse alergoloģijā  KOPĀ</t>
  </si>
  <si>
    <t>Feldmane Baiba - masiera prakse  KOPĀ</t>
  </si>
  <si>
    <t>Vasiļjeva Ieva - fizioterapeita prakse  KOPĀ</t>
  </si>
  <si>
    <t>Gūtmane Lāsma - masiera prakse  KOPĀ</t>
  </si>
  <si>
    <t>Cīrulis Sandris - masiera prakse  KOPĀ</t>
  </si>
  <si>
    <t>Atvara Agrita - masiera prakse  KOPĀ</t>
  </si>
  <si>
    <t>Brēdiķe Kitija - masiera prakse  KOPĀ</t>
  </si>
  <si>
    <t>Čerņevska Maija - masiera prakse  KOPĀ</t>
  </si>
  <si>
    <t>Reķēna Aivita - masiera prakse  KOPĀ</t>
  </si>
  <si>
    <t>40203564104</t>
  </si>
  <si>
    <t>Motion Clinic, SIA</t>
  </si>
  <si>
    <t>Motion Clinic, SIA  KOPĀ</t>
  </si>
  <si>
    <t>Rolava Dace - masiera prakse  KOPĀ</t>
  </si>
  <si>
    <t>Asauļaka Linda - masiera prakse  KOPĀ</t>
  </si>
  <si>
    <t>OC Liepāja, SIA  KOPĀ</t>
  </si>
  <si>
    <t>Elīnas Lauvas ārsta prakse, SIA  KOPĀ</t>
  </si>
  <si>
    <t>Kalvīte Vija - masiera prakse  KOPĀ</t>
  </si>
  <si>
    <t>Fizioterapeits Kārlis Laucis, IK  KOPĀ</t>
  </si>
  <si>
    <t>Gocka Larisa - ārsta prakse psihiatrijā  KOPĀ</t>
  </si>
  <si>
    <t>Meniss Mihails - ārsta prakse uroloģijā  KOPĀ</t>
  </si>
  <si>
    <t>Dentists, SIA  KOPĀ</t>
  </si>
  <si>
    <t>NACIONĀLO BRUŅOTO SPĒKU NODROŠINĀJUMA PAVĒLNIECĪBAS 1.REĢIONĀLAIS NODROŠINĀJUMA CENTRS  KOPĀ</t>
  </si>
  <si>
    <t>IZAR, SIA  KOPĀ</t>
  </si>
  <si>
    <t>DR.ANDAS VIRGAS ZOBĀRSTNIECĪBA, SIA   KOPĀ</t>
  </si>
  <si>
    <t>Gribeļsku stomatoloģiskais kabinets, SIA  KOPĀ</t>
  </si>
  <si>
    <t>VEITES ZOBĀRSTNIECĪBAS KABINETS, Sabiedrība ar ierobežotu atbildību  KOPĀ</t>
  </si>
  <si>
    <t>ZOBĀRSTNIECĪBAS KABINETS, Aļeksejevas individuālais uzņēmums  KOPĀ</t>
  </si>
  <si>
    <t>ASCELLA IG, SIA  KOPĀ</t>
  </si>
  <si>
    <t>Ašmane Solveiga - ģimenes ārsta un arodveselības un arodslimību ārsta prakse  KOPĀ</t>
  </si>
  <si>
    <t>Briedis Andris - ārsta prakse zobārstniecībā  KOPĀ</t>
  </si>
  <si>
    <t>Metene Inga - ārsta prakse zobārstniecībā  KOPĀ</t>
  </si>
  <si>
    <t>Elise NB, SIA  KOPĀ</t>
  </si>
  <si>
    <t>Korjagins Nikolajs - ārsta prakse zobārstniecībā  KOPĀ</t>
  </si>
  <si>
    <t>Pavlova Arta - ārsta prakse pediatrijā  KOPĀ</t>
  </si>
  <si>
    <t>VĒLĪBA, SIA  KOPĀ</t>
  </si>
  <si>
    <t>Vīksna Jānis - ārsta prakse neiroloģijā  KOPĀ</t>
  </si>
  <si>
    <t>Imanta Zemes ārsta psihiatra prakse, SIA  KOPĀ</t>
  </si>
  <si>
    <t>Vigulis Vilnis - ārsta prakse traumatoloģijā, ortopēdijā  KOPĀ</t>
  </si>
  <si>
    <t>Ķeružis Žerārs - ārsta prakse vispārējā ultrasonogrāfijas metodē  KOPĀ</t>
  </si>
  <si>
    <t>Šīrs Voldemārs - ārsta prakse endokrinoloģijā un akupunktūrā  KOPĀ</t>
  </si>
  <si>
    <t>Ārgalis Uldis - ārsta prakse traumatoloģijā, ortopēdijā  KOPĀ</t>
  </si>
  <si>
    <t>Štrāle Ilze - ārsta prakse neiroloģijā un akupunktūrā  KOPĀ</t>
  </si>
  <si>
    <t>Bērziņa Ilze - ārsta prakse neiroloģijā  KOPĀ</t>
  </si>
  <si>
    <t>Naļivaiko Māris - ārsta prakse ķirurģijā  KOPĀ</t>
  </si>
  <si>
    <t>Litavniece Dzintra - ārsta urologa un onkologa ķīmijterapeita prakse  KOPĀ</t>
  </si>
  <si>
    <t>Kulmane Lelde -ārsta radiologa diagnosta prakse  KOPĀ</t>
  </si>
  <si>
    <t>Petrovs Pēteris - ģimenes ārsta prakse  KOPĀ</t>
  </si>
  <si>
    <t>Vinogradova Tamāra - ārsta prakse zobārstniecībā  KOPĀ</t>
  </si>
  <si>
    <t>Krasutina Svetlana - masiera prakse  KOPĀ</t>
  </si>
  <si>
    <t>Radomans Oļegs - ārsta prakse traumatoloģijā, ortopēdijā  KOPĀ</t>
  </si>
  <si>
    <t>Rēzeknes bērnu-jaunatnes sporta skola  KOPĀ</t>
  </si>
  <si>
    <t>Augstmane Vineta - zobu higiēnista prakse  KOPĀ</t>
  </si>
  <si>
    <t>Ivadent, Sabiedrība ar ierobežotu atbildību  KOPĀ</t>
  </si>
  <si>
    <t>Vīgante Sandra - zobu higiēnista prakse  KOPĀ</t>
  </si>
  <si>
    <t>Krūmiņa Aleksandra - fizioterapeita prakse  KOPĀ</t>
  </si>
  <si>
    <t>Amosovs Vladimirs - fizioterapeita prakse  KOPĀ</t>
  </si>
  <si>
    <t>Timošenkovs Oļegs - arodveselības un arodslimību ārsta prakse  KOPĀ</t>
  </si>
  <si>
    <t>Aborinska Arnita - ārsta prakse oftalmoloģijā  KOPĀ</t>
  </si>
  <si>
    <t>Vladimira Sorokina ārsta prakse, Sabiedrība ar ierobežotu atbildību  KOPĀ</t>
  </si>
  <si>
    <t>Edenta Pluss, Sabiedrība ar ierobežotu atbildību  KOPĀ</t>
  </si>
  <si>
    <t>Jurina Ērika - ārsta hematologa un internista prakse  KOPĀ</t>
  </si>
  <si>
    <t>Besedina Jekaterina - fizioterapeita prakse  KOPĀ</t>
  </si>
  <si>
    <t>Rēzeknes pamatskola-attīstības centrs  KOPĀ</t>
  </si>
  <si>
    <t>Medilat, Sabiedrība ar ierobežotu atbildību  KOPĀ</t>
  </si>
  <si>
    <t>Rebus prim, Sabiedrība ar ierobežotu atbildību  KOPĀ</t>
  </si>
  <si>
    <t>Rogozins Vadims- zobu higiēnista prakse  KOPĀ</t>
  </si>
  <si>
    <t>Armedin, Sabiedrība ar ierobežotu atbildību  KOPĀ</t>
  </si>
  <si>
    <t>Novikova Dzintra - ģimenes ārsta prakse  KOPĀ</t>
  </si>
  <si>
    <t>Līpenīte Lilita - ārsta prakse zobārstniecībā  KOPĀ</t>
  </si>
  <si>
    <t>Ostrovska Līga - ārsta prakse zobārstniecībā  KOPĀ</t>
  </si>
  <si>
    <t>Ondžule Olga - ārsta prakse zobārstniecībā  KOPĀ</t>
  </si>
  <si>
    <t>Makedone Irīna - ārsta prakse zobārstniecībā  KOPĀ</t>
  </si>
  <si>
    <t>Bule Ruta - ārsta prakse zobārstniecībā  KOPĀ</t>
  </si>
  <si>
    <t>Žuravska Agnese - ārsta prakse zobārstniecībā  KOPĀ</t>
  </si>
  <si>
    <t>Stikute Irēna - ārsta prakse zobārstniecībā  KOPĀ</t>
  </si>
  <si>
    <t>Danovska Astrīda - ārsta prakse zobārstniecībā  KOPĀ</t>
  </si>
  <si>
    <t>Matisane Beāte - ārsta prakse zobārstniecībā  KOPĀ</t>
  </si>
  <si>
    <t>Opolčenska Arianna - ārsta prakse zobārstniecībā  KOPĀ</t>
  </si>
  <si>
    <t>Svjatenko Ludmila - ārsta prakse zobārstniecībā  KOPĀ</t>
  </si>
  <si>
    <t>Novika Valentīna - ārsta prakse zobārstniecībā  KOPĀ</t>
  </si>
  <si>
    <t>Kučinska Irina - ārsta prakse ginekoloģijā, dzemdniecībā  KOPĀ</t>
  </si>
  <si>
    <t>Korsaks Jāzeps -ārsta prakse narkoloģijā  KOPĀ</t>
  </si>
  <si>
    <t>Miščuka Gaļina - ārsta prakse oftalmoloģijā  KOPĀ</t>
  </si>
  <si>
    <t>Valmieras pirmsskolas izglītības iestāde "Kārliena"  KOPĀ</t>
  </si>
  <si>
    <t>Valmieras pirmsskolas izglītības iestāde "Vālodzīte"  KOPĀ</t>
  </si>
  <si>
    <t>Valmieras pilsētas 3. pirmsskolas izglītības iestāde "Sprīdītis"  KOPĀ</t>
  </si>
  <si>
    <t>Valmieras pirmsskolas izglītības iestāde "Ezītis"  KOPĀ</t>
  </si>
  <si>
    <t>Valmieras 5. vidusskola  KOPĀ</t>
  </si>
  <si>
    <t>250000011</t>
  </si>
  <si>
    <t>90000742014</t>
  </si>
  <si>
    <t>Valmieras Viestura vidusskolas veselības punkts</t>
  </si>
  <si>
    <t>Valmieras Viestura vidusskolas veselības punkts  KOPĀ</t>
  </si>
  <si>
    <t>Valmieras Valsts ģimnāzija  KOPĀ</t>
  </si>
  <si>
    <t>Valmieras 2. vidusskola  KOPĀ</t>
  </si>
  <si>
    <t>Valmieras sākumskola  KOPĀ</t>
  </si>
  <si>
    <t>Valmieras Pārgaujas Valsts ģimnāzija  KOPĀ</t>
  </si>
  <si>
    <t>Urbanoviča Iluta - fizioterapeita prakse  KOPĀ</t>
  </si>
  <si>
    <t>JURATES, SIA  KOPĀ</t>
  </si>
  <si>
    <t>Vilčinska Viola - ārsta prakse zobārstniecībā  KOPĀ</t>
  </si>
  <si>
    <t>Kotova Sarmīte - zobu tehniķa prakse  KOPĀ</t>
  </si>
  <si>
    <t>Z. KRŪZENBERGAS ZOBĀRSTNIECĪBA, SIA  KOPĀ</t>
  </si>
  <si>
    <t>LM SMAIDS, Sabiedrība ar ierobežotu atbildību  KOPĀ</t>
  </si>
  <si>
    <t>Kārkliņš Uldis - ārsta prakse zobārstniecībā  KOPĀ</t>
  </si>
  <si>
    <t>Berga Tatjana - zobu higiēnista prakse  KOPĀ</t>
  </si>
  <si>
    <t>Krūzenberga Sniedze - zobu higiēnista prakse  KOPĀ</t>
  </si>
  <si>
    <t>OFTALMOLOĢIJAS SABIEDRĪBA GRUND-OPT, SIA  KOPĀ</t>
  </si>
  <si>
    <t>Zeltiņš Valentīns - ārsta prakse neiroloģijā  KOPĀ</t>
  </si>
  <si>
    <t>Zubka Irēna - ārsta prakse zobārstniecībā un homeopātijā  KOPĀ</t>
  </si>
  <si>
    <t>Kārkliņš Jānis - ārsta prakse uroloģijā  KOPĀ</t>
  </si>
  <si>
    <t>Aumeisters Egons - ārsta prakse psihiatrijā  KOPĀ</t>
  </si>
  <si>
    <t>Sarelainena Ilona - masiera prakse  KOPĀ</t>
  </si>
  <si>
    <t>Medest, SIA  KOPĀ</t>
  </si>
  <si>
    <t>Locus Medicus, Sabiedrība ar ierobežotu atbildību  KOPĀ</t>
  </si>
  <si>
    <t>Salons "Līga", SIA  KOPĀ</t>
  </si>
  <si>
    <t>Ņ. Blūmas ārstnieciski kosmētiskais kabinets, IK  KOPĀ</t>
  </si>
  <si>
    <t>Beķeris Ventis - ārsta prakse ķirurģijā  KOPĀ</t>
  </si>
  <si>
    <t>Balode Lauma - masiera prakse  KOPĀ</t>
  </si>
  <si>
    <t>ZOBU PRIEKS, Sabiedrība ar ierobežotu atbildību  KOPĀ</t>
  </si>
  <si>
    <t>Riža Jānis - ārsta radiologa diagnosta prakse  KOPĀ</t>
  </si>
  <si>
    <t>ULTRASONOGRĀFIJAS CENTRS, SIA  KOPĀ</t>
  </si>
  <si>
    <t>Martinova Vaira - neirologa ārsta prakse  KOPĀ</t>
  </si>
  <si>
    <t>Valmieras zobārstniecība, SIA  KOPĀ</t>
  </si>
  <si>
    <t>A.LAUCES ZOBĀRSTNIECĪBAS PRIVĀTPRAKSE, SIA  KOPĀ</t>
  </si>
  <si>
    <t>Zālamans Jānis - ārsta prakse anestezioloģijā, reanimatoloģijā  KOPĀ</t>
  </si>
  <si>
    <t>VIDZEMES TRAUMATOLOĢIJAS UN ORTOPĒDIJAS CENTRS, Sabiedrība ar ierobežotu atbildību  KOPĀ</t>
  </si>
  <si>
    <t>P. LAUCIS-PLASTISKĀ ĶIRURĢIJA, SIA  KOPĀ</t>
  </si>
  <si>
    <t>HIERONYMUS, SIA  KOPĀ</t>
  </si>
  <si>
    <t>Valmieras Olimpiskais centrs, SIA  KOPĀ</t>
  </si>
  <si>
    <t>Valmieras Pārgaujas sākumskola  KOPĀ</t>
  </si>
  <si>
    <t>TRAUMATOLOĢIJAS UN ORTOPĒDIJAS ATTĪSTĪBAS CENTRS, Sabiedrība ar ierobežotu atbildību  KOPĀ</t>
  </si>
  <si>
    <t>Valmieras Sporta skola  KOPĀ</t>
  </si>
  <si>
    <t>REFICIO, SIA  KOPĀ</t>
  </si>
  <si>
    <t>VŠ, Sabiedrība ar ierobežotu atbildību  KOPĀ</t>
  </si>
  <si>
    <t>MARVEJS, SIA  KOPĀ</t>
  </si>
  <si>
    <t>Eliāses Ievas zobārstniecības prakse, Sabiedrība ar ierobežotu atbildību  KOPĀ</t>
  </si>
  <si>
    <t>Vidzemes bērnu veselības centrs "Apelsīns", SIA  KOPĀ</t>
  </si>
  <si>
    <t>Ērglis Alvis - ārsta prakse uroloģijā  KOPĀ</t>
  </si>
  <si>
    <t>DENTA M, SIA  KOPĀ</t>
  </si>
  <si>
    <t>Arcusdent clinic, Sabiedrība ar ierobežotu atbildību  KOPĀ</t>
  </si>
  <si>
    <t>Denteh, Sabiedrība ar ierobežotu atbildību  KOPĀ</t>
  </si>
  <si>
    <t>MI Fizioterapija, Sabiedrība ar ierobežotu atbildību  KOPĀ</t>
  </si>
  <si>
    <t>Stalšāne Elīna - fizioterapeita prakse  KOPĀ</t>
  </si>
  <si>
    <t>Valmieras Gaujas krasta vidusskola-attīstības centrs  KOPĀ</t>
  </si>
  <si>
    <t>Zvīgulis Ivars - ārsta prakse traumatoloģijā, ortopēdijā  KOPĀ</t>
  </si>
  <si>
    <t>Ozola Guna - ārsta prakse kardioloģijā  KOPĀ</t>
  </si>
  <si>
    <t>Baltic Diagnostic Services, SIA  KOPĀ</t>
  </si>
  <si>
    <t>Palma Compose, IK  KOPĀ</t>
  </si>
  <si>
    <t>E-radiologs, SIA  KOPĀ</t>
  </si>
  <si>
    <t>IMG22, Sabiedrība ar ierobežotu atbildību  KOPĀ</t>
  </si>
  <si>
    <t>V.R. Zobu laboratorija, Sabiedrība ar ierobežotu atbildību  KOPĀ</t>
  </si>
  <si>
    <t>Vaļģe Māra - zobu tehniķa prakse  KOPĀ</t>
  </si>
  <si>
    <t>Plivčs Alvils - masiera prakse  KOPĀ</t>
  </si>
  <si>
    <t>AIJAS JENČAS ĀRSTNIECISKĀS KOSMETOLOĢIJAS SABIEDRĪBA, Sabiedrība ar ierobežotu atbildību  KOPĀ</t>
  </si>
  <si>
    <t>Kudiņa Inta - ģimenes ārsta prakse  KOPĀ</t>
  </si>
  <si>
    <t>Zirnis Māris - ārsta prakse traumatoloģijā, ortopēdijā  KOPĀ</t>
  </si>
  <si>
    <t>DENTAL EDEM, SIA  KOPĀ</t>
  </si>
  <si>
    <t>Dr.E.Rubenes-Ozoliņas zobārstniecība, Individuālais komersants  KOPĀ</t>
  </si>
  <si>
    <t>Rancāne Gita - ārsta prakse kardioloģijā  KOPĀ</t>
  </si>
  <si>
    <t>KLORS, Sabiedrība ar ierobežotu atbildību  KOPĀ</t>
  </si>
  <si>
    <t>Prince Elita - internista un kardiologa ārsta prakse  KOPĀ</t>
  </si>
  <si>
    <t>Arfundejeva Irina - ārsta prakse zobārstniecībā  KOPĀ</t>
  </si>
  <si>
    <t>Novikova Nataļja - ārsta prakse kardioloģijā  KOPĀ</t>
  </si>
  <si>
    <t>LARS, IK  KOPĀ</t>
  </si>
  <si>
    <t>SANTANDE, Sabiedrība ar ierobežotu atbildību  KOPĀ</t>
  </si>
  <si>
    <t>Andžāne Lilija - ārsta prakse neiroloģijā  KOPĀ</t>
  </si>
  <si>
    <t>Dzērve Egils Uldis - sporta ārsta prakse  KOPĀ</t>
  </si>
  <si>
    <t>DENTA-D, SIA  KOPĀ</t>
  </si>
  <si>
    <t>DENT PLUS, SIA  KOPĀ</t>
  </si>
  <si>
    <t>Jeļenas Vihovaņecas zobu protēžu laboratorija, Individuālais uzņēmums  KOPĀ</t>
  </si>
  <si>
    <t>Veselības studija, Sabiedrība ar ierobežotu atbildību  KOPĀ</t>
  </si>
  <si>
    <t>Dr.Brencēns, Sabiedrība ar ierobežotu atbildību  KOPĀ</t>
  </si>
  <si>
    <t>Ivanova Gaļina - ārsta prakse neiroloģijā  KOPĀ</t>
  </si>
  <si>
    <t>Indriksone Dana - masiera prakse  KOPĀ</t>
  </si>
  <si>
    <t>Upīte-Bībere Sandra - masiera prakse  KOPĀ</t>
  </si>
  <si>
    <t>Cielava Evija - masiera prakse  KOPĀ</t>
  </si>
  <si>
    <t>Štelmahers Zigurds  - masiera prakse  KOPĀ</t>
  </si>
  <si>
    <t>RAVC, Sabiedrība ar ierobežotu atbildību  KOPĀ</t>
  </si>
  <si>
    <t>PĀRVENTA, Sabiedrība ar ierobežotu atbildību  KOPĀ</t>
  </si>
  <si>
    <t>DOKTORA PLATOŠKINA PRIVĀTPRAKSE, IK  KOPĀ</t>
  </si>
  <si>
    <t>Lapsiņa Inese - ārsta prakse zobārstniecībā  KOPĀ</t>
  </si>
  <si>
    <t>Bīdermane Sandra - ārsta prakse zobārstniecībā  KOPĀ</t>
  </si>
  <si>
    <t>Urtāne Ilona -ārsta prakse neiroloģijā  KOPĀ</t>
  </si>
  <si>
    <t>Matvejeva Liene - masiera prakse  KOPĀ</t>
  </si>
  <si>
    <t>Ozoliņš Ringolds - masiera prakse  KOPĀ</t>
  </si>
  <si>
    <t>Grīgs Valdis - ārsta internista prakse  KOPĀ</t>
  </si>
  <si>
    <t>Kirdeiķite Geņa - masiera prakse  KOPĀ</t>
  </si>
  <si>
    <t>Balogs Igors - masiera prakse  KOPĀ</t>
  </si>
  <si>
    <t>Dandēna Ausma - masiera prakse  KOPĀ</t>
  </si>
  <si>
    <t>Vītola Aija - masiera prakse  KOPĀ</t>
  </si>
  <si>
    <t>Smilgāja Evija - ārsta prakse psihiatrijā un bērnu psihiatrijā  KOPĀ</t>
  </si>
  <si>
    <t>Aizkraukles novada Sporta skola  KOPĀ</t>
  </si>
  <si>
    <t>Bruzgule Vija - ārsta prakse ginekoloģijā, dzemdniecībā  KOPĀ</t>
  </si>
  <si>
    <t>K.Vizules zobārstniecības prakse, IK  KOPĀ</t>
  </si>
  <si>
    <t>Rozīte Inga - fizioterapeita prakse  KOPĀ</t>
  </si>
  <si>
    <t>Zelča Astrīda - ģimenes ārsta prakse  KOPĀ</t>
  </si>
  <si>
    <t>Valsts sociālās aprūpes centrs "Latgale"  KOPĀ</t>
  </si>
  <si>
    <t>Greivule Irēna - ārsta prakse neiroloģijā  KOPĀ</t>
  </si>
  <si>
    <t>Zorina Ņina - ārsta prakse zobārstniecībā  KOPĀ</t>
  </si>
  <si>
    <t>Kobzeva Jeļena - masiera prakse  KOPĀ</t>
  </si>
  <si>
    <t>Sinka Jolanta - ārsta prakse zobārstniecībā  KOPĀ</t>
  </si>
  <si>
    <t>Strodāne Baiba - fizioterapeita prakse  KOPĀ</t>
  </si>
  <si>
    <t>Akmentiņa Sarmīte - masiera prakse  KOPĀ</t>
  </si>
  <si>
    <t>Sausā Sarmīte- masiera prakse  KOPĀ</t>
  </si>
  <si>
    <t>NBS KAJNIEKU SKOLA, Nacionālo bruņoto spēku Mācību vadības pavēlniecības štābs  KOPĀ</t>
  </si>
  <si>
    <t>Ilzenes feldšeru punkts, ALŪKSNES NOVADA PAŠVALDĪBA  KOPĀ</t>
  </si>
  <si>
    <t>KALNCEMPJU FELDŠERU-VECMĀŠU PUNKTS, ALŪKSNES NOVADA PAŠVALDĪBA  KOPĀ</t>
  </si>
  <si>
    <t>Vidzemes Zobārstniecības centrs, SIA  KOPĀ</t>
  </si>
  <si>
    <t>Veselības centrs PRIMUS, Sabiedrība ar ierobežotu atbildību  KOPĀ</t>
  </si>
  <si>
    <t>Grīnbergs Artūrs - fizioterapeita prakse  KOPĀ</t>
  </si>
  <si>
    <t>Trapenes feldšeru punkts, APES NOVADA DOME  KOPĀ</t>
  </si>
  <si>
    <t>Virešu feldšeru punkts, Virešu pagasta pārvalde  KOPĀ</t>
  </si>
  <si>
    <t>Sārtaputne Ināra - masiera prakse  KOPĀ</t>
  </si>
  <si>
    <t>Klija Irina - masiera prakse  KOPĀ</t>
  </si>
  <si>
    <t>Suharževska Laurija - ārsta prakse zobārstniecībā  KOPĀ</t>
  </si>
  <si>
    <t>Zīmele Linda - ārsta prakse zobārstniecībā  KOPĀ</t>
  </si>
  <si>
    <t>Aborinska Rūta - ārsta prakse oftalmoloģijā  KOPĀ</t>
  </si>
  <si>
    <t>Klija Oskars - fizioterapeita prakse  KOPĀ</t>
  </si>
  <si>
    <t>Andreja Baranovska ārsta prakse ķirurģijā, Sabiedrība ar ierobežotu atbildību  KOPĀ</t>
  </si>
  <si>
    <t>Pansionāts "Balvi"  KOPĀ</t>
  </si>
  <si>
    <t>BodyEsthetic, Sabiedrība ar ierobežotu atbildību  KOPĀ</t>
  </si>
  <si>
    <t>Viļakas Veselības aprūpes centrs, Sabiedrība ar ierobežotu atbildību  KOPĀ</t>
  </si>
  <si>
    <t>S.Morozovas ārsta prakse, Sabiedrība ar ierobežotu atbildību  KOPĀ</t>
  </si>
  <si>
    <t>Some Elīna - masiera prakse  KOPĀ</t>
  </si>
  <si>
    <t>Borisanova Inga - masiera prakse  KOPĀ</t>
  </si>
  <si>
    <t>Bauskas novada Bērnu un jaunatnes sporta skola  KOPĀ</t>
  </si>
  <si>
    <t>Krūmiņa Irisa - ārsta prakse zobārstniecībā  KOPĀ</t>
  </si>
  <si>
    <t>Zinere Anita - ārsta prakse zobārstniecībā  KOPĀ</t>
  </si>
  <si>
    <t>Lauva Anita - ārsta prakse zobārstniecībā  KOPĀ</t>
  </si>
  <si>
    <t>Biķerniece Daina - ārsta prakse zobārstniecībā  KOPĀ</t>
  </si>
  <si>
    <t>Zablocka Nalda - masiera prakse  KOPĀ</t>
  </si>
  <si>
    <t>Pamūšas speciālā pamatskola  KOPĀ</t>
  </si>
  <si>
    <t>Veselības Eliksīrs, IK  KOPĀ</t>
  </si>
  <si>
    <t>Petronis Sandris - ārsta prakse traumatoloģijā, ortopēdijā  KOPĀ</t>
  </si>
  <si>
    <t>OZOLU OPTIKA, Sabiedrība ar ierobežotu atbildību  KOPĀ</t>
  </si>
  <si>
    <t>Indent, SIA  KOPĀ</t>
  </si>
  <si>
    <t>Ģimenes Studija, Sabiedrība ar ierobežotu atbildību  KOPĀ</t>
  </si>
  <si>
    <t>Inesas Avotiņas ārstu prakse, SIA  KOPĀ</t>
  </si>
  <si>
    <t>Jaunā Bauskas zobārstniecība, Sabiedrība ar ierobežotu atbildību  KOPĀ</t>
  </si>
  <si>
    <t>Kārkliņa Vineta-podologa prakse  KOPĀ</t>
  </si>
  <si>
    <t>DENTESS, Sabiedrība ar ierobežotu atbildību  KOPĀ</t>
  </si>
  <si>
    <t>Jautrais APELSĪNS, Sabiedrība ar ierobežotu atbildību  KOPĀ</t>
  </si>
  <si>
    <t>Iecavas novada sporta skola "Dartija"  KOPĀ</t>
  </si>
  <si>
    <t>Daces Siugales zobārstniecība, Sabiedrība ar ierobežotu atbildību  KOPĀ</t>
  </si>
  <si>
    <t>AIZLĪČI, Sabiedrība ar ierobežotu atbildību  KOPĀ</t>
  </si>
  <si>
    <t>Tērauds Elmārs - ārsta prakse psihiatrijā  KOPĀ</t>
  </si>
  <si>
    <t>Rijkure Gunta - ārsta prakse psihoterapijā  KOPĀ</t>
  </si>
  <si>
    <t>Rolial-W, SIA  KOPĀ</t>
  </si>
  <si>
    <t>Vidzemes vēnu centrs, Sabiedrība ar ierobežotu atbildību  KOPĀ</t>
  </si>
  <si>
    <t>Cēsu Bērzaines pamatskola-attīstības centrs  KOPĀ</t>
  </si>
  <si>
    <t>Zariņš Guntis - ārsta prakse akupunktūrā  KOPĀ</t>
  </si>
  <si>
    <t>Tereško Baiba - ārsta prakse homeopātijā un pediatrijā  KOPĀ</t>
  </si>
  <si>
    <t>Ozoliņš Andis - zobu tehniķa prakse  KOPĀ</t>
  </si>
  <si>
    <t>Semjonova Angelina - masiera prakse  KOPĀ</t>
  </si>
  <si>
    <t>Stālmane Anda - masiera prakse  KOPĀ</t>
  </si>
  <si>
    <t>AB DENTAL, IK  KOPĀ</t>
  </si>
  <si>
    <t>Banga Sarmīte - fizikālās un rehabilitācijas medicīnas ārsta prakse  KOPĀ</t>
  </si>
  <si>
    <t>UNDA EL, Sabiedrība ar ierobežotu atbildību  KOPĀ</t>
  </si>
  <si>
    <t>ZOBĀRSTNIECĪBAS SPECIĀLISTU KLĪNIKA, Sabiedrība ar ierobežotu atbildību  KOPĀ</t>
  </si>
  <si>
    <t>DELFĪNIJA BG, SIA  KOPĀ</t>
  </si>
  <si>
    <t>Nacionālo bruņoto spēku Mācību vadības pavēlniecības štābs  KOPĀ</t>
  </si>
  <si>
    <t>LADENTA, Sabiedrība ar ierobežotu atbildību  KOPĀ</t>
  </si>
  <si>
    <t>Sietpine Iveta - masiera prakse  KOPĀ</t>
  </si>
  <si>
    <t>Laime Tatjana - masiera prakse  KOPĀ</t>
  </si>
  <si>
    <t>ASCENDO klīnika, SIA  KOPĀ</t>
  </si>
  <si>
    <t>Lancmane Ilvita - zobu higiēnista prakse  KOPĀ</t>
  </si>
  <si>
    <t>Fizio Forte, SIA  KOPĀ</t>
  </si>
  <si>
    <t>Ogliņa Elīna - fizioterapeita prakse  KOPĀ</t>
  </si>
  <si>
    <t>Brīnummāja, Biedrība  KOPĀ</t>
  </si>
  <si>
    <t>Spale Santa - fizioterapeita prakse  KOPĀ</t>
  </si>
  <si>
    <t>Brenčs Druvis - masiera prakse  KOPĀ</t>
  </si>
  <si>
    <t>BLICAVAS, Cēsu rajona Stalbes pagasta zemnieku saimniecība  KOPĀ</t>
  </si>
  <si>
    <t>LĪVU DIENAS APRŪPES CENTRS, Amatas novada dome  KOPĀ</t>
  </si>
  <si>
    <t>RL un KO, SIA  KOPĀ</t>
  </si>
  <si>
    <t>Suipe Aija - masiera prakse  KOPĀ</t>
  </si>
  <si>
    <t>MĀRSNĒNU VESELĪBAS APRŪPES IESTĀDE, Priekuļu novada pašvaldība  KOPĀ</t>
  </si>
  <si>
    <t>Straupes narkologu centrs, SIA  KOPĀ</t>
  </si>
  <si>
    <t>VMVK, Sabiedrība ar ierobežotu atbildību  KOPĀ</t>
  </si>
  <si>
    <t>DENTARIO, Sabiedrība ar ierobežotu atbildību  KOPĀ</t>
  </si>
  <si>
    <t>Latarceva Irēna - ārsta prakse zobārstniecībā  KOPĀ</t>
  </si>
  <si>
    <t>Daugavpils novada pašvaldības Višķu sociālās aprūpes centrs  KOPĀ</t>
  </si>
  <si>
    <t>ANTARIS, Sabiedrība ar ierobežotu atbildību firma  KOPĀ</t>
  </si>
  <si>
    <t>Freiberga Sigrija - ārsta prakse kosmetoloģijā  KOPĀ</t>
  </si>
  <si>
    <t>Lemhena Liena - ģimenes ārsta prakse  KOPĀ</t>
  </si>
  <si>
    <t>Nesterova Nina - radiologa asistenta prakse  KOPĀ</t>
  </si>
  <si>
    <t>Ruicēna Leila - ārsta prakse zobārstniecībā  KOPĀ</t>
  </si>
  <si>
    <t>Vasiļjeva Ludmila - ārsta prakse zobārstniecībā  KOPĀ</t>
  </si>
  <si>
    <t>GabDent, IK  KOPĀ</t>
  </si>
  <si>
    <t>Polleks, Sabiedrība ar ierobežotu atbildību  KOPĀ</t>
  </si>
  <si>
    <t>JEĻENA LAVRINOVIČA, IK  KOPĀ</t>
  </si>
  <si>
    <t>Indāne Astra - masiera prakse  KOPĀ</t>
  </si>
  <si>
    <t>Auces slimnīca, Auces pašvaldības SIA  KOPĀ</t>
  </si>
  <si>
    <t>Erniņa Maruta - ģimenes ārsta un arodveselības un arodslimību ārsta prakse  KOPĀ</t>
  </si>
  <si>
    <t>Jukna Maruta - ģimenes ārsta un arodveselības un arodslimību ārsta prakse  KOPĀ</t>
  </si>
  <si>
    <t>Liepiņa Dzintra - ārsta prakse neiroloģijā  KOPĀ</t>
  </si>
  <si>
    <t>TAVAI UN MANAI VESELĪBAI, Sabiedrība ar ierobežotu atbildību  KOPĀ</t>
  </si>
  <si>
    <t>OZOLI-1, Gulbenes rajona Lejasciema pagasta zemnieku saimniecība  KOPĀ</t>
  </si>
  <si>
    <t>Gulbenes novada vidusskola  KOPĀ</t>
  </si>
  <si>
    <t>Boka Justīne - fizioterapeita prakse  KOPĀ</t>
  </si>
  <si>
    <t>Veremejs Daniels - ārsta prakse zobārstniecībā  KOPĀ</t>
  </si>
  <si>
    <t>Karlovska Biruta - ģimenes ārsta prakse  KOPĀ</t>
  </si>
  <si>
    <t>Bērziņa Maruta - ģimenes ārsta prakse  KOPĀ</t>
  </si>
  <si>
    <t>Jelgavas novada Sociālās aprūpes un rehabilitācijas centrs "Kalnciems", JELGAVAS NOVADA PAŠVALDĪBA  KOPĀ</t>
  </si>
  <si>
    <t>Sociālais aprūpes centrs "Zemgale"  KOPĀ</t>
  </si>
  <si>
    <t>Baldunčika Sandra - ārsta prakse zobārstniecībā  KOPĀ</t>
  </si>
  <si>
    <t>Viesītes veselības un sociālās aprūpes centrs, Sabiedrība ar ierobežotu atbildību  KOPĀ</t>
  </si>
  <si>
    <t>Pupina Violetta - ārsta prakse zobārstniecībā  KOPĀ</t>
  </si>
  <si>
    <t>KLAJUMI, Kaplavas pagasta zemnieku saimniecība  KOPĀ</t>
  </si>
  <si>
    <t>ŠĶAUNES FELDŠERU-AKUŠIERU PUNKTS, Dagdas novada pašvaldības Šķaunes pagasta pārvalde  KOPĀ</t>
  </si>
  <si>
    <t>Pīpīte Mārīte - fizioterapeita prakse  KOPĀ</t>
  </si>
  <si>
    <t>Baukše Vineta - fizioterapeita prakse  KOPĀ</t>
  </si>
  <si>
    <t>Ābele Ilze - ārsta prakse otolaringoloģijā un homeopātijā  KOPĀ</t>
  </si>
  <si>
    <t>Kuldīgas pirmsskolas izglītības iestāde "Ābelīte"  KOPĀ</t>
  </si>
  <si>
    <t>Smiltāns Guntis - ārsta prakse uroloģijā  KOPĀ</t>
  </si>
  <si>
    <t>Tinte Dzintra - ārsta prakse homeopātijā  KOPĀ</t>
  </si>
  <si>
    <t>Viduskurzemes pamatskola-attīstības centrs  KOPĀ</t>
  </si>
  <si>
    <t>ĪVANDES FELDŠERU PUNKTS, KULDĪGAS NOVADA ĪVANDES PAGASTA PĀRVALDE  KOPĀ</t>
  </si>
  <si>
    <t>MB zobārstniecība, Sabiedrība ar ierobežotu atbildību  KOPĀ</t>
  </si>
  <si>
    <t>DACES DZENES PEDIATRA PRAKSE, IK  KOPĀ</t>
  </si>
  <si>
    <t>Lienes Rozefeldes radiologa prakse, SIA  KOPĀ</t>
  </si>
  <si>
    <t>Strazdiņa Ināra - ārsta prakse zobārstniecībā  KOPĀ</t>
  </si>
  <si>
    <t>Lankups Andis - masiera prakse  KOPĀ</t>
  </si>
  <si>
    <t>Vidaja Ilga - ārsta prakse zobārstniecībā  KOPĀ</t>
  </si>
  <si>
    <t>Poprocka Lelda - ģimenes ārsta prakse  KOPĀ</t>
  </si>
  <si>
    <t>Valsts sociālās aprūpes centrs "Kurzeme"  KOPĀ</t>
  </si>
  <si>
    <t>Heinacka Līna - fizioterapeita prakse</t>
  </si>
  <si>
    <t>Heinacka Līna - fizioterapeita prakse  KOPĀ</t>
  </si>
  <si>
    <t>Muižniece Laura - fizioterapeita prakse  KOPĀ</t>
  </si>
  <si>
    <t>Stepanova Vija - ģimenes ārsta un arodveselības un arodslimību ārsta prakse  KOPĀ</t>
  </si>
  <si>
    <t>Padoms Raitis - ārsta prakse traumatoloģijā, ortopēdijā  KOPĀ</t>
  </si>
  <si>
    <t>Ingūnas Kalniņas zobārsta prakse, Sabiedrība ar ierobežotu atbildību  KOPĀ</t>
  </si>
  <si>
    <t>Ābrama Leontīne - masiera prakse  KOPĀ</t>
  </si>
  <si>
    <t>Liepiņa Aiga - masiera prakse  KOPĀ</t>
  </si>
  <si>
    <t>Karpoviča Evija - masiera prakse  KOPĀ</t>
  </si>
  <si>
    <t>Sarmas Bērziņas zobārstniecība, Sabiedrība ar ierobežotu atbildību  KOPĀ</t>
  </si>
  <si>
    <t>Māra Gasona individuālais zobārstniecības uzņēmums  KOPĀ</t>
  </si>
  <si>
    <t>EDENTA, SIA  KOPĀ</t>
  </si>
  <si>
    <t>Andersone Aija - ārsta palīga prakse  KOPĀ</t>
  </si>
  <si>
    <t>ILZES KOCIŅAS ZOBĀRSTES PRAKSE, IK  KOPĀ</t>
  </si>
  <si>
    <t>Stankeviča Anita - masiera un kosmētiķa prakse  KOPĀ</t>
  </si>
  <si>
    <t>SILFĪDA, Individuālais komersants  KOPĀ</t>
  </si>
  <si>
    <t>Limbažu novada sporta skola  KOPĀ</t>
  </si>
  <si>
    <t>Valeine Elīna - fizioterapeita prakse  KOPĀ</t>
  </si>
  <si>
    <t>Valug, Sabiedrība ar ierobežotu atbildību  KOPĀ</t>
  </si>
  <si>
    <t>Bluķa Riharda fizioterapeita privātprakse, IK  KOPĀ</t>
  </si>
  <si>
    <t>AummRA, Sabiedrība ar ierobežotu atbildību  KOPĀ</t>
  </si>
  <si>
    <t>Liepupes doktorāta Anitas Līdumas ģimenes ārsta prakse, Individuālais uzņēmums  KOPĀ</t>
  </si>
  <si>
    <t>Dziedātāja-Baķe Ilze - masiera prakse  KOPĀ</t>
  </si>
  <si>
    <t>Leiduma Daira - ārsta prakse zobārstniecībā  KOPĀ</t>
  </si>
  <si>
    <t>Kustrova Olga - ārsta prakse zobārstniecībā  KOPĀ</t>
  </si>
  <si>
    <t>Ludzas pilsētas pirmsskolas izglītības iestāde "Rūķītis"  KOPĀ</t>
  </si>
  <si>
    <t>LAT COSMETICS, SIA  KOPĀ</t>
  </si>
  <si>
    <t>Matvejeva Jeļena - masiera prakse  KOPĀ</t>
  </si>
  <si>
    <t>VLAVEALS, Ludzas pilsētas V.Aleksejevas daudznozaru individuālais uzņēmums  KOPĀ</t>
  </si>
  <si>
    <t>Matisāne Inese - prakse masāžas metodē  KOPĀ</t>
  </si>
  <si>
    <t>Kovaļčuks Andrejs - ārsta prakse traumatoloģijā, ortopēdijā  KOPĀ</t>
  </si>
  <si>
    <t>Jasmane Marita - fizioterapeita prakse  KOPĀ</t>
  </si>
  <si>
    <t>BLONTU FELDŠERU - VECMĀŠU PUNKTS, Ludzas novada pašvaldība</t>
  </si>
  <si>
    <t>BLONTU FELDŠERU - VECMĀŠU PUNKTS, Ludzas novada pašvaldība  KOPĀ</t>
  </si>
  <si>
    <t>LUCMUIŽAS FELDŠERU - VECMĀŠU PUNKTS, Ludzas novada pašvaldība</t>
  </si>
  <si>
    <t>LUCMUIŽAS FELDŠERU - VECMĀŠU PUNKTS, Ludzas novada pašvaldība  KOPĀ</t>
  </si>
  <si>
    <t>ZTR, SIA  KOPĀ</t>
  </si>
  <si>
    <t>Rekuņenko Larisa - masiera prakse  KOPĀ</t>
  </si>
  <si>
    <t>AZP, SIA  KOPĀ</t>
  </si>
  <si>
    <t>Ješčenko Lidija - ārsta prakse zobārstniecībā  KOPĀ</t>
  </si>
  <si>
    <t>SVAIRA, Sabiedrība ar ierobežotu atbildību  KOPĀ</t>
  </si>
  <si>
    <t>N.Š., SIA  KOPĀ</t>
  </si>
  <si>
    <t>URB, SIA  KOPĀ</t>
  </si>
  <si>
    <t>Ozoliņa Rita -  ārsta prakse zobārstniecībā  KOPĀ</t>
  </si>
  <si>
    <t>VALDZINĀJUMS, Sabiedrība ar ierobežotu atbildību  KOPĀ</t>
  </si>
  <si>
    <t>Efeja-I, Sabiedrība ar ierobežotu atbildību  KOPĀ</t>
  </si>
  <si>
    <t>Pētersone Anita - masiera prakse  KOPĀ</t>
  </si>
  <si>
    <t>Lazdonas feldšerpunkts, Madonas novada Madonas apvienības pārvalde  KOPĀ</t>
  </si>
  <si>
    <t>OZOLU FELDŠERPUNKTS, MADONAS NOVADA LIEZĒRES PAGASTA PĀRVALDE  KOPĀ</t>
  </si>
  <si>
    <t>MĒTRIENAS VECMĀŠU PUNKTS, Madonas novada Mētrienas pagasta pārvalde  KOPĀ</t>
  </si>
  <si>
    <t>Anzone Maruta - masiera prakse  KOPĀ</t>
  </si>
  <si>
    <t>KV zobārstniecība, Sabiedrība ar ierobežotu atbildību  KOPĀ</t>
  </si>
  <si>
    <t>A.Labuces zobārstniecības kabinets, Sabiedrība ar ierobežotu atbildību  KOPĀ</t>
  </si>
  <si>
    <t>NeuroPhys, Sabiedrība ar ierobežotu atbildību  KOPĀ</t>
  </si>
  <si>
    <t>1 Vesels, SIA  KOPĀ</t>
  </si>
  <si>
    <t>Sergeja optometrijas salons, Sabiedrība ar ierobežotu atbildību  KOPĀ</t>
  </si>
  <si>
    <t>AMBER DENT, Sabiedrība ar ierobežotu atbildību  KOPĀ</t>
  </si>
  <si>
    <t>Aberberga-Augškalne Agita -ārsta prakse ginekoloģijā, dzemdniecība  KOPĀ</t>
  </si>
  <si>
    <t>DOLERO, Sabiedrība ar ierobežotu atbildību  KOPĀ</t>
  </si>
  <si>
    <t>Marculāne Anda - osteopāta un fizikālās un rehabilitācijas medicīnas ārsta prakse  KOPĀ</t>
  </si>
  <si>
    <t>Nagle Ilga - masiera prakse  KOPĀ</t>
  </si>
  <si>
    <t>Jasinkeviča Inga - ārsta prakse kardioloģijā  KOPĀ</t>
  </si>
  <si>
    <t>Līcīte Ausma - ģimenes ārsta prakse  KOPĀ</t>
  </si>
  <si>
    <t>Bērziņa Gaida - ģimenes ārsta prakse  KOPĀ</t>
  </si>
  <si>
    <t>OPTIC GURU, Sabiedrība ar ierobežotu atbildību  KOPĀ</t>
  </si>
  <si>
    <t>Medvaravīksne, Sabiedrība ar ierobežotu atbildību  KOPĀ</t>
  </si>
  <si>
    <t>Parel denta, SIA  KOPĀ</t>
  </si>
  <si>
    <t>Preise Ināra-masiera prakse, SIA  KOPĀ</t>
  </si>
  <si>
    <t>Goldšteina Inita Lēna - ārsta prakse psihoterapijā  KOPĀ</t>
  </si>
  <si>
    <t>LENIS L, Sabiedrība ar ierobežotu atbildību  KOPĀ</t>
  </si>
  <si>
    <t>Čakare Karīna - fizioterapeita prakse  KOPĀ</t>
  </si>
  <si>
    <t>Ekvilibria, SIA  KOPĀ</t>
  </si>
  <si>
    <t>Jakuboviča Sanita - podologa prakse  KOPĀ</t>
  </si>
  <si>
    <t>Dentazoom, Sabiedrība ar ierobežotu atbildību  KOPĀ</t>
  </si>
  <si>
    <t>I. Beļaunieces ģimenes ārsta prakse, SIA  KOPĀ</t>
  </si>
  <si>
    <t>Dr. B.Lazdānes zobārstniecības privātprakse, Sabiedrība ar ierobežotu atbildību  KOPĀ</t>
  </si>
  <si>
    <t>Ļaksa Tatjana - masiera prakse  KOPĀ</t>
  </si>
  <si>
    <t>Pelūde Kārlis - masiera prakse  KOPĀ</t>
  </si>
  <si>
    <t>Kozlovska Kristiāna - podologa prakse  KOPĀ</t>
  </si>
  <si>
    <t>LATVIJAS REPUBLIKAS AIZSARDZĪBAS MINISTRIJAS NACIONĀLO BRUŅOTO SPĒKU NODROŠINĀJUMA PAVĒLNIECĪBAS 2. REĢIONĀLAIS NODROŠINĀJUMA CENTRS  KOPĀ</t>
  </si>
  <si>
    <t>Čerkesa Jeļena - masiera prakse  KOPĀ</t>
  </si>
  <si>
    <t>Šmite Līga - ārsta prakse zobārstniecībā  KOPĀ</t>
  </si>
  <si>
    <t>Andas Balgalves funkcionālās optometrijas klīnika, Sabiedrība ar ierobežotu atbildību  KOPĀ</t>
  </si>
  <si>
    <t>Ozola Inese - masiera prakse  KOPĀ</t>
  </si>
  <si>
    <t>Poplavska Lilija - ārsta prakse zobārstniecībā  KOPĀ</t>
  </si>
  <si>
    <t>Sosedovs Vjačeslavs - ārsta prakse zobārstniecībā  KOPĀ</t>
  </si>
  <si>
    <t>Pliča Daina - ārsta prakse ķirurģijā  KOPĀ</t>
  </si>
  <si>
    <t>Ārstes Vaivodes prakse Preiļos, SIA  KOPĀ</t>
  </si>
  <si>
    <t>Trofimovs Vladimirs - ārsta prakse zobārstniecībā  KOPĀ</t>
  </si>
  <si>
    <t>Brencāns Oskars - masiera prakse  KOPĀ</t>
  </si>
  <si>
    <t>Griščenko Olga - masiera prakse  KOPĀ</t>
  </si>
  <si>
    <t>Lūzenieku pamatskola</t>
  </si>
  <si>
    <t>Lūzenieku pamatskola  KOPĀ</t>
  </si>
  <si>
    <t>Sondors Jānis - fizioterapeita prakse  KOPĀ</t>
  </si>
  <si>
    <t>Krupeņko Jurijs - ārsta prakse traumatoloģijā, ortopēdijā  KOPĀ</t>
  </si>
  <si>
    <t>M.KLAUČA FIZIOTERAPIJAS PRAKSE, IK  KOPĀ</t>
  </si>
  <si>
    <t>Ročāne Dace - ģimenes ārsta prakse  KOPĀ</t>
  </si>
  <si>
    <t>Intas Freimanes ģimenes ārsta prakse, SIA  KOPĀ</t>
  </si>
  <si>
    <t>Krakops Jānis - ārsta prakse zobārstniecībā  KOPĀ</t>
  </si>
  <si>
    <t>Sedliņa Biruta - ģimenes ārsta prakse  KOPĀ</t>
  </si>
  <si>
    <t>Ķekavas novada pašvaldības pirmsskolas izglītības iestāde "Ieviņa"  KOPĀ</t>
  </si>
  <si>
    <t>Osovska Zanda - fizioterapeita prakse  KOPĀ</t>
  </si>
  <si>
    <t>Neli SL, Sabiedrība ar ierobežotu atbildību  KOPĀ</t>
  </si>
  <si>
    <t>LL prakse, SIA  KOPĀ</t>
  </si>
  <si>
    <t>Ķekavas novada pašvaldības pirmsskolas izglītības iestāde "Zvaigznīte"  KOPĀ</t>
  </si>
  <si>
    <t>Liepiņš Normunds - masiera prakse  KOPĀ</t>
  </si>
  <si>
    <t>Daugmales pamatskola  KOPĀ</t>
  </si>
  <si>
    <t>BEREZOVSKIS UN PARTNERI, Sabiedrība ar ierobežotu atbildību  KOPĀ</t>
  </si>
  <si>
    <t>YELLOW MAX, Sabiedrība ar ierobežotu atbildību  KOPĀ</t>
  </si>
  <si>
    <t>Krustiņš Uldis - ārsta prakse traumatoloģijā, ortopēdijā  KOPĀ</t>
  </si>
  <si>
    <t>Merkurjeva Irina - masiera prakse  KOPĀ</t>
  </si>
  <si>
    <t>LATVIJAS CIETUMU SLIMNĪCA, Ieslodzījuma vietu pārvalde  KOPĀ</t>
  </si>
  <si>
    <t>Vilitas Melbārdes ārsta prakse, Sabiedrība ar ierobežotu atbildību  KOPĀ</t>
  </si>
  <si>
    <t>Pašvaldības aģentūra "Olaines sociālais dienests", OLAINES NOVADA PAŠVALDĪBA  KOPĀ</t>
  </si>
  <si>
    <t>IDIALS, Sabiedrība ar ierobežotu atbildību  KOPĀ</t>
  </si>
  <si>
    <t>ONNI, SIA  KOPĀ</t>
  </si>
  <si>
    <t>A.Ķiesnera zobārstniecības privātprakse, Sabiedrība ar ierobežotu atbildību  KOPĀ</t>
  </si>
  <si>
    <t>TJARVE, Sabiedrība ar ierobežotu atbildību  KOPĀ</t>
  </si>
  <si>
    <t>Kukliča Ingrīda - ārsta prakse ginekoloģijā, dzemdniecībā  KOPĀ</t>
  </si>
  <si>
    <t>Identa, SIA  KOPĀ</t>
  </si>
  <si>
    <t>SEPTA, Sabiedrība ar ierobežotu atbildību  KOPĀ</t>
  </si>
  <si>
    <t>Aparjode Aiva - masiera prakse  KOPĀ</t>
  </si>
  <si>
    <t>Liepiņa Līga - ārsta prakse neiroloģijā  KOPĀ</t>
  </si>
  <si>
    <t>Baltiņa Ineta - ārsta prakse zobārstniecībā  KOPĀ</t>
  </si>
  <si>
    <t>Dišlere Indra - ārsta prakse zobārstniecībā  KOPĀ</t>
  </si>
  <si>
    <t>LULLULA, SIA  KOPĀ</t>
  </si>
  <si>
    <t>Gūtmane Inguna - fizikālās un rehabilitācijas medicīnas ārsta prakse  KOPĀ</t>
  </si>
  <si>
    <t>Vanags Vairis - sporta ārsta un osteorefleksoterapeita prakse  KOPĀ</t>
  </si>
  <si>
    <t>Vanags Kārlis - ārsta prakse zobārstniecībā  KOPĀ</t>
  </si>
  <si>
    <t>Fiļipova Ieva - ārsta ortodonta prakse  KOPĀ</t>
  </si>
  <si>
    <t>801600042</t>
  </si>
  <si>
    <t>40003044187</t>
  </si>
  <si>
    <t>J.D. &amp; CO, SIA</t>
  </si>
  <si>
    <t>J.D. &amp; CO, SIA  KOPĀ</t>
  </si>
  <si>
    <t>Ose Gunta - masiera prakse  KOPĀ</t>
  </si>
  <si>
    <t>Roze Ārija - masiera prakse  KOPĀ</t>
  </si>
  <si>
    <t>AL pluss, sabiedrība ar ierobežotu atbildību  KOPĀ</t>
  </si>
  <si>
    <t>ŠARLOTE A.S., Sabiedrība ar ierobežotu atbildību  KOPĀ</t>
  </si>
  <si>
    <t>Smilktiņš Gundars - ārsta prakse neiroloģijā  KOPĀ</t>
  </si>
  <si>
    <t>LE FIZIO, SIA  KOPĀ</t>
  </si>
  <si>
    <t>Polna Anda - ārsta osteopāta un pediatra prakse  KOPĀ</t>
  </si>
  <si>
    <t>Kampusa Inese - vecmātes prakse  KOPĀ</t>
  </si>
  <si>
    <t>Cīrule Andra - ārsta prakse pneimonoloģijā  KOPĀ</t>
  </si>
  <si>
    <t>Zaļaiskalna Zane - fizioterapeita prakse  KOPĀ</t>
  </si>
  <si>
    <t>Masaļska Anete - ārsta prakse psihiatrijā  KOPĀ</t>
  </si>
  <si>
    <t>KF DENTAL, Sabiedrība ar ierobežotu atbildību  KOPĀ</t>
  </si>
  <si>
    <t>SRC SIGULDA, SIA  KOPĀ</t>
  </si>
  <si>
    <t>Podskočijs Kārlis - fizioterapeita prakse  KOPĀ</t>
  </si>
  <si>
    <t>Strazds Artūrs - ārsta prakse traumatoloģijā, ortopēdijā  KOPĀ</t>
  </si>
  <si>
    <t>Šmite Baiba - ārsta prakse psihoterapijā  KOPĀ</t>
  </si>
  <si>
    <t>Siguldas Sporta serviss, Sabiedrība ar ierobežotu atbildību  KOPĀ</t>
  </si>
  <si>
    <t>Paeglis Artūrs Dāvis - fizioterapeita prakse  KOPĀ</t>
  </si>
  <si>
    <t>ILGA KUZMANE, IK  KOPĀ</t>
  </si>
  <si>
    <t>Raga Mudīte - masiera prakse  KOPĀ</t>
  </si>
  <si>
    <t>Nellijas Milleres privātprakse, IK  KOPĀ</t>
  </si>
  <si>
    <t>Vangažu vidusskola  KOPĀ</t>
  </si>
  <si>
    <t>Inčukalna novada Vangažu pirmsskolas izglītības iestāde "Jancis"  KOPĀ</t>
  </si>
  <si>
    <t>Inčukalna pamatskola  KOPĀ</t>
  </si>
  <si>
    <t>Līce Ineta - fizioterapeita prakse  KOPĀ</t>
  </si>
  <si>
    <t>Piekuss Einārs - ārsta prakse anestezioloģijā, reanimatoloģijā  KOPĀ</t>
  </si>
  <si>
    <t>Zilberte Dagnija - fizioterapeita prakse  KOPĀ</t>
  </si>
  <si>
    <t>Kadagas pirmsskolas izglītības iestāde  KOPĀ</t>
  </si>
  <si>
    <t>Gžibovska Inese - ārsta prakse  otolaringoloģijā  KOPĀ</t>
  </si>
  <si>
    <t>Zeibote Ilze - fizioterapeita prakse  KOPĀ</t>
  </si>
  <si>
    <t>D &amp; S, Sabiedrība ar ierobežotu atbildību  KOPĀ</t>
  </si>
  <si>
    <t>Vijas Plūmes ārsta prakse, Sabiedrība ar ierobežotu atbildību   KOPĀ</t>
  </si>
  <si>
    <t>ASEPTA, SIA  KOPĀ</t>
  </si>
  <si>
    <t>Relamed, SIA  KOPĀ</t>
  </si>
  <si>
    <t>Kristapaite Dace - fizioterapeita prakse  KOPĀ</t>
  </si>
  <si>
    <t>Kante Linda - fizioterapeita prakse  KOPĀ</t>
  </si>
  <si>
    <t>Kursaite Santa - ārsta prakse homeopātijā  KOPĀ</t>
  </si>
  <si>
    <t>Nacionālo bruņoto spēku Nodrošinājuma pavēlniecības 3.Reģionālais nodrošinājuma centrs  KOPĀ</t>
  </si>
  <si>
    <t>N.Antipenko "DENTIST", SIA  KOPĀ</t>
  </si>
  <si>
    <t>AlgoMed, Sabiedrība ar ierobežotu atbildību  KOPĀ</t>
  </si>
  <si>
    <t>PIE SAVĒJIEM, Beļickas Rīgas individuālais daudznozaru uzņēmums  KOPĀ</t>
  </si>
  <si>
    <t>GOOD LIFE CLINIC, SIA  KOPĀ</t>
  </si>
  <si>
    <t>Gunas Gudermanes fizioterapijas prakse, IK  KOPĀ</t>
  </si>
  <si>
    <t>Ziemele-Vēvere Gunita - masiera prakse  KOPĀ</t>
  </si>
  <si>
    <t>Slakters Igors - masiera prakse  KOPĀ</t>
  </si>
  <si>
    <t>VESELĪBAS CENTRS "NIKA", Sabiedrība ar ierobežotu atbildību  KOPĀ</t>
  </si>
  <si>
    <t>Dr. Ērgles Privātprakse, SIA  KOPĀ</t>
  </si>
  <si>
    <t>Smilškalne Baiba - osteopāta un fizikālās un rehabilitācijas medicīnas ārsta prakse  KOPĀ</t>
  </si>
  <si>
    <t>Stuģe Kristīne - ārsta prakse pediatrijā un neonatoloģijā  KOPĀ</t>
  </si>
  <si>
    <t>AVIAMED, Sabiedrība ar ierobežotu atbildību firma  KOPĀ</t>
  </si>
  <si>
    <t>Medsport, Sabiedrība ar ierobežotu atbildību  KOPĀ</t>
  </si>
  <si>
    <t>ACB Tenisa klubs, Sabiedrība ar ierobežotu atbildību  KOPĀ</t>
  </si>
  <si>
    <t>40203693867</t>
  </si>
  <si>
    <t>MK PodoMed, SIA</t>
  </si>
  <si>
    <t>MK PodoMed, SIA  KOPĀ</t>
  </si>
  <si>
    <t>S. Mitenbergas doktorāts, SIA  KOPĀ</t>
  </si>
  <si>
    <t>Ārgule Elita -ārsta prakse zobārstniecībā  KOPĀ</t>
  </si>
  <si>
    <t>Valsts robežsardze  KOPĀ</t>
  </si>
  <si>
    <t>Pērkone Astrīda - ārsta prakse zobārstniecībā  KOPĀ</t>
  </si>
  <si>
    <t>MURJĀŅU SPORTA ĢIMNĀZIJA  KOPĀ</t>
  </si>
  <si>
    <t>ANDRAS KALVELES zobārstniecība, SIA  KOPĀ</t>
  </si>
  <si>
    <t>SenSil, Sabiedrība ar ierobežotu atbildību  KOPĀ</t>
  </si>
  <si>
    <t>Kefiss, Sabiedrība ar ierobežotu atbildību  KOPĀ</t>
  </si>
  <si>
    <t>TVVT, Sabiedrība ar ierobežotu atbildību  KOPĀ</t>
  </si>
  <si>
    <t>Šneidere Ingrīda - ārsta prakse homeopātijā un pneimonoloģijā  KOPĀ</t>
  </si>
  <si>
    <t>GATANNA, Sabiedrība ar ierobežotu atbildību  KOPĀ</t>
  </si>
  <si>
    <t>Dr. Attekas privātprakse, SIA  KOPĀ</t>
  </si>
  <si>
    <t>Kotova Inga - ģimenes ārsta prakse  KOPĀ</t>
  </si>
  <si>
    <t>Jurcika Ina - ārsta prakse zobārstniecībā  KOPĀ</t>
  </si>
  <si>
    <t>Ieriķe Inta - ārsta prakse zobārstniecībā  KOPĀ</t>
  </si>
  <si>
    <t>Koroļova Valentīna - masiera prakse  KOPĀ</t>
  </si>
  <si>
    <t>RABIKA, SIA Ārsta prakse  KOPĀ</t>
  </si>
  <si>
    <t>Zobārstniecība Līna, SIA  KOPĀ</t>
  </si>
  <si>
    <t>Raņķe Žana - masiera prakse  KOPĀ</t>
  </si>
  <si>
    <t>Druvas vidusskola  KOPĀ</t>
  </si>
  <si>
    <t>Strazdiņa Sarmīte - masiera prakse  KOPĀ</t>
  </si>
  <si>
    <t>Poļakova Gaļina - masiera prakse  KOPĀ</t>
  </si>
  <si>
    <t>Ābele Daina - audiologopēda prakse  KOPĀ</t>
  </si>
  <si>
    <t>Sīpolniece Sallija - fizioterapeita prakse  KOPĀ</t>
  </si>
  <si>
    <t>ELHA, SIA  KOPĀ</t>
  </si>
  <si>
    <t>KB Podo, SIA  KOPĀ</t>
  </si>
  <si>
    <t>Jāņa Sergejenko ģimenes ārsta prakse, SIA  KOPĀ</t>
  </si>
  <si>
    <t>Skulte Mārīte - ārsta prakse kardioloģijā  KOPĀ</t>
  </si>
  <si>
    <t>INETA SKUČENKOVA, IK  KOPĀ</t>
  </si>
  <si>
    <t>Īrisa Savicka, IK  KOPĀ</t>
  </si>
  <si>
    <t>I.L.K., SIA  KOPĀ</t>
  </si>
  <si>
    <t>Pulkstene Dace-ārsta prakse zobārstniecībā, Sabiedrība ar ierobežotu atbildību  KOPĀ</t>
  </si>
  <si>
    <t>Kondratoviča Ausma - ārsta prakse kardioloģijā  KOPĀ</t>
  </si>
  <si>
    <t>Maltavniece Malda Anita - masiera prakse  KOPĀ</t>
  </si>
  <si>
    <t>Šimkus Aelita - ārsta prakse zobārstniecībā  KOPĀ</t>
  </si>
  <si>
    <t>AS un N, SIA  KOPĀ</t>
  </si>
  <si>
    <t>Viļumsone Anita - ārsta prakse zobārstniecībā  KOPĀ</t>
  </si>
  <si>
    <t>Vegmane Ieva - ārsta prakse zobārstniecībā  KOPĀ</t>
  </si>
  <si>
    <t>Lunde Dzintra -ģimenes ārsta prakse  KOPĀ</t>
  </si>
  <si>
    <t>Ivetas Beķeres ārsta prakse radioloģijā-diagnostikā, ultrasonogrāfijas kabinets, IK  KOPĀ</t>
  </si>
  <si>
    <t>Gudēvičs Ervīns - ārsta prakse traumatoloģijā, ortopēdijā  KOPĀ</t>
  </si>
  <si>
    <t>DAKS AG, SIA  KOPĀ</t>
  </si>
  <si>
    <t>Bērziņa Gita - fizioterapeita prakse  KOPĀ</t>
  </si>
  <si>
    <t>3Z, SIA  KOPĀ</t>
  </si>
  <si>
    <t>Šmite Aija - ārsta prakse dermatoloģijā, veneroloģijā  KOPĀ</t>
  </si>
  <si>
    <t>880200085</t>
  </si>
  <si>
    <t>26088714169</t>
  </si>
  <si>
    <t>Vilkaste Silva - fizioterapeita prakse</t>
  </si>
  <si>
    <t>Vilkaste Silva - fizioterapeita prakse  KOPĀ</t>
  </si>
  <si>
    <t>VSAM, SIA  KOPĀ</t>
  </si>
  <si>
    <t>Šteinfelde Ineta - ārsta prakse zobārstniecībā  KOPĀ</t>
  </si>
  <si>
    <t>Brīnumiņš, Nodibinājums: Ģimeņu un bērnu attīstības centrs  KOPĀ</t>
  </si>
  <si>
    <t>Ernestsone-Klints Evita - masiera un fizioterapeita prakse</t>
  </si>
  <si>
    <t>Ernestsone-Klints Evita - masiera un fizioterapeita prakse  KOPĀ</t>
  </si>
  <si>
    <t>Gvozdenko Laura - masiera prakse  KOPĀ</t>
  </si>
  <si>
    <t>Take a Look, SIA  KOPĀ</t>
  </si>
  <si>
    <t>Dundagas veselības centrs, SIA  KOPĀ</t>
  </si>
  <si>
    <t>Dzīve ir skaista, IK  KOPĀ</t>
  </si>
  <si>
    <t>Grunte Sanita - zobu higiēnista prakse  KOPĀ</t>
  </si>
  <si>
    <t>Balode Dina - ārsta internista prakse  KOPĀ</t>
  </si>
  <si>
    <t>Zeibote Iveta - ārsta prakse zobārstniecībā  KOPĀ</t>
  </si>
  <si>
    <t>Ormane Mārīte - ārsta prakse pediatrijā  KOPĀ</t>
  </si>
  <si>
    <t>Radionova Sandra - ārsta prakse zobārstniecībā  KOPĀ</t>
  </si>
  <si>
    <t>Lazdāne Daina - ārsta prakse otolaringoloģijā un lāzerterapijā  KOPĀ</t>
  </si>
  <si>
    <t>Roberta Vizma - masiera prakse  KOPĀ</t>
  </si>
  <si>
    <t>Īstenā Mārīte - masiera prakse  KOPĀ</t>
  </si>
  <si>
    <t>S.Liepiņas ĢĀP, Sabiedrība ar ierobežotu atbildību  KOPĀ</t>
  </si>
  <si>
    <t>Bogužs Juris - ārsta prakse ķirurģijā  KOPĀ</t>
  </si>
  <si>
    <t>Vitauska Irita - fizioterapeita prakse  KOPĀ</t>
  </si>
  <si>
    <t>Lubarska Daiga - zobu higiēnista prakse  KOPĀ</t>
  </si>
  <si>
    <t>Kalēja Hardija - zobu higiēnista prakse  KOPĀ</t>
  </si>
  <si>
    <t>Jaunīte-Mīļā Evita - fizioterapeita prakse  KOPĀ</t>
  </si>
  <si>
    <t>Māgure-Levāne Ilva - ārsta prakse zobārstniecībā  KOPĀ</t>
  </si>
  <si>
    <t>Māras Belruses privātprakse zobārstniecībā, IK  KOPĀ</t>
  </si>
  <si>
    <t>Tetere Juta - ārsta prakse zobārstniecībā  KOPĀ</t>
  </si>
  <si>
    <t>Laukmane Vita - ārsta prakse zobārstniecībā  KOPĀ</t>
  </si>
  <si>
    <t>Tīse-Goda Inese - ārsta prakse oftalmoloģijā  KOPĀ</t>
  </si>
  <si>
    <t>Vekmane Inese - ārsta prakse zobārstniecībā  KOPĀ</t>
  </si>
  <si>
    <t>Aijas Zaharovas radiologa diagnosta prakse, Sabiedrība ar ierobežotu atbildību  KOPĀ</t>
  </si>
  <si>
    <t>Poga Gita - ārsta internista prakse  KOPĀ</t>
  </si>
  <si>
    <t>Sarguna Laima - ārsta prakse ginekoloģijā, dzemdniecībā  KOPĀ</t>
  </si>
  <si>
    <t>SĒMES FELDŠERU VECMĀŠU PUNKTS, Sēmes un Zentenes pagastu pārvalde  KOPĀ</t>
  </si>
  <si>
    <t>Muižniece Ilze - ārsta prakse pneimonoloģijā  KOPĀ</t>
  </si>
  <si>
    <t>Picao Caldeira Rodeia Liepa Susana - fizioterapeita prakse  KOPĀ</t>
  </si>
  <si>
    <t>Lapiņa Diāna - ārsta palīga prakse  KOPĀ</t>
  </si>
  <si>
    <t>Elvas Zuzes fizioterapeita prakse, IK  KOPĀ</t>
  </si>
  <si>
    <t>Brumermane Dace - ārsta prakse zobārstniecībā  KOPĀ</t>
  </si>
  <si>
    <t>Fizioterapeites Jeļenas Adiņas privātprakse, IK  KOPĀ</t>
  </si>
  <si>
    <t>JAUNPILS ZOBĀRSTS, Sabiedrība ar ierobežotu atbildību  KOPĀ</t>
  </si>
  <si>
    <t>ILONA KRASTIŅA, IK  KOPĀ</t>
  </si>
  <si>
    <t>Dienavas individuālais zobārstniecības uzņēmums  KOPĀ</t>
  </si>
  <si>
    <t>Daņilova Sandra - masiera prakse  KOPĀ</t>
  </si>
  <si>
    <t>Prauliņa Inese - masiera prakse  KOPĀ</t>
  </si>
  <si>
    <t>RUGITA, Sabiedrība ar ierobežotu atbildību  KOPĀ</t>
  </si>
  <si>
    <t>KLINTS I, SIA  KOPĀ</t>
  </si>
  <si>
    <t>I.S. ZOBĀRSTNIECĪBAS PRAKSE, Sabiedrība ar ierobežotu atbildību  KOPĀ</t>
  </si>
  <si>
    <t>DENTA PLUS, SIA  KOPĀ</t>
  </si>
  <si>
    <t>Riekstiņa Ilze - zobu higiēnista prakse  KOPĀ</t>
  </si>
  <si>
    <t>Lūkins Didzis - fizioterapeita prakse  KOPĀ</t>
  </si>
  <si>
    <t>Barks Arnis - ārsta prakse traumatoloģijā, ortopēdijā  KOPĀ</t>
  </si>
  <si>
    <t>ELEXDENT, Sabiedrība ar ierobežotu atbildību  KOPĀ</t>
  </si>
  <si>
    <t>Kokarēvičs Pēteris - masiera prakse  KOPĀ</t>
  </si>
  <si>
    <t>FIZIO DĀRZS, Sabiedrība ar ierobežotu atbildību  KOPĀ</t>
  </si>
  <si>
    <t>OPTOMETRIJAS SABIEDRĪBA GRUND-OPT, SIA  KOPĀ</t>
  </si>
  <si>
    <t>Plāņu pagasta feldšerpunkts, Valmieras novada pašvaldība  KOPĀ</t>
  </si>
  <si>
    <t>Žilione Ilze - podologa prakse  KOPĀ</t>
  </si>
  <si>
    <t>Tauriņa-Ieveniece Jolanta - prakse masāžas metodē  KOPĀ</t>
  </si>
  <si>
    <t>Genriha-Kauliņa Oļesja - masiera prakse  KOPĀ</t>
  </si>
  <si>
    <t>Reuta Agnese - masiera prakse  KOPĀ</t>
  </si>
  <si>
    <t>Lāce Daira - fizioterapeita prakse  KOPĀ</t>
  </si>
  <si>
    <t>Brūvere Rudīte - vecmātes prakse  KOPĀ</t>
  </si>
  <si>
    <t>REHS, Sabiedrība ar ierobežotu atbildību  KOPĀ</t>
  </si>
  <si>
    <t>Krastiņa Ieva - masiera prakse  KOPĀ</t>
  </si>
  <si>
    <t>ĀI reģistrācijas numurs</t>
  </si>
  <si>
    <t xml:space="preserve"> Ārstniecības personu darba vietu skaits (D)</t>
  </si>
  <si>
    <t>Riska gada maksājums pilnam  2026.gadam  (Rm) , EUR</t>
  </si>
  <si>
    <t>Riska gada maksājums 2026.gadam par periodu (Rm) , EUR</t>
  </si>
  <si>
    <t>periods</t>
  </si>
  <si>
    <t>Rēķina Nr.</t>
  </si>
  <si>
    <t>004000021</t>
  </si>
  <si>
    <t>40203251677</t>
  </si>
  <si>
    <t>Ambermill, SIA</t>
  </si>
  <si>
    <t>08.01.-31.12.2026.</t>
  </si>
  <si>
    <t>KOPĀ</t>
  </si>
  <si>
    <t>RF-26/4175</t>
  </si>
  <si>
    <t>048000018</t>
  </si>
  <si>
    <t>18067611355</t>
  </si>
  <si>
    <t>Babre Dace - podologa prakse</t>
  </si>
  <si>
    <t>26.01.-31.12.2026.</t>
  </si>
  <si>
    <t>RF-26/4176</t>
  </si>
  <si>
    <t>001000392</t>
  </si>
  <si>
    <t>14018510824</t>
  </si>
  <si>
    <t>Buta Kristīna - ārsta prakse psihiatrijā</t>
  </si>
  <si>
    <t>06.01.-31.12.2026.</t>
  </si>
  <si>
    <t>RF-26/4177</t>
  </si>
  <si>
    <t>035000011</t>
  </si>
  <si>
    <t>44103117411</t>
  </si>
  <si>
    <t>Dabas pieskāriens, SIA</t>
  </si>
  <si>
    <t>19.01.-31.12.2026.</t>
  </si>
  <si>
    <t>RF-26/4178</t>
  </si>
  <si>
    <t>025000011</t>
  </si>
  <si>
    <t>40203136963</t>
  </si>
  <si>
    <t>DS Ltd, SIA</t>
  </si>
  <si>
    <t>15.01.-31.12.2026.</t>
  </si>
  <si>
    <t>RF-26/4179</t>
  </si>
  <si>
    <t>001000395</t>
  </si>
  <si>
    <t>40203701261</t>
  </si>
  <si>
    <t>EPC VPC, SIA</t>
  </si>
  <si>
    <t>27.01.-31.12.2026.</t>
  </si>
  <si>
    <t>RF-26/4180</t>
  </si>
  <si>
    <t>007000010</t>
  </si>
  <si>
    <t>23069511645</t>
  </si>
  <si>
    <t>Kupča Laura - fizioterapeita prakse</t>
  </si>
  <si>
    <t>20.01.-31.12.2026.</t>
  </si>
  <si>
    <t>RF-26/4181</t>
  </si>
  <si>
    <t>001000394</t>
  </si>
  <si>
    <t>40203708664</t>
  </si>
  <si>
    <t>LK prakse, SIA</t>
  </si>
  <si>
    <t>RF-26/4182</t>
  </si>
  <si>
    <t>023000010</t>
  </si>
  <si>
    <t>40203644433</t>
  </si>
  <si>
    <t>SIA SunBee.Lab</t>
  </si>
  <si>
    <t>21.01.-31.12.2026.</t>
  </si>
  <si>
    <t>RF-26/4183</t>
  </si>
  <si>
    <t>006000021</t>
  </si>
  <si>
    <t>10097911459</t>
  </si>
  <si>
    <t>Vancāne Jūlija - podologa prakse</t>
  </si>
  <si>
    <t>13.03.-31.12.2026.</t>
  </si>
  <si>
    <t>RF-26/4184</t>
  </si>
  <si>
    <t>039000013</t>
  </si>
  <si>
    <t>40203690432</t>
  </si>
  <si>
    <t>Vesels Mārupietis, SIA</t>
  </si>
  <si>
    <t>02.01.-31.12.2026.</t>
  </si>
  <si>
    <t>RF-26/4185</t>
  </si>
  <si>
    <t>001000393</t>
  </si>
  <si>
    <t>40203700552</t>
  </si>
  <si>
    <t xml:space="preserve">VSPODOLOGY, SIA </t>
  </si>
  <si>
    <t>17.01.-31.12.2026.</t>
  </si>
  <si>
    <t>RF-26/4186</t>
  </si>
  <si>
    <t>001000399</t>
  </si>
  <si>
    <t>40203503468</t>
  </si>
  <si>
    <t>Aesthetic Avenue Clinic, Sabiedrība ar ierobežotu atbildību</t>
  </si>
  <si>
    <t>16.02.-31.12.2026.</t>
  </si>
  <si>
    <t>RF-26/4187</t>
  </si>
  <si>
    <t>001000404</t>
  </si>
  <si>
    <t>40003609986</t>
  </si>
  <si>
    <t>Aprūpes grupa, SIA</t>
  </si>
  <si>
    <t>27.02.-31.12.2026.</t>
  </si>
  <si>
    <t>RF-26/4188</t>
  </si>
  <si>
    <t>001000403</t>
  </si>
  <si>
    <t>14088511574</t>
  </si>
  <si>
    <t>Freiberga Evija - masiera prakse</t>
  </si>
  <si>
    <t>25.02.-31.12.2026.</t>
  </si>
  <si>
    <t>RF-26/4189</t>
  </si>
  <si>
    <t>048000019</t>
  </si>
  <si>
    <t>40203680379</t>
  </si>
  <si>
    <t>GS Podoloģija, Sabiedrība ar ierobežotu atbildību</t>
  </si>
  <si>
    <t>24.02.-31.12.2026.</t>
  </si>
  <si>
    <t>RF-26/4190</t>
  </si>
  <si>
    <t>025000012</t>
  </si>
  <si>
    <t>40203684703</t>
  </si>
  <si>
    <t>IKB Medical Team,SIA</t>
  </si>
  <si>
    <t>RF-26/4191</t>
  </si>
  <si>
    <t>054000021</t>
  </si>
  <si>
    <t>40203709975</t>
  </si>
  <si>
    <t>ILF konsultācijas, SIA</t>
  </si>
  <si>
    <t>06.02.-31.12.2026.</t>
  </si>
  <si>
    <t>RF-26/4192</t>
  </si>
  <si>
    <t>033000016</t>
  </si>
  <si>
    <t>4020369496</t>
  </si>
  <si>
    <t>MAIUSdens, SIA</t>
  </si>
  <si>
    <t>23.02.-31.12.2026.</t>
  </si>
  <si>
    <t>RF-26/4193</t>
  </si>
  <si>
    <t>039000014</t>
  </si>
  <si>
    <t>40203653262</t>
  </si>
  <si>
    <t>MEDICĪNAS CENTRS Pumpurs, SIA</t>
  </si>
  <si>
    <t>RF-26/4194</t>
  </si>
  <si>
    <t>001000396</t>
  </si>
  <si>
    <t>40203699450</t>
  </si>
  <si>
    <t>OSO HUB, SIA</t>
  </si>
  <si>
    <t>02.02.-31.12.2026.</t>
  </si>
  <si>
    <t>RF-26/4195</t>
  </si>
  <si>
    <t>005000046</t>
  </si>
  <si>
    <t>42103036911</t>
  </si>
  <si>
    <t>Salus C, SIA</t>
  </si>
  <si>
    <t>10.02.-31.12.2026.</t>
  </si>
  <si>
    <t>RF-26/4196</t>
  </si>
  <si>
    <t>001000398</t>
  </si>
  <si>
    <t>50203713281</t>
  </si>
  <si>
    <t>Sergeja Dorošenko ģimenes ārsta prakse, SIA</t>
  </si>
  <si>
    <t>RF-26/4197</t>
  </si>
  <si>
    <t>001000400</t>
  </si>
  <si>
    <t>27070020307</t>
  </si>
  <si>
    <t>Truhins Deniss - masiera prakse</t>
  </si>
  <si>
    <t>13.02.-31.12.2026.</t>
  </si>
  <si>
    <t>RF-26/4198</t>
  </si>
  <si>
    <t>001000397</t>
  </si>
  <si>
    <t>40203686259</t>
  </si>
  <si>
    <t>Vital Step, SIA</t>
  </si>
  <si>
    <t>20.03.-31.12.2026.</t>
  </si>
  <si>
    <t>RF-26/4199</t>
  </si>
  <si>
    <t>RF-26/3937</t>
  </si>
  <si>
    <t>RF-26/3201</t>
  </si>
  <si>
    <t>RF-26/3450</t>
  </si>
  <si>
    <t>RF-26/2557</t>
  </si>
  <si>
    <t>RF-26/4109</t>
  </si>
  <si>
    <t>RF-26/2576</t>
  </si>
  <si>
    <t>RF-26/3396</t>
  </si>
  <si>
    <t>RF-26/2817</t>
  </si>
  <si>
    <t>RF-26/1052</t>
  </si>
  <si>
    <t>RF-26/0602</t>
  </si>
  <si>
    <t>RF-26/1114</t>
  </si>
  <si>
    <t>RF-26/2456</t>
  </si>
  <si>
    <t>RF-26/0626</t>
  </si>
  <si>
    <t>RF-26/3998</t>
  </si>
  <si>
    <t>RF-26/3935</t>
  </si>
  <si>
    <t>RF-26/3684</t>
  </si>
  <si>
    <t>RF-26/0554</t>
  </si>
  <si>
    <t>RF-26/0912</t>
  </si>
  <si>
    <t>RF-26/0730</t>
  </si>
  <si>
    <t>RF-26/1080</t>
  </si>
  <si>
    <t>RF-26/0785</t>
  </si>
  <si>
    <t>RF-26/3456</t>
  </si>
  <si>
    <t>RF-26/1999</t>
  </si>
  <si>
    <t>RF-26/1812</t>
  </si>
  <si>
    <t>RF-26/3816</t>
  </si>
  <si>
    <t>RF-26/1957</t>
  </si>
  <si>
    <t>RF-26/1908</t>
  </si>
  <si>
    <t>RF-26/1447</t>
  </si>
  <si>
    <t>RF-26/3940</t>
  </si>
  <si>
    <t>RF-26/2890</t>
  </si>
  <si>
    <t>RF-26/3777</t>
  </si>
  <si>
    <t>RF-26/3100</t>
  </si>
  <si>
    <t>RF-26/4064</t>
  </si>
  <si>
    <t>RF-26/2698</t>
  </si>
  <si>
    <t>RF-26/3092</t>
  </si>
  <si>
    <t>RF-26/2795</t>
  </si>
  <si>
    <t>RF-26/3060</t>
  </si>
  <si>
    <t>RF-26/0160</t>
  </si>
  <si>
    <t>RF-26/1800</t>
  </si>
  <si>
    <t>RF-26/2691</t>
  </si>
  <si>
    <t>RF-26/2548</t>
  </si>
  <si>
    <t>RF-26/2400</t>
  </si>
  <si>
    <t>RF-26/0383</t>
  </si>
  <si>
    <t>RF-26/1874</t>
  </si>
  <si>
    <t>RF-26/0128</t>
  </si>
  <si>
    <t>RF-26/0231</t>
  </si>
  <si>
    <t>RF-26/1883</t>
  </si>
  <si>
    <t>RF-26/3248</t>
  </si>
  <si>
    <t>RF-26/2881</t>
  </si>
  <si>
    <t>RF-26/2148</t>
  </si>
  <si>
    <t>RF-26/2295</t>
  </si>
  <si>
    <t>RF-26/1224</t>
  </si>
  <si>
    <t>RF-26/1645</t>
  </si>
  <si>
    <t>RF-26/0731</t>
  </si>
  <si>
    <t>RF-26/1875</t>
  </si>
  <si>
    <t>RF-26/2957</t>
  </si>
  <si>
    <t>RF-26/0400</t>
  </si>
  <si>
    <t>RF-26/0440</t>
  </si>
  <si>
    <t>RF-26/1554</t>
  </si>
  <si>
    <t>RF-26/0507</t>
  </si>
  <si>
    <t>RF-26/1264</t>
  </si>
  <si>
    <t>RF-26/2789</t>
  </si>
  <si>
    <t>RF-26/2823</t>
  </si>
  <si>
    <t>RF-26/1711</t>
  </si>
  <si>
    <t>RF-26/1642</t>
  </si>
  <si>
    <t>RF-26/0600</t>
  </si>
  <si>
    <t>RF-26/0760</t>
  </si>
  <si>
    <t>RF-26/3549</t>
  </si>
  <si>
    <t>RF-26/1942</t>
  </si>
  <si>
    <t>RF-26/3442</t>
  </si>
  <si>
    <t>RF-26/0588</t>
  </si>
  <si>
    <t>RF-26/2564</t>
  </si>
  <si>
    <t>RF-26/3542</t>
  </si>
  <si>
    <t>RF-26/3206</t>
  </si>
  <si>
    <t>RF-26/1637</t>
  </si>
  <si>
    <t>RF-26/1168</t>
  </si>
  <si>
    <t>RF-26/3714</t>
  </si>
  <si>
    <t>RF-26/0950</t>
  </si>
  <si>
    <t>RF-26/3458</t>
  </si>
  <si>
    <t>RF-26/1341</t>
  </si>
  <si>
    <t>RF-26/0294</t>
  </si>
  <si>
    <t>RF-26/2066</t>
  </si>
  <si>
    <t>RF-26/0488</t>
  </si>
  <si>
    <t>RF-26/1019</t>
  </si>
  <si>
    <t>RF-26/0576</t>
  </si>
  <si>
    <t>RF-26/3752</t>
  </si>
  <si>
    <t>RF-26/3805</t>
  </si>
  <si>
    <t>RF-26/1664</t>
  </si>
  <si>
    <t>RF-26/3180</t>
  </si>
  <si>
    <t>RF-26/1862</t>
  </si>
  <si>
    <t>RF-26/2170</t>
  </si>
  <si>
    <t>RF-26/0379</t>
  </si>
  <si>
    <t>RF-26/0843</t>
  </si>
  <si>
    <t>RF-26/2525</t>
  </si>
  <si>
    <t>RF-26/3424</t>
  </si>
  <si>
    <t>RF-26/0780</t>
  </si>
  <si>
    <t>RF-26/3763</t>
  </si>
  <si>
    <t>RF-26/1234</t>
  </si>
  <si>
    <t>RF-26/0498</t>
  </si>
  <si>
    <t>RF-26/1381</t>
  </si>
  <si>
    <t>RF-26/4015</t>
  </si>
  <si>
    <t>RF-26/2845</t>
  </si>
  <si>
    <t>RF-26/3366</t>
  </si>
  <si>
    <t>RF-26/2160</t>
  </si>
  <si>
    <t>RF-26/3369</t>
  </si>
  <si>
    <t>RF-26/3045</t>
  </si>
  <si>
    <t>RF-26/2679</t>
  </si>
  <si>
    <t>RF-26/2769</t>
  </si>
  <si>
    <t>RF-26/2745</t>
  </si>
  <si>
    <t>RF-26/3156</t>
  </si>
  <si>
    <t>RF-26/0520</t>
  </si>
  <si>
    <t>RF-26/3127</t>
  </si>
  <si>
    <t>RF-26/3315</t>
  </si>
  <si>
    <t>RF-26/3099</t>
  </si>
  <si>
    <t>RF-26/0445</t>
  </si>
  <si>
    <t>RF-26/2513</t>
  </si>
  <si>
    <t>RF-26/1918</t>
  </si>
  <si>
    <t>RF-26/4052</t>
  </si>
  <si>
    <t>RF-26/0876</t>
  </si>
  <si>
    <t>RF-26/1961</t>
  </si>
  <si>
    <t>RF-26/0137</t>
  </si>
  <si>
    <t>RF-26/1229</t>
  </si>
  <si>
    <t>RF-26/1222</t>
  </si>
  <si>
    <t>RF-26/3267</t>
  </si>
  <si>
    <t>RF-26/0492</t>
  </si>
  <si>
    <t>RF-26/2081</t>
  </si>
  <si>
    <t>RF-26/2964</t>
  </si>
  <si>
    <t>RF-26/2930</t>
  </si>
  <si>
    <t>RF-26/0170</t>
  </si>
  <si>
    <t>RF-26/0005</t>
  </si>
  <si>
    <t>RF-26/0655</t>
  </si>
  <si>
    <t>RF-26/1516</t>
  </si>
  <si>
    <t>RF-26/2499</t>
  </si>
  <si>
    <t>RF-26/2958</t>
  </si>
  <si>
    <t>RF-26/2882</t>
  </si>
  <si>
    <t>RF-26/2688</t>
  </si>
  <si>
    <t>RF-26/3767</t>
  </si>
  <si>
    <t>RF-26/3766</t>
  </si>
  <si>
    <t>RF-26/1048</t>
  </si>
  <si>
    <t>RF-26/1051</t>
  </si>
  <si>
    <t>RF-26/0076</t>
  </si>
  <si>
    <t>RF-26/0391</t>
  </si>
  <si>
    <t>RF-26/0830</t>
  </si>
  <si>
    <t>RF-26/1055</t>
  </si>
  <si>
    <t>RF-26/3506</t>
  </si>
  <si>
    <t>RF-26/3939</t>
  </si>
  <si>
    <t>RF-26/2422</t>
  </si>
  <si>
    <t>RF-26/3155</t>
  </si>
  <si>
    <t>RF-26/1119</t>
  </si>
  <si>
    <t>RF-26/3620</t>
  </si>
  <si>
    <t>RF-26/2875</t>
  </si>
  <si>
    <t>RF-26/0866</t>
  </si>
  <si>
    <t>RF-26/1397</t>
  </si>
  <si>
    <t>RF-26/0037</t>
  </si>
  <si>
    <t>RF-26/1669</t>
  </si>
  <si>
    <t>RF-26/1488</t>
  </si>
  <si>
    <t>RF-26/1132</t>
  </si>
  <si>
    <t>RF-26/3965</t>
  </si>
  <si>
    <t>RF-26/1627</t>
  </si>
  <si>
    <t>RF-26/3438</t>
  </si>
  <si>
    <t>RF-26/3897</t>
  </si>
  <si>
    <t>RF-26/1665</t>
  </si>
  <si>
    <t>RF-26/0385</t>
  </si>
  <si>
    <t>RF-26/1436</t>
  </si>
  <si>
    <t>RF-26/0047</t>
  </si>
  <si>
    <t>RF-26/4071</t>
  </si>
  <si>
    <t>RF-26/1852</t>
  </si>
  <si>
    <t>RF-26/3779</t>
  </si>
  <si>
    <t>RF-26/0251</t>
  </si>
  <si>
    <t>RF-26/2100</t>
  </si>
  <si>
    <t>RF-26/2746</t>
  </si>
  <si>
    <t>RF-26/1027</t>
  </si>
  <si>
    <t>RF-26/3726</t>
  </si>
  <si>
    <t>RF-26/1827</t>
  </si>
  <si>
    <t>RF-26/0127</t>
  </si>
  <si>
    <t>RF-26/2157</t>
  </si>
  <si>
    <t>RF-26/1779</t>
  </si>
  <si>
    <t>RF-26/3308</t>
  </si>
  <si>
    <t>RF-26/1368</t>
  </si>
  <si>
    <t>RF-26/1167</t>
  </si>
  <si>
    <t>RF-26/1043</t>
  </si>
  <si>
    <t>RF-26/1520</t>
  </si>
  <si>
    <t>RF-26/2816</t>
  </si>
  <si>
    <t>RF-26/2256</t>
  </si>
  <si>
    <t>RF-26/1106</t>
  </si>
  <si>
    <t>RF-26/0586</t>
  </si>
  <si>
    <t>RF-26/2909</t>
  </si>
  <si>
    <t>RF-26/1289</t>
  </si>
  <si>
    <t>RF-26/3842</t>
  </si>
  <si>
    <t>RF-26/0811</t>
  </si>
  <si>
    <t>RF-26/1165</t>
  </si>
  <si>
    <t>RF-26/1259</t>
  </si>
  <si>
    <t>RF-26/3933</t>
  </si>
  <si>
    <t>RF-26/2906</t>
  </si>
  <si>
    <t>RF-26/3327</t>
  </si>
  <si>
    <t>RF-26/0028</t>
  </si>
  <si>
    <t>RF-26/0274</t>
  </si>
  <si>
    <t>RF-26/2184</t>
  </si>
  <si>
    <t>RF-26/4003</t>
  </si>
  <si>
    <t>RF-26/3153</t>
  </si>
  <si>
    <t>RF-26/1040</t>
  </si>
  <si>
    <t>RF-26/2441</t>
  </si>
  <si>
    <t>RF-26/1056</t>
  </si>
  <si>
    <t>RF-26/1528</t>
  </si>
  <si>
    <t>RF-26/2714</t>
  </si>
  <si>
    <t>RF-26/0141</t>
  </si>
  <si>
    <t>RF-26/3038</t>
  </si>
  <si>
    <t>RF-26/2663</t>
  </si>
  <si>
    <t>RF-26/0327</t>
  </si>
  <si>
    <t>RF-26/2034</t>
  </si>
  <si>
    <t>RF-26/2799</t>
  </si>
  <si>
    <t>RF-26/1936</t>
  </si>
  <si>
    <t>RF-26/2841</t>
  </si>
  <si>
    <t>RF-26/3490</t>
  </si>
  <si>
    <t>RF-26/3700</t>
  </si>
  <si>
    <t>RF-26/3314</t>
  </si>
  <si>
    <t>RF-26/2732</t>
  </si>
  <si>
    <t>RF-26/2699</t>
  </si>
  <si>
    <t>RF-26/3182</t>
  </si>
  <si>
    <t>RF-26/2158</t>
  </si>
  <si>
    <t>RF-26/2443</t>
  </si>
  <si>
    <t>RF-26/3722</t>
  </si>
  <si>
    <t>RF-26/0155</t>
  </si>
  <si>
    <t>RF-26/3307</t>
  </si>
  <si>
    <t>RF-26/1695</t>
  </si>
  <si>
    <t>RF-26/3642</t>
  </si>
  <si>
    <t>RF-26/2523</t>
  </si>
  <si>
    <t>RF-26/3036</t>
  </si>
  <si>
    <t>RF-26/2697</t>
  </si>
  <si>
    <t>RF-26/2682</t>
  </si>
  <si>
    <t>RF-26/3091</t>
  </si>
  <si>
    <t>RF-26/2975</t>
  </si>
  <si>
    <t>RF-26/3141</t>
  </si>
  <si>
    <t>RF-26/2472</t>
  </si>
  <si>
    <t>RF-26/3631</t>
  </si>
  <si>
    <t>RF-26/0449</t>
  </si>
  <si>
    <t>RF-26/3158</t>
  </si>
  <si>
    <t>RF-26/4161</t>
  </si>
  <si>
    <t>RF-26/3622</t>
  </si>
  <si>
    <t>RF-26/2426</t>
  </si>
  <si>
    <t>RF-26/0525</t>
  </si>
  <si>
    <t>RF-26/0461</t>
  </si>
  <si>
    <t>RF-26/2328</t>
  </si>
  <si>
    <t>RF-26/2704</t>
  </si>
  <si>
    <t>RF-26/1814</t>
  </si>
  <si>
    <t>RF-26/2495</t>
  </si>
  <si>
    <t>RF-26/1790</t>
  </si>
  <si>
    <t>RF-26/1193</t>
  </si>
  <si>
    <t>RF-26/1792</t>
  </si>
  <si>
    <t>RF-26/3121</t>
  </si>
  <si>
    <t>RF-26/2690</t>
  </si>
  <si>
    <t>RF-26/1774</t>
  </si>
  <si>
    <t>RF-26/1784</t>
  </si>
  <si>
    <t>RF-26/4030</t>
  </si>
  <si>
    <t>RF-26/3044</t>
  </si>
  <si>
    <t>RF-26/4027</t>
  </si>
  <si>
    <t>RF-26/4101</t>
  </si>
  <si>
    <t>RF-26/2128</t>
  </si>
  <si>
    <t>RF-26/1727</t>
  </si>
  <si>
    <t>RF-26/3578</t>
  </si>
  <si>
    <t>RF-26/3592</t>
  </si>
  <si>
    <t>RF-26/3825</t>
  </si>
  <si>
    <t>RF-26/4045</t>
  </si>
  <si>
    <t>RF-26/2974</t>
  </si>
  <si>
    <t>RF-26/0787</t>
  </si>
  <si>
    <t>RF-26/1458</t>
  </si>
  <si>
    <t>RF-26/2263</t>
  </si>
  <si>
    <t>RF-26/2327</t>
  </si>
  <si>
    <t>RF-26/0259</t>
  </si>
  <si>
    <t>RF-26/2649</t>
  </si>
  <si>
    <t>RF-26/3851</t>
  </si>
  <si>
    <t>RF-26/3050</t>
  </si>
  <si>
    <t>RF-26/2925</t>
  </si>
  <si>
    <t>RF-26/0025</t>
  </si>
  <si>
    <t>RF-26/3437</t>
  </si>
  <si>
    <t>RF-26/3593</t>
  </si>
  <si>
    <t>RF-26/3128</t>
  </si>
  <si>
    <t>RF-26/1148</t>
  </si>
  <si>
    <t>RF-26/0167</t>
  </si>
  <si>
    <t>RF-26/2172</t>
  </si>
  <si>
    <t>RF-26/3402</t>
  </si>
  <si>
    <t>RF-26/2103</t>
  </si>
  <si>
    <t>RF-26/3572</t>
  </si>
  <si>
    <t>RF-26/1820</t>
  </si>
  <si>
    <t>RF-26/3616</t>
  </si>
  <si>
    <t>RF-26/1159</t>
  </si>
  <si>
    <t>RF-26/1160</t>
  </si>
  <si>
    <t>RF-26/1162</t>
  </si>
  <si>
    <t>RF-26/3157</t>
  </si>
  <si>
    <t>RF-26/3841</t>
  </si>
  <si>
    <t>RF-26/0809</t>
  </si>
  <si>
    <t>RF-26/0452</t>
  </si>
  <si>
    <t>RF-26/3671</t>
  </si>
  <si>
    <t>RF-26/3905</t>
  </si>
  <si>
    <t>RF-26/2225</t>
  </si>
  <si>
    <t>RF-26/1393</t>
  </si>
  <si>
    <t>RF-26/3749</t>
  </si>
  <si>
    <t>RF-26/1399</t>
  </si>
  <si>
    <t>RF-26/0150</t>
  </si>
  <si>
    <t>RF-26/2329</t>
  </si>
  <si>
    <t>RF-26/2910</t>
  </si>
  <si>
    <t>RF-26/0347</t>
  </si>
  <si>
    <t>RF-26/1799</t>
  </si>
  <si>
    <t>RF-26/2822</t>
  </si>
  <si>
    <t>RF-26/0109</t>
  </si>
  <si>
    <t>RF-26/2365</t>
  </si>
  <si>
    <t>RF-26/2660</t>
  </si>
  <si>
    <t>RF-26/3071</t>
  </si>
  <si>
    <t>RF-26/4062</t>
  </si>
  <si>
    <t>RF-26/3255</t>
  </si>
  <si>
    <t>RF-26/1293</t>
  </si>
  <si>
    <t>RF-26/1070</t>
  </si>
  <si>
    <t>RF-26/0578</t>
  </si>
  <si>
    <t>RF-26/3216</t>
  </si>
  <si>
    <t>RF-26/2865</t>
  </si>
  <si>
    <t>RF-26/2268</t>
  </si>
  <si>
    <t>RF-26/3921</t>
  </si>
  <si>
    <t>RF-26/0442</t>
  </si>
  <si>
    <t>RF-26/4088</t>
  </si>
  <si>
    <t>RF-26/3103</t>
  </si>
  <si>
    <t>RF-26/3872</t>
  </si>
  <si>
    <t>RF-26/3454</t>
  </si>
  <si>
    <t>RF-26/2442</t>
  </si>
  <si>
    <t>RF-26/2129</t>
  </si>
  <si>
    <t>RF-26/3558</t>
  </si>
  <si>
    <t>RF-26/0398</t>
  </si>
  <si>
    <t>RF-26/1290</t>
  </si>
  <si>
    <t>RF-26/3891</t>
  </si>
  <si>
    <t>RF-26/2187</t>
  </si>
  <si>
    <t>RF-26/2860</t>
  </si>
  <si>
    <t>RF-26/4040</t>
  </si>
  <si>
    <t>RF-26/1565</t>
  </si>
  <si>
    <t>RF-26/1564</t>
  </si>
  <si>
    <t>RF-26/0540</t>
  </si>
  <si>
    <t>RF-26/3359</t>
  </si>
  <si>
    <t>RF-26/0902</t>
  </si>
  <si>
    <t>RF-26/0881</t>
  </si>
  <si>
    <t>RF-26/1722</t>
  </si>
  <si>
    <t>RF-26/3605</t>
  </si>
  <si>
    <t>RF-26/4067</t>
  </si>
  <si>
    <t>RF-26/1880</t>
  </si>
  <si>
    <t>RF-26/3489</t>
  </si>
  <si>
    <t>RF-26/1568</t>
  </si>
  <si>
    <t>RF-26/2996</t>
  </si>
  <si>
    <t>RF-26/2991</t>
  </si>
  <si>
    <t>RF-26/0349</t>
  </si>
  <si>
    <t>RF-26/0395</t>
  </si>
  <si>
    <t>RF-26/0144</t>
  </si>
  <si>
    <t>RF-26/1671</t>
  </si>
  <si>
    <t>RF-26/0188</t>
  </si>
  <si>
    <t>RF-26/3970</t>
  </si>
  <si>
    <t>RF-26/0223</t>
  </si>
  <si>
    <t>RF-26/0040</t>
  </si>
  <si>
    <t>RF-26/0270</t>
  </si>
  <si>
    <t>RF-26/0651</t>
  </si>
  <si>
    <t>RF-26/1592</t>
  </si>
  <si>
    <t>RF-26/1425</t>
  </si>
  <si>
    <t>RF-26/0777</t>
  </si>
  <si>
    <t>RF-26/2458</t>
  </si>
  <si>
    <t>RF-26/1770</t>
  </si>
  <si>
    <t>RF-26/3287</t>
  </si>
  <si>
    <t>RF-26/1571</t>
  </si>
  <si>
    <t>RF-26/0291</t>
  </si>
  <si>
    <t>RF-26/1523</t>
  </si>
  <si>
    <t>RF-26/1723</t>
  </si>
  <si>
    <t>RF-26/0438</t>
  </si>
  <si>
    <t>RF-26/0718</t>
  </si>
  <si>
    <t>RF-26/0668</t>
  </si>
  <si>
    <t>RF-26/1840</t>
  </si>
  <si>
    <t>RF-26/1837</t>
  </si>
  <si>
    <t>RF-26/1054</t>
  </si>
  <si>
    <t>RF-26/4060</t>
  </si>
  <si>
    <t>RF-26/1945</t>
  </si>
  <si>
    <t>RF-26/1410</t>
  </si>
  <si>
    <t>RF-26/2085</t>
  </si>
  <si>
    <t>RF-26/2637</t>
  </si>
  <si>
    <t>RF-26/3113</t>
  </si>
  <si>
    <t>RF-26/0622</t>
  </si>
  <si>
    <t>RF-26/3865</t>
  </si>
  <si>
    <t>RF-26/0433</t>
  </si>
  <si>
    <t>RF-26/4121</t>
  </si>
  <si>
    <t>RF-26/3678</t>
  </si>
  <si>
    <t>RF-26/1906</t>
  </si>
  <si>
    <t>RF-26/3423</t>
  </si>
  <si>
    <t>RF-26/3748</t>
  </si>
  <si>
    <t>RF-26/1499</t>
  </si>
  <si>
    <t>RF-26/2753</t>
  </si>
  <si>
    <t>RF-26/1579</t>
  </si>
  <si>
    <t>RF-26/0104</t>
  </si>
  <si>
    <t>RF-26/1623</t>
  </si>
  <si>
    <t>RF-26/2965</t>
  </si>
  <si>
    <t>RF-26/2547</t>
  </si>
  <si>
    <t>RF-26/3707</t>
  </si>
  <si>
    <t>RF-26/1781</t>
  </si>
  <si>
    <t>RF-26/2626</t>
  </si>
  <si>
    <t>RF-26/4005</t>
  </si>
  <si>
    <t>RF-26/3148</t>
  </si>
  <si>
    <t>RF-26/2001</t>
  </si>
  <si>
    <t>RF-26/0681</t>
  </si>
  <si>
    <t>RF-26/3780</t>
  </si>
  <si>
    <t>RF-26/1071</t>
  </si>
  <si>
    <t>RF-26/1072</t>
  </si>
  <si>
    <t>RF-26/1079</t>
  </si>
  <si>
    <t>RF-26/1082</t>
  </si>
  <si>
    <t>RF-26/1083</t>
  </si>
  <si>
    <t>RF-26/1214</t>
  </si>
  <si>
    <t>RF-26/3340</t>
  </si>
  <si>
    <t>RF-26/1176</t>
  </si>
  <si>
    <t>RF-26/3817</t>
  </si>
  <si>
    <t>RF-26/0861</t>
  </si>
  <si>
    <t>RF-26/0407</t>
  </si>
  <si>
    <t>RF-26/1763</t>
  </si>
  <si>
    <t>RF-26/2886</t>
  </si>
  <si>
    <t>RF-26/2609</t>
  </si>
  <si>
    <t>RF-26/2541</t>
  </si>
  <si>
    <t>RF-26/2025</t>
  </si>
  <si>
    <t>RF-26/2002</t>
  </si>
  <si>
    <t>RF-26/1744</t>
  </si>
  <si>
    <t>RF-26/0900</t>
  </si>
  <si>
    <t>RF-26/2693</t>
  </si>
  <si>
    <t>RF-26/3871</t>
  </si>
  <si>
    <t>RF-26/1857</t>
  </si>
  <si>
    <t>RF-26/1463</t>
  </si>
  <si>
    <t>RF-26/3803</t>
  </si>
  <si>
    <t>RF-26/3792</t>
  </si>
  <si>
    <t>RF-26/3786</t>
  </si>
  <si>
    <t>RF-26/1097</t>
  </si>
  <si>
    <t>RF-26/1108</t>
  </si>
  <si>
    <t>RF-26/2124</t>
  </si>
  <si>
    <t>RF-26/0432</t>
  </si>
  <si>
    <t>RF-26/2959</t>
  </si>
  <si>
    <t>RF-26/0186</t>
  </si>
  <si>
    <t>RF-26/3123</t>
  </si>
  <si>
    <t>RF-26/3228</t>
  </si>
  <si>
    <t>RF-26/3487</t>
  </si>
  <si>
    <t>RF-26/1058</t>
  </si>
  <si>
    <t>RF-26/1835</t>
  </si>
  <si>
    <t>RF-26/2012</t>
  </si>
  <si>
    <t>RF-26/0981</t>
  </si>
  <si>
    <t>RF-26/2020</t>
  </si>
  <si>
    <t>RF-26/3217</t>
  </si>
  <si>
    <t>RF-26/2300</t>
  </si>
  <si>
    <t>RF-26/3459</t>
  </si>
  <si>
    <t>RF-26/3027</t>
  </si>
  <si>
    <t>RF-26/2288</t>
  </si>
  <si>
    <t>RF-26/1113</t>
  </si>
  <si>
    <t>RF-26/1228</t>
  </si>
  <si>
    <t>RF-26/0276</t>
  </si>
  <si>
    <t>RF-26/1519</t>
  </si>
  <si>
    <t>RF-26/2418</t>
  </si>
  <si>
    <t>RF-26/1872</t>
  </si>
  <si>
    <t>RF-26/3144</t>
  </si>
  <si>
    <t>RF-26/3677</t>
  </si>
  <si>
    <t>RF-26/1424</t>
  </si>
  <si>
    <t>RF-26/3457</t>
  </si>
  <si>
    <t>RF-26/0608</t>
  </si>
  <si>
    <t>RF-26/0534</t>
  </si>
  <si>
    <t>RF-26/2141</t>
  </si>
  <si>
    <t>RF-26/3989</t>
  </si>
  <si>
    <t>RF-26/0956</t>
  </si>
  <si>
    <t>RF-26/1652</t>
  </si>
  <si>
    <t>RF-26/3665</t>
  </si>
  <si>
    <t>RF-26/1186</t>
  </si>
  <si>
    <t>RF-26/0815</t>
  </si>
  <si>
    <t>RF-26/0759</t>
  </si>
  <si>
    <t>RF-26/2121</t>
  </si>
  <si>
    <t>RF-26/0219</t>
  </si>
  <si>
    <t>RF-26/0403</t>
  </si>
  <si>
    <t>RF-26/0549</t>
  </si>
  <si>
    <t>RF-26/0085</t>
  </si>
  <si>
    <t>RF-26/0250</t>
  </si>
  <si>
    <t>RF-26/3626</t>
  </si>
  <si>
    <t>RF-26/3333</t>
  </si>
  <si>
    <t>RF-26/3397</t>
  </si>
  <si>
    <t>RF-26/3233</t>
  </si>
  <si>
    <t>RF-26/1190</t>
  </si>
  <si>
    <t>RF-26/0310</t>
  </si>
  <si>
    <t>RF-26/2019</t>
  </si>
  <si>
    <t>RF-26/1340</t>
  </si>
  <si>
    <t>RF-26/0306</t>
  </si>
  <si>
    <t>RF-26/0508</t>
  </si>
  <si>
    <t>RF-26/2469</t>
  </si>
  <si>
    <t>RF-26/1322</t>
  </si>
  <si>
    <t>RF-26/3452</t>
  </si>
  <si>
    <t>RF-26/3946</t>
  </si>
  <si>
    <t>RF-26/4108</t>
  </si>
  <si>
    <t>RF-26/3607</t>
  </si>
  <si>
    <t>RF-26/0977</t>
  </si>
  <si>
    <t>RF-26/0397</t>
  </si>
  <si>
    <t>RF-26/3862</t>
  </si>
  <si>
    <t>RF-26/2943</t>
  </si>
  <si>
    <t>RF-26/1422</t>
  </si>
  <si>
    <t>RF-26/1586</t>
  </si>
  <si>
    <t>RF-26/1656</t>
  </si>
  <si>
    <t>RF-26/0335</t>
  </si>
  <si>
    <t>RF-26/2751</t>
  </si>
  <si>
    <t>RF-26/0630</t>
  </si>
  <si>
    <t>RF-26/1584</t>
  </si>
  <si>
    <t>RF-26/1153</t>
  </si>
  <si>
    <t>RF-26/1065</t>
  </si>
  <si>
    <t>RF-26/3271</t>
  </si>
  <si>
    <t>RF-26/3790</t>
  </si>
  <si>
    <t>RF-26/0634</t>
  </si>
  <si>
    <t>RF-26/1011</t>
  </si>
  <si>
    <t>RF-26/3509</t>
  </si>
  <si>
    <t>RF-26/2465</t>
  </si>
  <si>
    <t>RF-26/1819</t>
  </si>
  <si>
    <t>RF-26/2274</t>
  </si>
  <si>
    <t>RF-26/3052</t>
  </si>
  <si>
    <t>RF-26/2705</t>
  </si>
  <si>
    <t>RF-26/2689</t>
  </si>
  <si>
    <t>RF-26/2242</t>
  </si>
  <si>
    <t>RF-26/2033</t>
  </si>
  <si>
    <t>RF-26/1683</t>
  </si>
  <si>
    <t>RF-26/1312</t>
  </si>
  <si>
    <t>RF-26/1593</t>
  </si>
  <si>
    <t>RF-26/3108</t>
  </si>
  <si>
    <t>RF-26/2175</t>
  </si>
  <si>
    <t>RF-26/3742</t>
  </si>
  <si>
    <t>RF-26/0463</t>
  </si>
  <si>
    <t>RF-26/0550</t>
  </si>
  <si>
    <t>RF-26/1619</t>
  </si>
  <si>
    <t>RF-26/1621</t>
  </si>
  <si>
    <t>RF-26/3832</t>
  </si>
  <si>
    <t>RF-26/3904</t>
  </si>
  <si>
    <t>RF-26/3469</t>
  </si>
  <si>
    <t>RF-26/1315</t>
  </si>
  <si>
    <t>RF-26/0989</t>
  </si>
  <si>
    <t>RF-26/2603</t>
  </si>
  <si>
    <t>RF-26/1939</t>
  </si>
  <si>
    <t>RF-26/2994</t>
  </si>
  <si>
    <t>RF-26/2079</t>
  </si>
  <si>
    <t>RF-26/3781</t>
  </si>
  <si>
    <t>RF-26/2370</t>
  </si>
  <si>
    <t>RF-26/0566</t>
  </si>
  <si>
    <t>RF-26/0019</t>
  </si>
  <si>
    <t>RF-26/2137</t>
  </si>
  <si>
    <t>RF-26/1377</t>
  </si>
  <si>
    <t>RF-26/1166</t>
  </si>
  <si>
    <t>RF-26/4129</t>
  </si>
  <si>
    <t>RF-26/3859</t>
  </si>
  <si>
    <t>RF-26/0812</t>
  </si>
  <si>
    <t>RF-26/0334</t>
  </si>
  <si>
    <t>RF-26/1950</t>
  </si>
  <si>
    <t>RF-26/1521</t>
  </si>
  <si>
    <t>RF-26/0423</t>
  </si>
  <si>
    <t>RF-26/1409</t>
  </si>
  <si>
    <t>RF-26/3785</t>
  </si>
  <si>
    <t>RF-26/0215</t>
  </si>
  <si>
    <t>RF-26/1087</t>
  </si>
  <si>
    <t>RF-26/1199</t>
  </si>
  <si>
    <t>RF-26/2983</t>
  </si>
  <si>
    <t>RF-26/2977</t>
  </si>
  <si>
    <t>RF-26/3535</t>
  </si>
  <si>
    <t>RF-26/1392</t>
  </si>
  <si>
    <t>RF-26/1107</t>
  </si>
  <si>
    <t>RF-26/0555</t>
  </si>
  <si>
    <t>RF-26/3286</t>
  </si>
  <si>
    <t>RF-26/3124</t>
  </si>
  <si>
    <t>RF-26/2711</t>
  </si>
  <si>
    <t>RF-26/3972</t>
  </si>
  <si>
    <t>RF-26/3066</t>
  </si>
  <si>
    <t>RF-26/3573</t>
  </si>
  <si>
    <t>RF-26/3097</t>
  </si>
  <si>
    <t>RF-26/0510</t>
  </si>
  <si>
    <t>RF-26/3594</t>
  </si>
  <si>
    <t>RF-26/2307</t>
  </si>
  <si>
    <t>RF-26/1141</t>
  </si>
  <si>
    <t>RF-26/2334</t>
  </si>
  <si>
    <t>RF-26/2112</t>
  </si>
  <si>
    <t>RF-26/4114</t>
  </si>
  <si>
    <t>RF-26/3829</t>
  </si>
  <si>
    <t>RF-26/3400</t>
  </si>
  <si>
    <t>RF-26/0650</t>
  </si>
  <si>
    <t>RF-26/3277</t>
  </si>
  <si>
    <t>RF-26/0179</t>
  </si>
  <si>
    <t>RF-26/1798</t>
  </si>
  <si>
    <t>RF-26/1238</t>
  </si>
  <si>
    <t>RF-26/2900</t>
  </si>
  <si>
    <t>RF-26/4148</t>
  </si>
  <si>
    <t>RF-26/0903</t>
  </si>
  <si>
    <t>RF-26/2021</t>
  </si>
  <si>
    <t>RF-26/3753</t>
  </si>
  <si>
    <t>RF-26/2319</t>
  </si>
  <si>
    <t>RF-26/0246</t>
  </si>
  <si>
    <t>RF-26/4172</t>
  </si>
  <si>
    <t>RF-26/3226</t>
  </si>
  <si>
    <t>RF-26/0130</t>
  </si>
  <si>
    <t>RF-26/0097</t>
  </si>
  <si>
    <t>RF-26/0748</t>
  </si>
  <si>
    <t>RF-26/1390</t>
  </si>
  <si>
    <t>RF-26/0081</t>
  </si>
  <si>
    <t>RF-26/0821</t>
  </si>
  <si>
    <t>RF-26/1752</t>
  </si>
  <si>
    <t>RF-26/1308</t>
  </si>
  <si>
    <t>RF-26/0225</t>
  </si>
  <si>
    <t>RF-26/0515</t>
  </si>
  <si>
    <t>RF-26/3291</t>
  </si>
  <si>
    <t>RF-26/0853</t>
  </si>
  <si>
    <t>RF-26/0888</t>
  </si>
  <si>
    <t>RF-26/1074</t>
  </si>
  <si>
    <t>RF-26/1075</t>
  </si>
  <si>
    <t>RF-26/0013</t>
  </si>
  <si>
    <t>RF-26/1292</t>
  </si>
  <si>
    <t>RF-26/2181</t>
  </si>
  <si>
    <t>RF-26/1278</t>
  </si>
  <si>
    <t>RF-26/0241</t>
  </si>
  <si>
    <t>RF-26/1299</t>
  </si>
  <si>
    <t>RF-26/3516</t>
  </si>
  <si>
    <t>RF-26/3477</t>
  </si>
  <si>
    <t>RF-26/1706</t>
  </si>
  <si>
    <t>RF-26/2098</t>
  </si>
  <si>
    <t>RF-26/0894</t>
  </si>
  <si>
    <t>RF-26/2222</t>
  </si>
  <si>
    <t>RF-26/1947</t>
  </si>
  <si>
    <t>RF-26/1057</t>
  </si>
  <si>
    <t>RF-26/0878</t>
  </si>
  <si>
    <t>RF-26/1489</t>
  </si>
  <si>
    <t>RF-26/1909</t>
  </si>
  <si>
    <t>RF-26/3106</t>
  </si>
  <si>
    <t>RF-26/0774</t>
  </si>
  <si>
    <t>RF-26/2613</t>
  </si>
  <si>
    <t>RF-26/0237</t>
  </si>
  <si>
    <t>RF-26/0354</t>
  </si>
  <si>
    <t>RF-26/1414</t>
  </si>
  <si>
    <t>RF-26/2197</t>
  </si>
  <si>
    <t>RF-26/2471</t>
  </si>
  <si>
    <t>RF-26/0201</t>
  </si>
  <si>
    <t>RF-26/3284</t>
  </si>
  <si>
    <t>RF-26/1734</t>
  </si>
  <si>
    <t>RF-26/1121</t>
  </si>
  <si>
    <t>RF-26/1123</t>
  </si>
  <si>
    <t>RF-26/3810</t>
  </si>
  <si>
    <t>RF-26/3833</t>
  </si>
  <si>
    <t>RF-26/3836</t>
  </si>
  <si>
    <t>RF-26/2922</t>
  </si>
  <si>
    <t>RF-26/1987</t>
  </si>
  <si>
    <t>RF-26/2800</t>
  </si>
  <si>
    <t>RF-26/3008</t>
  </si>
  <si>
    <t>RF-26/0236</t>
  </si>
  <si>
    <t>RF-26/3736</t>
  </si>
  <si>
    <t>RF-26/3427</t>
  </si>
  <si>
    <t>RF-26/2614</t>
  </si>
  <si>
    <t>RF-26/1578</t>
  </si>
  <si>
    <t>RF-26/1129</t>
  </si>
  <si>
    <t>RF-26/0152</t>
  </si>
  <si>
    <t>RF-26/1657</t>
  </si>
  <si>
    <t>RF-26/2929</t>
  </si>
  <si>
    <t>RF-26/1111</t>
  </si>
  <si>
    <t>RF-26/4021</t>
  </si>
  <si>
    <t>RF-26/2227</t>
  </si>
  <si>
    <t>RF-26/3571</t>
  </si>
  <si>
    <t>RF-26/1915</t>
  </si>
  <si>
    <t>RF-26/2843</t>
  </si>
  <si>
    <t>RF-26/2596</t>
  </si>
  <si>
    <t>RF-26/2804</t>
  </si>
  <si>
    <t>RF-26/2473</t>
  </si>
  <si>
    <t>RF-26/2065</t>
  </si>
  <si>
    <t>RF-26/2608</t>
  </si>
  <si>
    <t>RF-26/2916</t>
  </si>
  <si>
    <t>RF-26/1892</t>
  </si>
  <si>
    <t>RF-26/2827</t>
  </si>
  <si>
    <t>RF-26/2574</t>
  </si>
  <si>
    <t>RF-26/2851</t>
  </si>
  <si>
    <t>RF-26/2853</t>
  </si>
  <si>
    <t>RF-26/2581</t>
  </si>
  <si>
    <t>RF-26/1356</t>
  </si>
  <si>
    <t>RF-26/0947</t>
  </si>
  <si>
    <t>RF-26/3953</t>
  </si>
  <si>
    <t>RF-26/2035</t>
  </si>
  <si>
    <t>RF-26/2496</t>
  </si>
  <si>
    <t>RF-26/3460</t>
  </si>
  <si>
    <t>RF-26/3553</t>
  </si>
  <si>
    <t>RF-26/0803</t>
  </si>
  <si>
    <t>RF-26/0659</t>
  </si>
  <si>
    <t>RF-26/2749</t>
  </si>
  <si>
    <t>RF-26/1804</t>
  </si>
  <si>
    <t>RF-26/2839</t>
  </si>
  <si>
    <t>RF-26/3963</t>
  </si>
  <si>
    <t>RF-26/0014</t>
  </si>
  <si>
    <t>RF-26/3507</t>
  </si>
  <si>
    <t>RF-26/2316</t>
  </si>
  <si>
    <t>RF-26/2356</t>
  </si>
  <si>
    <t>RF-26/2595</t>
  </si>
  <si>
    <t>RF-26/0697</t>
  </si>
  <si>
    <t>RF-26/1156</t>
  </si>
  <si>
    <t>RF-26/2145</t>
  </si>
  <si>
    <t>RF-26/0516</t>
  </si>
  <si>
    <t>RF-26/0473</t>
  </si>
  <si>
    <t>RF-26/2605</t>
  </si>
  <si>
    <t>RF-26/0513</t>
  </si>
  <si>
    <t>RF-26/2778</t>
  </si>
  <si>
    <t>RF-26/4043</t>
  </si>
  <si>
    <t>RF-26/3225</t>
  </si>
  <si>
    <t>RF-26/0635</t>
  </si>
  <si>
    <t>RF-26/0636</t>
  </si>
  <si>
    <t>RF-26/2057</t>
  </si>
  <si>
    <t>RF-26/0542</t>
  </si>
  <si>
    <t>RF-26/0182</t>
  </si>
  <si>
    <t>RF-26/0841</t>
  </si>
  <si>
    <t>RF-26/3132</t>
  </si>
  <si>
    <t>RF-26/3879</t>
  </si>
  <si>
    <t>RF-26/1440</t>
  </si>
  <si>
    <t>RF-26/2231</t>
  </si>
  <si>
    <t>RF-26/3414</t>
  </si>
  <si>
    <t>RF-26/1408</t>
  </si>
  <si>
    <t>RF-26/1666</t>
  </si>
  <si>
    <t>RF-26/3804</t>
  </si>
  <si>
    <t>RF-26/0619</t>
  </si>
  <si>
    <t>RF-26/1412</t>
  </si>
  <si>
    <t>RF-26/0993</t>
  </si>
  <si>
    <t>RF-26/1497</t>
  </si>
  <si>
    <t>RF-26/3120</t>
  </si>
  <si>
    <t>RF-26/1053</t>
  </si>
  <si>
    <t>RF-26/4107</t>
  </si>
  <si>
    <t>RF-26/2192</t>
  </si>
  <si>
    <t>RF-26/1009</t>
  </si>
  <si>
    <t>RF-26/1807</t>
  </si>
  <si>
    <t>RF-26/0844</t>
  </si>
  <si>
    <t>RF-26/0134</t>
  </si>
  <si>
    <t>RF-26/3354</t>
  </si>
  <si>
    <t>RF-26/2270</t>
  </si>
  <si>
    <t>RF-26/1295</t>
  </si>
  <si>
    <t>RF-26/0537</t>
  </si>
  <si>
    <t>RF-26/2748</t>
  </si>
  <si>
    <t>RF-26/3398</t>
  </si>
  <si>
    <t>RF-26/1886</t>
  </si>
  <si>
    <t>RF-26/2037</t>
  </si>
  <si>
    <t>RF-26/2449</t>
  </si>
  <si>
    <t>RF-26/1371</t>
  </si>
  <si>
    <t>RF-26/0913</t>
  </si>
  <si>
    <t>RF-26/3384</t>
  </si>
  <si>
    <t>RF-26/3465</t>
  </si>
  <si>
    <t>RF-26/3171</t>
  </si>
  <si>
    <t>RF-26/2342</t>
  </si>
  <si>
    <t>RF-26/3295</t>
  </si>
  <si>
    <t>RF-26/2140</t>
  </si>
  <si>
    <t>RF-26/3640</t>
  </si>
  <si>
    <t>RF-26/1471</t>
  </si>
  <si>
    <t>RF-26/4153</t>
  </si>
  <si>
    <t>RF-26/1854</t>
  </si>
  <si>
    <t>RF-26/2756</t>
  </si>
  <si>
    <t>RF-26/1933</t>
  </si>
  <si>
    <t>RF-26/1351</t>
  </si>
  <si>
    <t>RF-26/0685</t>
  </si>
  <si>
    <t>RF-26/0683</t>
  </si>
  <si>
    <t>RF-26/0684</t>
  </si>
  <si>
    <t>RF-26/3317</t>
  </si>
  <si>
    <t>RF-26/3302</t>
  </si>
  <si>
    <t>RF-26/0686</t>
  </si>
  <si>
    <t>RF-26/1962</t>
  </si>
  <si>
    <t>RF-26/0625</t>
  </si>
  <si>
    <t>RF-26/2666</t>
  </si>
  <si>
    <t>RF-26/1935</t>
  </si>
  <si>
    <t>RF-26/1370</t>
  </si>
  <si>
    <t>RF-26/0982</t>
  </si>
  <si>
    <t>RF-26/2491</t>
  </si>
  <si>
    <t>RF-26/0072</t>
  </si>
  <si>
    <t>RF-26/3820</t>
  </si>
  <si>
    <t>RF-26/0242</t>
  </si>
  <si>
    <t>RF-26/0579</t>
  </si>
  <si>
    <t>RF-26/0727</t>
  </si>
  <si>
    <t>RF-26/1344</t>
  </si>
  <si>
    <t>RF-26/0143</t>
  </si>
  <si>
    <t>RF-26/0094</t>
  </si>
  <si>
    <t>RF-26/3355</t>
  </si>
  <si>
    <t>RF-26/2293</t>
  </si>
  <si>
    <t>RF-26/1125</t>
  </si>
  <si>
    <t>RF-26/0008</t>
  </si>
  <si>
    <t>RF-26/2244</t>
  </si>
  <si>
    <t>RF-26/3729</t>
  </si>
  <si>
    <t>RF-26/3699</t>
  </si>
  <si>
    <t>RF-26/2251</t>
  </si>
  <si>
    <t>RF-26/4158</t>
  </si>
  <si>
    <t>RF-26/2639</t>
  </si>
  <si>
    <t>RF-26/3728</t>
  </si>
  <si>
    <t>RF-26/0265</t>
  </si>
  <si>
    <t>RF-26/3181</t>
  </si>
  <si>
    <t>RF-26/2373</t>
  </si>
  <si>
    <t>RF-26/1921</t>
  </si>
  <si>
    <t>RF-26/3717</t>
  </si>
  <si>
    <t>RF-26/2211</t>
  </si>
  <si>
    <t>RF-26/2027</t>
  </si>
  <si>
    <t>RF-26/0832</t>
  </si>
  <si>
    <t>RF-26/2398</t>
  </si>
  <si>
    <t>RF-26/1360</t>
  </si>
  <si>
    <t>RF-26/2522</t>
  </si>
  <si>
    <t>RF-26/2322</t>
  </si>
  <si>
    <t>RF-26/2760</t>
  </si>
  <si>
    <t>RF-26/2162</t>
  </si>
  <si>
    <t>RF-26/0122</t>
  </si>
  <si>
    <t>RF-26/0196</t>
  </si>
  <si>
    <t>RF-26/1916</t>
  </si>
  <si>
    <t>RF-26/0980</t>
  </si>
  <si>
    <t>RF-26/2336</t>
  </si>
  <si>
    <t>RF-26/3029</t>
  </si>
  <si>
    <t>RF-26/1702</t>
  </si>
  <si>
    <t>RF-26/2521</t>
  </si>
  <si>
    <t>RF-26/3839</t>
  </si>
  <si>
    <t>RF-26/2487</t>
  </si>
  <si>
    <t>RF-26/0761</t>
  </si>
  <si>
    <t>RF-26/2367</t>
  </si>
  <si>
    <t>RF-26/3298</t>
  </si>
  <si>
    <t>RF-26/2653</t>
  </si>
  <si>
    <t>RF-26/3138</t>
  </si>
  <si>
    <t>RF-26/3956</t>
  </si>
  <si>
    <t>RF-26/3093</t>
  </si>
  <si>
    <t>RF-26/2344</t>
  </si>
  <si>
    <t>RF-26/2725</t>
  </si>
  <si>
    <t>RF-26/3701</t>
  </si>
  <si>
    <t>RF-26/0054</t>
  </si>
  <si>
    <t>RF-26/3801</t>
  </si>
  <si>
    <t>RF-26/3019</t>
  </si>
  <si>
    <t>RF-26/2252</t>
  </si>
  <si>
    <t>RF-26/1989</t>
  </si>
  <si>
    <t>RF-26/1427</t>
  </si>
  <si>
    <t>RF-26/3585</t>
  </si>
  <si>
    <t>RF-26/2985</t>
  </si>
  <si>
    <t>RF-26/2397</t>
  </si>
  <si>
    <t>RF-26/0095</t>
  </si>
  <si>
    <t>RF-26/2413</t>
  </si>
  <si>
    <t>RF-26/2629</t>
  </si>
  <si>
    <t>RF-26/1888</t>
  </si>
  <si>
    <t>RF-26/3545</t>
  </si>
  <si>
    <t>RF-26/2687</t>
  </si>
  <si>
    <t>RF-26/2509</t>
  </si>
  <si>
    <t>RF-26/2565</t>
  </si>
  <si>
    <t>RF-26/2619</t>
  </si>
  <si>
    <t>RF-26/2700</t>
  </si>
  <si>
    <t>RF-26/0687</t>
  </si>
  <si>
    <t>RF-26/3175</t>
  </si>
  <si>
    <t>RF-26/0087</t>
  </si>
  <si>
    <t>RF-26/2538</t>
  </si>
  <si>
    <t>RF-26/2530</t>
  </si>
  <si>
    <t>RF-26/0960</t>
  </si>
  <si>
    <t>RF-26/0107</t>
  </si>
  <si>
    <t>RF-26/0675</t>
  </si>
  <si>
    <t>RF-26/2635</t>
  </si>
  <si>
    <t>RF-26/3179</t>
  </si>
  <si>
    <t>RF-26/0746</t>
  </si>
  <si>
    <t>RF-26/0495</t>
  </si>
  <si>
    <t>RF-26/0592</t>
  </si>
  <si>
    <t>RF-26/2968</t>
  </si>
  <si>
    <t>RF-26/4152</t>
  </si>
  <si>
    <t>RF-26/0596</t>
  </si>
  <si>
    <t>RF-26/1759</t>
  </si>
  <si>
    <t>RF-26/2350</t>
  </si>
  <si>
    <t>RF-26/1764</t>
  </si>
  <si>
    <t>RF-26/2470</t>
  </si>
  <si>
    <t>RF-26/1660</t>
  </si>
  <si>
    <t>RF-26/1135</t>
  </si>
  <si>
    <t>RF-26/2427</t>
  </si>
  <si>
    <t>RF-26/2683</t>
  </si>
  <si>
    <t>RF-26/3207</t>
  </si>
  <si>
    <t>RF-26/2950</t>
  </si>
  <si>
    <t>RF-26/3210</t>
  </si>
  <si>
    <t>RF-26/1714</t>
  </si>
  <si>
    <t>RF-26/3059</t>
  </si>
  <si>
    <t>RF-26/0858</t>
  </si>
  <si>
    <t>RF-26/0544</t>
  </si>
  <si>
    <t>RF-26/2208</t>
  </si>
  <si>
    <t>RF-26/0756</t>
  </si>
  <si>
    <t>RF-26/2166</t>
  </si>
  <si>
    <t>RF-26/3852</t>
  </si>
  <si>
    <t>RF-26/1179</t>
  </si>
  <si>
    <t>RF-26/2664</t>
  </si>
  <si>
    <t>RF-26/1191</t>
  </si>
  <si>
    <t>RF-26/3009</t>
  </si>
  <si>
    <t>RF-26/3740</t>
  </si>
  <si>
    <t>RF-26/0444</t>
  </si>
  <si>
    <t>RF-26/1010</t>
  </si>
  <si>
    <t>RF-26/1715</t>
  </si>
  <si>
    <t>RF-26/0733</t>
  </si>
  <si>
    <t>RF-26/1036</t>
  </si>
  <si>
    <t>RF-26/0337</t>
  </si>
  <si>
    <t>RF-26/2303</t>
  </si>
  <si>
    <t>RF-26/2296</t>
  </si>
  <si>
    <t>RF-26/3941</t>
  </si>
  <si>
    <t>RF-26/2410</t>
  </si>
  <si>
    <t>RF-26/0428</t>
  </si>
  <si>
    <t>RF-26/1020</t>
  </si>
  <si>
    <t>RF-26/1797</t>
  </si>
  <si>
    <t>RF-26/1469</t>
  </si>
  <si>
    <t>RF-26/0029</t>
  </si>
  <si>
    <t>RF-26/3023</t>
  </si>
  <si>
    <t>RF-26/2774</t>
  </si>
  <si>
    <t>RF-26/1838</t>
  </si>
  <si>
    <t>RF-26/2235</t>
  </si>
  <si>
    <t>RF-26/3374</t>
  </si>
  <si>
    <t>RF-26/2506</t>
  </si>
  <si>
    <t>RF-26/3958</t>
  </si>
  <si>
    <t>RF-26/3183</t>
  </si>
  <si>
    <t>RF-26/2007</t>
  </si>
  <si>
    <t>RF-26/0075</t>
  </si>
  <si>
    <t>RF-26/1813</t>
  </si>
  <si>
    <t>RF-26/2536</t>
  </si>
  <si>
    <t>RF-26/4059</t>
  </si>
  <si>
    <t>RF-26/2862</t>
  </si>
  <si>
    <t>RF-26/2591</t>
  </si>
  <si>
    <t>RF-26/1963</t>
  </si>
  <si>
    <t>RF-26/2261</t>
  </si>
  <si>
    <t>RF-26/2947</t>
  </si>
  <si>
    <t>RF-26/2645</t>
  </si>
  <si>
    <t>RF-26/2424</t>
  </si>
  <si>
    <t>RF-26/0044</t>
  </si>
  <si>
    <t>RF-26/2243</t>
  </si>
  <si>
    <t>RF-26/3502</t>
  </si>
  <si>
    <t>RF-26/2854</t>
  </si>
  <si>
    <t>RF-26/0623</t>
  </si>
  <si>
    <t>RF-26/1442</t>
  </si>
  <si>
    <t>RF-26/1858</t>
  </si>
  <si>
    <t>RF-26/2764</t>
  </si>
  <si>
    <t>RF-26/1130</t>
  </si>
  <si>
    <t>RF-26/0732</t>
  </si>
  <si>
    <t>RF-26/3006</t>
  </si>
  <si>
    <t>RF-26/3105</t>
  </si>
  <si>
    <t>RF-26/2433</t>
  </si>
  <si>
    <t>RF-26/0299</t>
  </si>
  <si>
    <t>RF-26/3588</t>
  </si>
  <si>
    <t>RF-26/2516</t>
  </si>
  <si>
    <t>RF-26/0304</t>
  </si>
  <si>
    <t>RF-26/4077</t>
  </si>
  <si>
    <t>RF-26/1613</t>
  </si>
  <si>
    <t>RF-26/3732</t>
  </si>
  <si>
    <t>RF-26/2946</t>
  </si>
  <si>
    <t>RF-26/2980</t>
  </si>
  <si>
    <t>RF-26/1301</t>
  </si>
  <si>
    <t>RF-26/1000</t>
  </si>
  <si>
    <t>RF-26/0408</t>
  </si>
  <si>
    <t>RF-26/3718</t>
  </si>
  <si>
    <t>RF-26/1775</t>
  </si>
  <si>
    <t>RF-26/0612</t>
  </si>
  <si>
    <t>RF-26/0039</t>
  </si>
  <si>
    <t>RF-26/0235</t>
  </si>
  <si>
    <t>RF-26/0603</t>
  </si>
  <si>
    <t>RF-26/0595</t>
  </si>
  <si>
    <t>RF-26/3035</t>
  </si>
  <si>
    <t>RF-26/3074</t>
  </si>
  <si>
    <t>RF-26/2616</t>
  </si>
  <si>
    <t>RF-26/1949</t>
  </si>
  <si>
    <t>RF-26/0199</t>
  </si>
  <si>
    <t>RF-26/2556</t>
  </si>
  <si>
    <t>RF-26/1493</t>
  </si>
  <si>
    <t>RF-26/2703</t>
  </si>
  <si>
    <t>RF-26/1940</t>
  </si>
  <si>
    <t>RF-26/1558</t>
  </si>
  <si>
    <t>RF-26/3411</t>
  </si>
  <si>
    <t>RF-26/2694</t>
  </si>
  <si>
    <t>RF-26/2847</t>
  </si>
  <si>
    <t>RF-26/0018</t>
  </si>
  <si>
    <t>RF-26/1291</t>
  </si>
  <si>
    <t>RF-26/3098</t>
  </si>
  <si>
    <t>RF-26/2674</t>
  </si>
  <si>
    <t>RF-26/0933</t>
  </si>
  <si>
    <t>RF-26/1928</t>
  </si>
  <si>
    <t>RF-26/3471</t>
  </si>
  <si>
    <t>RF-26/0048</t>
  </si>
  <si>
    <t>RF-26/2490</t>
  </si>
  <si>
    <t>RF-26/2877</t>
  </si>
  <si>
    <t>RF-26/0238</t>
  </si>
  <si>
    <t>RF-26/1324</t>
  </si>
  <si>
    <t>RF-26/1634</t>
  </si>
  <si>
    <t>RF-26/1016</t>
  </si>
  <si>
    <t>RF-26/3436</t>
  </si>
  <si>
    <t>RF-26/0390</t>
  </si>
  <si>
    <t>RF-26/0644</t>
  </si>
  <si>
    <t>RF-26/1478</t>
  </si>
  <si>
    <t>RF-26/1956</t>
  </si>
  <si>
    <t>RF-26/0288</t>
  </si>
  <si>
    <t>RF-26/1878</t>
  </si>
  <si>
    <t>RF-26/0627</t>
  </si>
  <si>
    <t>RF-26/3101</t>
  </si>
  <si>
    <t>RF-26/3472</t>
  </si>
  <si>
    <t>RF-26/2272</t>
  </si>
  <si>
    <t>RF-26/1612</t>
  </si>
  <si>
    <t>RF-26/3831</t>
  </si>
  <si>
    <t>RF-26/1751</t>
  </si>
  <si>
    <t>RF-26/1746</t>
  </si>
  <si>
    <t>RF-26/3330</t>
  </si>
  <si>
    <t>RF-26/2940</t>
  </si>
  <si>
    <t>RF-26/2040</t>
  </si>
  <si>
    <t>RF-26/0833</t>
  </si>
  <si>
    <t>RF-26/0717</t>
  </si>
  <si>
    <t>RF-26/4118</t>
  </si>
  <si>
    <t>RF-26/0837</t>
  </si>
  <si>
    <t>RF-26/2414</t>
  </si>
  <si>
    <t>RF-26/0229</t>
  </si>
  <si>
    <t>RF-26/3011</t>
  </si>
  <si>
    <t>RF-26/1871</t>
  </si>
  <si>
    <t>RF-26/1201</t>
  </si>
  <si>
    <t>RF-26/0065</t>
  </si>
  <si>
    <t>RF-26/1226</t>
  </si>
  <si>
    <t>RF-26/0320</t>
  </si>
  <si>
    <t>RF-26/2779</t>
  </si>
  <si>
    <t>RF-26/1512</t>
  </si>
  <si>
    <t>RF-26/3727</t>
  </si>
  <si>
    <t>RF-26/3907</t>
  </si>
  <si>
    <t>RF-26/1005</t>
  </si>
  <si>
    <t>RF-26/0329</t>
  </si>
  <si>
    <t>RF-26/0569</t>
  </si>
  <si>
    <t>RF-26/2104</t>
  </si>
  <si>
    <t>RF-26/2604</t>
  </si>
  <si>
    <t>RF-26/4119</t>
  </si>
  <si>
    <t>RF-26/2353</t>
  </si>
  <si>
    <t>RF-26/2364</t>
  </si>
  <si>
    <t>RF-26/1448</t>
  </si>
  <si>
    <t>RF-26/1580</t>
  </si>
  <si>
    <t>RF-26/0355</t>
  </si>
  <si>
    <t>RF-26/1901</t>
  </si>
  <si>
    <t>RF-26/2078</t>
  </si>
  <si>
    <t>RF-26/2457</t>
  </si>
  <si>
    <t>RF-26/3624</t>
  </si>
  <si>
    <t>RF-26/3896</t>
  </si>
  <si>
    <t>RF-26/0210</t>
  </si>
  <si>
    <t>RF-26/2644</t>
  </si>
  <si>
    <t>RF-26/1907</t>
  </si>
  <si>
    <t>RF-26/3928</t>
  </si>
  <si>
    <t>RF-26/2333</t>
  </si>
  <si>
    <t>RF-26/3280</t>
  </si>
  <si>
    <t>RF-26/0068</t>
  </si>
  <si>
    <t>RF-26/3032</t>
  </si>
  <si>
    <t>RF-26/0269</t>
  </si>
  <si>
    <t>RF-26/0800</t>
  </si>
  <si>
    <t>RF-26/3566</t>
  </si>
  <si>
    <t>RF-26/3111</t>
  </si>
  <si>
    <t>RF-26/1034</t>
  </si>
  <si>
    <t>RF-26/2492</t>
  </si>
  <si>
    <t>RF-26/1231</t>
  </si>
  <si>
    <t>RF-26/3134</t>
  </si>
  <si>
    <t>RF-26/2216</t>
  </si>
  <si>
    <t>RF-26/3954</t>
  </si>
  <si>
    <t>RF-26/2306</t>
  </si>
  <si>
    <t>RF-26/1235</t>
  </si>
  <si>
    <t>RF-26/4162</t>
  </si>
  <si>
    <t>RF-26/4090</t>
  </si>
  <si>
    <t>RF-26/3696</t>
  </si>
  <si>
    <t>RF-26/2850</t>
  </si>
  <si>
    <t>RF-26/3274</t>
  </si>
  <si>
    <t>RF-26/1958</t>
  </si>
  <si>
    <t>RF-26/3596</t>
  </si>
  <si>
    <t>RF-26/0582</t>
  </si>
  <si>
    <t>RF-26/3580</t>
  </si>
  <si>
    <t>RF-26/1208</t>
  </si>
  <si>
    <t>RF-26/0814</t>
  </si>
  <si>
    <t>RF-26/0136</t>
  </si>
  <si>
    <t>RF-26/0699</t>
  </si>
  <si>
    <t>RF-26/1206</t>
  </si>
  <si>
    <t>RF-26/0559</t>
  </si>
  <si>
    <t>RF-26/1137</t>
  </si>
  <si>
    <t>RF-26/0180</t>
  </si>
  <si>
    <t>RF-26/2685</t>
  </si>
  <si>
    <t>RF-26/2477</t>
  </si>
  <si>
    <t>RF-26/0740</t>
  </si>
  <si>
    <t>RF-26/0762</t>
  </si>
  <si>
    <t>RF-26/2130</t>
  </si>
  <si>
    <t>RF-26/1543</t>
  </si>
  <si>
    <t>RF-26/3007</t>
  </si>
  <si>
    <t>RF-26/3046</t>
  </si>
  <si>
    <t>RF-26/2612</t>
  </si>
  <si>
    <t>RF-26/3304</t>
  </si>
  <si>
    <t>RF-26/2241</t>
  </si>
  <si>
    <t>RF-26/1980</t>
  </si>
  <si>
    <t>RF-26/2531</t>
  </si>
  <si>
    <t>RF-26/2662</t>
  </si>
  <si>
    <t>RF-26/3709</t>
  </si>
  <si>
    <t>RF-26/2579</t>
  </si>
  <si>
    <t>RF-26/4115</t>
  </si>
  <si>
    <t>RF-26/3853</t>
  </si>
  <si>
    <t>RF-26/2361</t>
  </si>
  <si>
    <t>RF-26/2866</t>
  </si>
  <si>
    <t>RF-26/3275</t>
  </si>
  <si>
    <t>RF-26/1487</t>
  </si>
  <si>
    <t>RF-26/0240</t>
  </si>
  <si>
    <t>RF-26/1927</t>
  </si>
  <si>
    <t>RF-26/2266</t>
  </si>
  <si>
    <t>RF-26/2984</t>
  </si>
  <si>
    <t>RF-26/2743</t>
  </si>
  <si>
    <t>RF-26/2067</t>
  </si>
  <si>
    <t>RF-26/1869</t>
  </si>
  <si>
    <t>RF-26/2615</t>
  </si>
  <si>
    <t>RF-26/1778</t>
  </si>
  <si>
    <t>RF-26/2061</t>
  </si>
  <si>
    <t>RF-26/3166</t>
  </si>
  <si>
    <t>RF-26/3087</t>
  </si>
  <si>
    <t>RF-26/2044</t>
  </si>
  <si>
    <t>RF-26/0593</t>
  </si>
  <si>
    <t>RF-26/2583</t>
  </si>
  <si>
    <t>RF-26/2931</t>
  </si>
  <si>
    <t>RF-26/3446</t>
  </si>
  <si>
    <t>RF-26/2004</t>
  </si>
  <si>
    <t>RF-26/2840</t>
  </si>
  <si>
    <t>RF-26/1863</t>
  </si>
  <si>
    <t>RF-26/1607</t>
  </si>
  <si>
    <t>RF-26/3254</t>
  </si>
  <si>
    <t>RF-26/2202</t>
  </si>
  <si>
    <t>RF-26/3235</t>
  </si>
  <si>
    <t>RF-26/3698</t>
  </si>
  <si>
    <t>RF-26/1389</t>
  </si>
  <si>
    <t>RF-26/2188</t>
  </si>
  <si>
    <t>RF-26/0743</t>
  </si>
  <si>
    <t>RF-26/3196</t>
  </si>
  <si>
    <t>RF-26/2412</t>
  </si>
  <si>
    <t>RF-26/2767</t>
  </si>
  <si>
    <t>RF-26/0399</t>
  </si>
  <si>
    <t>RF-26/2290</t>
  </si>
  <si>
    <t>RF-26/1101</t>
  </si>
  <si>
    <t>RF-26/3568</t>
  </si>
  <si>
    <t>RF-26/0212</t>
  </si>
  <si>
    <t>RF-26/1973</t>
  </si>
  <si>
    <t>RF-26/2759</t>
  </si>
  <si>
    <t>RF-26/3203</t>
  </si>
  <si>
    <t>RF-26/2153</t>
  </si>
  <si>
    <t>RF-26/4011</t>
  </si>
  <si>
    <t>RF-26/3392</t>
  </si>
  <si>
    <t>RF-26/1842</t>
  </si>
  <si>
    <t>RF-26/3404</t>
  </si>
  <si>
    <t>RF-26/0776</t>
  </si>
  <si>
    <t>RF-26/2710</t>
  </si>
  <si>
    <t>RF-26/4164</t>
  </si>
  <si>
    <t>RF-26/3827</t>
  </si>
  <si>
    <t>RF-26/2016</t>
  </si>
  <si>
    <t>RF-26/2858</t>
  </si>
  <si>
    <t>RF-26/3184</t>
  </si>
  <si>
    <t>RF-26/2105</t>
  </si>
  <si>
    <t>RF-26/3150</t>
  </si>
  <si>
    <t>RF-26/2009</t>
  </si>
  <si>
    <t>RF-26/2852</t>
  </si>
  <si>
    <t>RF-26/2863</t>
  </si>
  <si>
    <t>RF-26/3318</t>
  </si>
  <si>
    <t>RF-26/3194</t>
  </si>
  <si>
    <t>RF-26/2818</t>
  </si>
  <si>
    <t>RF-26/1737</t>
  </si>
  <si>
    <t>RF-26/4149</t>
  </si>
  <si>
    <t>RF-26/2448</t>
  </si>
  <si>
    <t>RF-26/3582</t>
  </si>
  <si>
    <t>RF-26/2809</t>
  </si>
  <si>
    <t>RF-26/0673</t>
  </si>
  <si>
    <t>RF-26/2571</t>
  </si>
  <si>
    <t>RF-26/3178</t>
  </si>
  <si>
    <t>RF-26/2912</t>
  </si>
  <si>
    <t>RF-26/0941</t>
  </si>
  <si>
    <t>RF-26/0111</t>
  </si>
  <si>
    <t>RF-26/2213</t>
  </si>
  <si>
    <t>RF-26/1736</t>
  </si>
  <si>
    <t>RF-26/2046</t>
  </si>
  <si>
    <t>RF-26/3379</t>
  </si>
  <si>
    <t>RF-26/3176</t>
  </si>
  <si>
    <t>RF-26/2200</t>
  </si>
  <si>
    <t>RF-26/1785</t>
  </si>
  <si>
    <t>RF-26/3028</t>
  </si>
  <si>
    <t>RF-26/0503</t>
  </si>
  <si>
    <t>RF-26/0884</t>
  </si>
  <si>
    <t>RF-26/0794</t>
  </si>
  <si>
    <t>RF-26/3843</t>
  </si>
  <si>
    <t>RF-26/2095</t>
  </si>
  <si>
    <t>RF-26/0978</t>
  </si>
  <si>
    <t>RF-26/2784</t>
  </si>
  <si>
    <t>RF-26/2123</t>
  </si>
  <si>
    <t>RF-26/0151</t>
  </si>
  <si>
    <t>RF-26/1505</t>
  </si>
  <si>
    <t>RF-26/3562</t>
  </si>
  <si>
    <t>RF-26/0509</t>
  </si>
  <si>
    <t>RF-26/3554</t>
  </si>
  <si>
    <t>RF-26/1670</t>
  </si>
  <si>
    <t>RF-26/0455</t>
  </si>
  <si>
    <t>RF-26/2870</t>
  </si>
  <si>
    <t>RF-26/0100</t>
  </si>
  <si>
    <t>RF-26/2273</t>
  </si>
  <si>
    <t>RF-26/2551</t>
  </si>
  <si>
    <t>RF-26/2111</t>
  </si>
  <si>
    <t>RF-26/1934</t>
  </si>
  <si>
    <t>RF-26/1789</t>
  </si>
  <si>
    <t>RF-26/1694</t>
  </si>
  <si>
    <t>RF-26/1276</t>
  </si>
  <si>
    <t>RF-26/2648</t>
  </si>
  <si>
    <t>RF-26/1227</t>
  </si>
  <si>
    <t>RF-26/3405</t>
  </si>
  <si>
    <t>RF-26/2539</t>
  </si>
  <si>
    <t>RF-26/3848</t>
  </si>
  <si>
    <t>RF-26/0218</t>
  </si>
  <si>
    <t>RF-26/2998</t>
  </si>
  <si>
    <t>RF-26/3136</t>
  </si>
  <si>
    <t>RF-26/0448</t>
  </si>
  <si>
    <t>RF-26/0268</t>
  </si>
  <si>
    <t>RF-26/1704</t>
  </si>
  <si>
    <t>RF-26/2436</t>
  </si>
  <si>
    <t>RF-26/2588</t>
  </si>
  <si>
    <t>RF-26/1577</t>
  </si>
  <si>
    <t>RF-26/1556</t>
  </si>
  <si>
    <t>RF-26/2560</t>
  </si>
  <si>
    <t>RF-26/2766</t>
  </si>
  <si>
    <t>RF-26/4076</t>
  </si>
  <si>
    <t>RF-26/1979</t>
  </si>
  <si>
    <t>RF-26/0359</t>
  </si>
  <si>
    <t>RF-26/1127</t>
  </si>
  <si>
    <t>RF-26/3054</t>
  </si>
  <si>
    <t>RF-26/2291</t>
  </si>
  <si>
    <t>RF-26/0126</t>
  </si>
  <si>
    <t>RF-26/0273</t>
  </si>
  <si>
    <t>RF-26/3247</t>
  </si>
  <si>
    <t>RF-26/0412</t>
  </si>
  <si>
    <t>RF-26/2979</t>
  </si>
  <si>
    <t>RF-26/4169</t>
  </si>
  <si>
    <t>RF-26/1860</t>
  </si>
  <si>
    <t>RF-26/0820</t>
  </si>
  <si>
    <t>RF-26/0489</t>
  </si>
  <si>
    <t>RF-26/0631</t>
  </si>
  <si>
    <t>RF-26/2486</t>
  </si>
  <si>
    <t>RF-26/0142</t>
  </si>
  <si>
    <t>RF-26/1662</t>
  </si>
  <si>
    <t>RF-26/2134</t>
  </si>
  <si>
    <t>RF-26/0985</t>
  </si>
  <si>
    <t>RF-26/3165</t>
  </si>
  <si>
    <t>RF-26/2844</t>
  </si>
  <si>
    <t>RF-26/2736</t>
  </si>
  <si>
    <t>RF-26/1895</t>
  </si>
  <si>
    <t>RF-26/2038</t>
  </si>
  <si>
    <t>RF-26/0470</t>
  </si>
  <si>
    <t>RF-26/2792</t>
  </si>
  <si>
    <t>RF-26/2643</t>
  </si>
  <si>
    <t>RF-26/2452</t>
  </si>
  <si>
    <t>RF-26/2439</t>
  </si>
  <si>
    <t>RF-26/2826</t>
  </si>
  <si>
    <t>RF-26/3339</t>
  </si>
  <si>
    <t>RF-26/1001</t>
  </si>
  <si>
    <t>RF-26/3583</t>
  </si>
  <si>
    <t>RF-26/3445</t>
  </si>
  <si>
    <t>RF-26/1997</t>
  </si>
  <si>
    <t>RF-26/0073</t>
  </si>
  <si>
    <t>RF-26/2798</t>
  </si>
  <si>
    <t>RF-26/3951</t>
  </si>
  <si>
    <t>RF-26/3047</t>
  </si>
  <si>
    <t>RF-26/2630</t>
  </si>
  <si>
    <t>RF-26/1849</t>
  </si>
  <si>
    <t>RF-26/3116</t>
  </si>
  <si>
    <t>RF-26/0264</t>
  </si>
  <si>
    <t>RF-26/2721</t>
  </si>
  <si>
    <t>RF-26/3146</t>
  </si>
  <si>
    <t>RF-26/4054</t>
  </si>
  <si>
    <t>RF-26/2446</t>
  </si>
  <si>
    <t>RF-26/0034</t>
  </si>
  <si>
    <t>RF-26/2747</t>
  </si>
  <si>
    <t>RF-26/3094</t>
  </si>
  <si>
    <t>RF-26/2482</t>
  </si>
  <si>
    <t>RF-26/2164</t>
  </si>
  <si>
    <t>RF-26/1846</t>
  </si>
  <si>
    <t>RF-26/2299</t>
  </si>
  <si>
    <t>RF-26/0035</t>
  </si>
  <si>
    <t>RF-26/1037</t>
  </si>
  <si>
    <t>RF-26/1925</t>
  </si>
  <si>
    <t>RF-26/0373</t>
  </si>
  <si>
    <t>RF-26/0541</t>
  </si>
  <si>
    <t>RF-26/3758</t>
  </si>
  <si>
    <t>RF-26/0500</t>
  </si>
  <si>
    <t>RF-26/0806</t>
  </si>
  <si>
    <t>RF-26/2719</t>
  </si>
  <si>
    <t>RF-26/3589</t>
  </si>
  <si>
    <t>RF-26/2028</t>
  </si>
  <si>
    <t>RF-26/3152</t>
  </si>
  <si>
    <t>RF-26/1608</t>
  </si>
  <si>
    <t>RF-26/1091</t>
  </si>
  <si>
    <t>RF-26/0572</t>
  </si>
  <si>
    <t>RF-26/0955</t>
  </si>
  <si>
    <t>RF-26/1601</t>
  </si>
  <si>
    <t>RF-26/1733</t>
  </si>
  <si>
    <t>RF-26/0693</t>
  </si>
  <si>
    <t>RF-26/2264</t>
  </si>
  <si>
    <t>RF-26/0053</t>
  </si>
  <si>
    <t>RF-26/0536</t>
  </si>
  <si>
    <t>RF-26/2221</t>
  </si>
  <si>
    <t>RF-26/0707</t>
  </si>
  <si>
    <t>RF-26/3973</t>
  </si>
  <si>
    <t>RF-26/1365</t>
  </si>
  <si>
    <t>RF-26/3346</t>
  </si>
  <si>
    <t>RF-26/1387</t>
  </si>
  <si>
    <t>RF-26/0817</t>
  </si>
  <si>
    <t>RF-26/1025</t>
  </si>
  <si>
    <t>RF-26/3746</t>
  </si>
  <si>
    <t>RF-26/3770</t>
  </si>
  <si>
    <t>RF-26/3040</t>
  </si>
  <si>
    <t>RF-26/0661</t>
  </si>
  <si>
    <t>RF-26/0115</t>
  </si>
  <si>
    <t>RF-26/2379</t>
  </si>
  <si>
    <t>RF-26/1758</t>
  </si>
  <si>
    <t>RF-26/2154</t>
  </si>
  <si>
    <t>RF-26/0996</t>
  </si>
  <si>
    <t>RF-26/2260</t>
  </si>
  <si>
    <t>RF-26/1154</t>
  </si>
  <si>
    <t>RF-26/0676</t>
  </si>
  <si>
    <t>RF-26/1152</t>
  </si>
  <si>
    <t>RF-26/0979</t>
  </si>
  <si>
    <t>RF-26/4120</t>
  </si>
  <si>
    <t>RF-26/0857</t>
  </si>
  <si>
    <t>RF-26/2117</t>
  </si>
  <si>
    <t>RF-26/1561</t>
  </si>
  <si>
    <t>RF-26/1537</t>
  </si>
  <si>
    <t>RF-26/0248</t>
  </si>
  <si>
    <t>RF-26/4106</t>
  </si>
  <si>
    <t>RF-26/1029</t>
  </si>
  <si>
    <t>RF-26/1195</t>
  </si>
  <si>
    <t>RF-26/3202</t>
  </si>
  <si>
    <t>RF-26/3858</t>
  </si>
  <si>
    <t>RF-26/3857</t>
  </si>
  <si>
    <t>RF-26/1217</t>
  </si>
  <si>
    <t>RF-26/0838</t>
  </si>
  <si>
    <t>RF-26/0682</t>
  </si>
  <si>
    <t>RF-26/0716</t>
  </si>
  <si>
    <t>RF-26/4055</t>
  </si>
  <si>
    <t>RF-26/2636</t>
  </si>
  <si>
    <t>RF-26/2450</t>
  </si>
  <si>
    <t>RF-26/3484</t>
  </si>
  <si>
    <t>RF-26/1503</t>
  </si>
  <si>
    <t>RF-26/1115</t>
  </si>
  <si>
    <t>RF-26/1438</t>
  </si>
  <si>
    <t>RF-26/2265</t>
  </si>
  <si>
    <t>RF-26/0890</t>
  </si>
  <si>
    <t>RF-26/1419</t>
  </si>
  <si>
    <t>RF-26/2282</t>
  </si>
  <si>
    <t>RF-26/2460</t>
  </si>
  <si>
    <t>RF-26/4008</t>
  </si>
  <si>
    <t>RF-26/3570</t>
  </si>
  <si>
    <t>RF-26/1687</t>
  </si>
  <si>
    <t>RF-26/4116</t>
  </si>
  <si>
    <t>RF-26/0132</t>
  </si>
  <si>
    <t>RF-26/4041</t>
  </si>
  <si>
    <t>RF-26/1557</t>
  </si>
  <si>
    <t>RF-26/0382</t>
  </si>
  <si>
    <t>RF-26/0360</t>
  </si>
  <si>
    <t>RF-26/0323</t>
  </si>
  <si>
    <t>RF-26/0963</t>
  </si>
  <si>
    <t>RF-26/1567</t>
  </si>
  <si>
    <t>RF-26/0303</t>
  </si>
  <si>
    <t>RF-26/0419</t>
  </si>
  <si>
    <t>RF-26/0346</t>
  </si>
  <si>
    <t>RF-26/0594</t>
  </si>
  <si>
    <t>RF-26/1549</t>
  </si>
  <si>
    <t>RF-26/3797</t>
  </si>
  <si>
    <t>RF-26/0689</t>
  </si>
  <si>
    <t>RF-26/3053</t>
  </si>
  <si>
    <t>RF-26/1124</t>
  </si>
  <si>
    <t>RF-26/1890</t>
  </si>
  <si>
    <t>RF-26/2606</t>
  </si>
  <si>
    <t>RF-26/0714</t>
  </si>
  <si>
    <t>RF-26/1996</t>
  </si>
  <si>
    <t>RF-26/0253</t>
  </si>
  <si>
    <t>RF-26/3538</t>
  </si>
  <si>
    <t>RF-26/0083</t>
  </si>
  <si>
    <t>RF-26/1912</t>
  </si>
  <si>
    <t>RF-26/3467</t>
  </si>
  <si>
    <t>RF-26/2757</t>
  </si>
  <si>
    <t>RF-26/0032</t>
  </si>
  <si>
    <t>RF-26/2480</t>
  </si>
  <si>
    <t>RF-26/2054</t>
  </si>
  <si>
    <t>RF-26/0375</t>
  </si>
  <si>
    <t>RF-26/3222</t>
  </si>
  <si>
    <t>RF-26/0204</t>
  </si>
  <si>
    <t>RF-26/3886</t>
  </si>
  <si>
    <t>RF-26/3001</t>
  </si>
  <si>
    <t>RF-26/2962</t>
  </si>
  <si>
    <t>RF-26/2431</t>
  </si>
  <si>
    <t>RF-26/2485</t>
  </si>
  <si>
    <t>RF-26/2407</t>
  </si>
  <si>
    <t>RF-26/3422</t>
  </si>
  <si>
    <t>RF-26/0446</t>
  </si>
  <si>
    <t>RF-26/3478</t>
  </si>
  <si>
    <t>RF-26/2257</t>
  </si>
  <si>
    <t>RF-26/2883</t>
  </si>
  <si>
    <t>RF-26/3688</t>
  </si>
  <si>
    <t>RF-26/0875</t>
  </si>
  <si>
    <t>RF-26/2879</t>
  </si>
  <si>
    <t>RF-26/1882</t>
  </si>
  <si>
    <t>RF-26/2794</t>
  </si>
  <si>
    <t>RF-26/0494</t>
  </si>
  <si>
    <t>RF-26/2053</t>
  </si>
  <si>
    <t>RF-26/2246</t>
  </si>
  <si>
    <t>RF-26/2976</t>
  </si>
  <si>
    <t>RF-26/0339</t>
  </si>
  <si>
    <t>RF-26/2936</t>
  </si>
  <si>
    <t>RF-26/0307</t>
  </si>
  <si>
    <t>RF-26/3488</t>
  </si>
  <si>
    <t>RF-26/2575</t>
  </si>
  <si>
    <t>RF-26/0715</t>
  </si>
  <si>
    <t>RF-26/0149</t>
  </si>
  <si>
    <t>RF-26/1968</t>
  </si>
  <si>
    <t>RF-26/1899</t>
  </si>
  <si>
    <t>RF-26/0796</t>
  </si>
  <si>
    <t>RF-26/1721</t>
  </si>
  <si>
    <t>RF-26/0957</t>
  </si>
  <si>
    <t>RF-26/0987</t>
  </si>
  <si>
    <t>RF-26/1540</t>
  </si>
  <si>
    <t>RF-26/3957</t>
  </si>
  <si>
    <t>RF-26/2971</t>
  </si>
  <si>
    <t>RF-26/1178</t>
  </si>
  <si>
    <t>RF-26/0959</t>
  </si>
  <si>
    <t>RF-26/1323</t>
  </si>
  <si>
    <t>RF-26/2549</t>
  </si>
  <si>
    <t>RF-26/3129</t>
  </si>
  <si>
    <t>RF-26/4096</t>
  </si>
  <si>
    <t>RF-26/3042</t>
  </si>
  <si>
    <t>RF-26/2459</t>
  </si>
  <si>
    <t>RF-26/0286</t>
  </si>
  <si>
    <t>RF-26/1183</t>
  </si>
  <si>
    <t>RF-26/3003</t>
  </si>
  <si>
    <t>RF-26/2707</t>
  </si>
  <si>
    <t>RF-26/2084</t>
  </si>
  <si>
    <t>RF-26/4157</t>
  </si>
  <si>
    <t>RF-26/0287</t>
  </si>
  <si>
    <t>RF-26/2810</t>
  </si>
  <si>
    <t>RF-26/2837</t>
  </si>
  <si>
    <t>RF-26/0447</t>
  </si>
  <si>
    <t>RF-26/0786</t>
  </si>
  <si>
    <t>RF-26/1122</t>
  </si>
  <si>
    <t>RF-26/0906</t>
  </si>
  <si>
    <t>RF-26/0409</t>
  </si>
  <si>
    <t>RF-26/2435</t>
  </si>
  <si>
    <t>RF-26/3440</t>
  </si>
  <si>
    <t>RF-26/4001</t>
  </si>
  <si>
    <t>RF-26/3362</t>
  </si>
  <si>
    <t>RF-26/3996</t>
  </si>
  <si>
    <t>RF-26/1105</t>
  </si>
  <si>
    <t>RF-26/0319</t>
  </si>
  <si>
    <t>RF-26/1932</t>
  </si>
  <si>
    <t>RF-26/4080</t>
  </si>
  <si>
    <t>RF-26/3993</t>
  </si>
  <si>
    <t>RF-26/3530</t>
  </si>
  <si>
    <t>RF-26/1817</t>
  </si>
  <si>
    <t>RF-26/0637</t>
  </si>
  <si>
    <t>RF-26/2167</t>
  </si>
  <si>
    <t>RF-26/0633</t>
  </si>
  <si>
    <t>RF-26/1403</t>
  </si>
  <si>
    <t>RF-26/2686</t>
  </si>
  <si>
    <t>RF-26/1383</t>
  </si>
  <si>
    <t>RF-26/1110</t>
  </si>
  <si>
    <t>RF-26/3321</t>
  </si>
  <si>
    <t>RF-26/0205</t>
  </si>
  <si>
    <t>RF-26/2969</t>
  </si>
  <si>
    <t>RF-26/3418</t>
  </si>
  <si>
    <t>RF-26/0437</t>
  </si>
  <si>
    <t>RF-26/0775</t>
  </si>
  <si>
    <t>RF-26/1765</t>
  </si>
  <si>
    <t>RF-26/3018</t>
  </si>
  <si>
    <t>RF-26/4151</t>
  </si>
  <si>
    <t>RF-26/2194</t>
  </si>
  <si>
    <t>RF-26/0782</t>
  </si>
  <si>
    <t>RF-26/3394</t>
  </si>
  <si>
    <t>RF-26/1015</t>
  </si>
  <si>
    <t>RF-26/0502</t>
  </si>
  <si>
    <t>RF-26/0353</t>
  </si>
  <si>
    <t>RF-26/1494</t>
  </si>
  <si>
    <t>RF-26/3898</t>
  </si>
  <si>
    <t>RF-26/1099</t>
  </si>
  <si>
    <t>RF-26/0869</t>
  </si>
  <si>
    <t>RF-26/0779</t>
  </si>
  <si>
    <t>RF-26/0392</t>
  </si>
  <si>
    <t>RF-26/1104</t>
  </si>
  <si>
    <t>RF-26/3016</t>
  </si>
  <si>
    <t>RF-26/3601</t>
  </si>
  <si>
    <t>RF-26/3299</t>
  </si>
  <si>
    <t>RF-26/3710</t>
  </si>
  <si>
    <t>RF-26/1092</t>
  </si>
  <si>
    <t>RF-26/1013</t>
  </si>
  <si>
    <t>RF-26/1305</t>
  </si>
  <si>
    <t>RF-26/3796</t>
  </si>
  <si>
    <t>RF-26/3241</t>
  </si>
  <si>
    <t>RF-26/0426</t>
  </si>
  <si>
    <t>RF-26/1573</t>
  </si>
  <si>
    <t>RF-26/3734</t>
  </si>
  <si>
    <t>RF-26/3798</t>
  </si>
  <si>
    <t>RF-26/2973</t>
  </si>
  <si>
    <t>RF-26/0074</t>
  </si>
  <si>
    <t>RF-26/1136</t>
  </si>
  <si>
    <t>RF-26/3462</t>
  </si>
  <si>
    <t>RF-26/1320</t>
  </si>
  <si>
    <t>RF-26/2348</t>
  </si>
  <si>
    <t>RF-26/1282</t>
  </si>
  <si>
    <t>RF-26/1636</t>
  </si>
  <si>
    <t>RF-26/4094</t>
  </si>
  <si>
    <t>RF-26/2283</t>
  </si>
  <si>
    <t>RF-26/1126</t>
  </si>
  <si>
    <t>RF-26/2589</t>
  </si>
  <si>
    <t>RF-26/0217</t>
  </si>
  <si>
    <t>RF-26/3890</t>
  </si>
  <si>
    <t>RF-26/0643</t>
  </si>
  <si>
    <t>RF-26/0783</t>
  </si>
  <si>
    <t>RF-26/1766</t>
  </si>
  <si>
    <t>RF-26/1346</t>
  </si>
  <si>
    <t>RF-26/1735</t>
  </si>
  <si>
    <t>RF-26/3485</t>
  </si>
  <si>
    <t>RF-26/2311</t>
  </si>
  <si>
    <t>RF-26/1761</t>
  </si>
  <si>
    <t>RF-26/3979</t>
  </si>
  <si>
    <t>RF-26/2325</t>
  </si>
  <si>
    <t>RF-26/3056</t>
  </si>
  <si>
    <t>RF-26/2559</t>
  </si>
  <si>
    <t>RF-26/0754</t>
  </si>
  <si>
    <t>RF-26/2055</t>
  </si>
  <si>
    <t>RF-26/0641</t>
  </si>
  <si>
    <t>RF-26/2891</t>
  </si>
  <si>
    <t>RF-26/1672</t>
  </si>
  <si>
    <t>RF-26/2360</t>
  </si>
  <si>
    <t>RF-26/3532</t>
  </si>
  <si>
    <t>RF-26/0468</t>
  </si>
  <si>
    <t>RF-26/0009</t>
  </si>
  <si>
    <t>RF-26/3617</t>
  </si>
  <si>
    <t>RF-26/0691</t>
  </si>
  <si>
    <t>RF-26/2788</t>
  </si>
  <si>
    <t>RF-26/0991</t>
  </si>
  <si>
    <t>RF-26/1069</t>
  </si>
  <si>
    <t>RF-26/3733</t>
  </si>
  <si>
    <t>RF-26/0943</t>
  </si>
  <si>
    <t>RF-26/1023</t>
  </si>
  <si>
    <t>RF-26/1118</t>
  </si>
  <si>
    <t>RF-26/2808</t>
  </si>
  <si>
    <t>RF-26/3077</t>
  </si>
  <si>
    <t>RF-26/4105</t>
  </si>
  <si>
    <t>RF-26/2586</t>
  </si>
  <si>
    <t>RF-26/2730</t>
  </si>
  <si>
    <t>RF-26/0610</t>
  </si>
  <si>
    <t>RF-26/2997</t>
  </si>
  <si>
    <t>RF-26/1596</t>
  </si>
  <si>
    <t>RF-26/0227</t>
  </si>
  <si>
    <t>RF-26/3337</t>
  </si>
  <si>
    <t>RF-26/3449</t>
  </si>
  <si>
    <t>RF-26/3407</t>
  </si>
  <si>
    <t>RF-26/3587</t>
  </si>
  <si>
    <t>RF-26/2369</t>
  </si>
  <si>
    <t>RF-26/1870</t>
  </si>
  <si>
    <t>RF-26/4095</t>
  </si>
  <si>
    <t>RF-26/4127</t>
  </si>
  <si>
    <t>RF-26/2036</t>
  </si>
  <si>
    <t>RF-26/2210</t>
  </si>
  <si>
    <t>RF-26/4012</t>
  </si>
  <si>
    <t>RF-26/0234</t>
  </si>
  <si>
    <t>RF-26/0725</t>
  </si>
  <si>
    <t>RF-26/0969</t>
  </si>
  <si>
    <t>RF-26/0599</t>
  </si>
  <si>
    <t>RF-26/2677</t>
  </si>
  <si>
    <t>RF-26/0722</t>
  </si>
  <si>
    <t>RF-26/1986</t>
  </si>
  <si>
    <t>RF-26/3199</t>
  </si>
  <si>
    <t>RF-26/0862</t>
  </si>
  <si>
    <t>RF-26/0927</t>
  </si>
  <si>
    <t>RF-26/3955</t>
  </si>
  <si>
    <t>RF-26/2726</t>
  </si>
  <si>
    <t>RF-26/2623</t>
  </si>
  <si>
    <t>RF-26/1658</t>
  </si>
  <si>
    <t>RF-26/0292</t>
  </si>
  <si>
    <t>RF-26/1911</t>
  </si>
  <si>
    <t>RF-26/1585</t>
  </si>
  <si>
    <t>RF-26/0609</t>
  </si>
  <si>
    <t>RF-26/3522</t>
  </si>
  <si>
    <t>RF-26/0046</t>
  </si>
  <si>
    <t>RF-26/2535</t>
  </si>
  <si>
    <t>RF-26/1197</t>
  </si>
  <si>
    <t>RF-26/0376</t>
  </si>
  <si>
    <t>RF-26/1146</t>
  </si>
  <si>
    <t>RF-26/2368</t>
  </si>
  <si>
    <t>RF-26/3944</t>
  </si>
  <si>
    <t>RF-26/1887</t>
  </si>
  <si>
    <t>RF-26/0252</t>
  </si>
  <si>
    <t>RF-26/3799</t>
  </si>
  <si>
    <t>RF-26/2116</t>
  </si>
  <si>
    <t>RF-26/1213</t>
  </si>
  <si>
    <t>RF-26/4133</t>
  </si>
  <si>
    <t>RF-26/1509</t>
  </si>
  <si>
    <t>RF-26/0874</t>
  </si>
  <si>
    <t>RF-26/0587</t>
  </si>
  <si>
    <t>RF-26/4150</t>
  </si>
  <si>
    <t>RF-26/0404</t>
  </si>
  <si>
    <t>RF-26/3802</t>
  </si>
  <si>
    <t>RF-26/0394</t>
  </si>
  <si>
    <t>RF-26/3563</t>
  </si>
  <si>
    <t>RF-26/1691</t>
  </si>
  <si>
    <t>RF-26/0585</t>
  </si>
  <si>
    <t>RF-26/3491</t>
  </si>
  <si>
    <t>RF-26/4092</t>
  </si>
  <si>
    <t>RF-26/0677</t>
  </si>
  <si>
    <t>RF-26/0887</t>
  </si>
  <si>
    <t>RF-26/1527</t>
  </si>
  <si>
    <t>RF-26/0773</t>
  </si>
  <si>
    <t>RF-26/3863</t>
  </si>
  <si>
    <t>RF-26/3864</t>
  </si>
  <si>
    <t>RF-26/3204</t>
  </si>
  <si>
    <t>RF-26/3205</t>
  </si>
  <si>
    <t>RF-26/3401</t>
  </si>
  <si>
    <t>RF-26/0771</t>
  </si>
  <si>
    <t>RF-26/3415</t>
  </si>
  <si>
    <t>RF-26/3421</t>
  </si>
  <si>
    <t>RF-26/3850</t>
  </si>
  <si>
    <t>RF-26/0063</t>
  </si>
  <si>
    <t>RF-26/2196</t>
  </si>
  <si>
    <t>RF-26/3730</t>
  </si>
  <si>
    <t>RF-26/0674</t>
  </si>
  <si>
    <t>RF-26/0962</t>
  </si>
  <si>
    <t>RF-26/0709</t>
  </si>
  <si>
    <t>RF-26/3922</t>
  </si>
  <si>
    <t>RF-26/0476</t>
  </si>
  <si>
    <t>RF-26/2772</t>
  </si>
  <si>
    <t>RF-26/3344</t>
  </si>
  <si>
    <t>RF-26/2924</t>
  </si>
  <si>
    <t>RF-26/3172</t>
  </si>
  <si>
    <t>RF-26/2638</t>
  </si>
  <si>
    <t>RF-26/3209</t>
  </si>
  <si>
    <t>RF-26/3211</t>
  </si>
  <si>
    <t>RF-26/0614</t>
  </si>
  <si>
    <t>RF-26/1233</t>
  </si>
  <si>
    <t>RF-26/1232</t>
  </si>
  <si>
    <t>RF-26/0807</t>
  </si>
  <si>
    <t>RF-26/0901</t>
  </si>
  <si>
    <t>RF-26/0435</t>
  </si>
  <si>
    <t>RF-26/1094</t>
  </si>
  <si>
    <t>RF-26/1236</t>
  </si>
  <si>
    <t>RF-26/2807</t>
  </si>
  <si>
    <t>RF-26/2358</t>
  </si>
  <si>
    <t>RF-26/3916</t>
  </si>
  <si>
    <t>RF-26/3854</t>
  </si>
  <si>
    <t>RF-26/2043</t>
  </si>
  <si>
    <t>RF-26/2174</t>
  </si>
  <si>
    <t>RF-26/2051</t>
  </si>
  <si>
    <t>RF-26/0475</t>
  </si>
  <si>
    <t>RF-26/0791</t>
  </si>
  <si>
    <t>RF-26/2896</t>
  </si>
  <si>
    <t>RF-26/3659</t>
  </si>
  <si>
    <t>RF-26/4079</t>
  </si>
  <si>
    <t>RF-26/2185</t>
  </si>
  <si>
    <t>RF-26/1681</t>
  </si>
  <si>
    <t>RF-26/0340</t>
  </si>
  <si>
    <t>RF-26/0056</t>
  </si>
  <si>
    <t>RF-26/3625</t>
  </si>
  <si>
    <t>RF-26/2419</t>
  </si>
  <si>
    <t>RF-26/3419</t>
  </si>
  <si>
    <t>RF-26/1885</t>
  </si>
  <si>
    <t>RF-26/2405</t>
  </si>
  <si>
    <t>RF-26/0883</t>
  </si>
  <si>
    <t>RF-26/1507</t>
  </si>
  <si>
    <t>RF-26/2620</t>
  </si>
  <si>
    <t>RF-26/2030</t>
  </si>
  <si>
    <t>RF-26/3499</t>
  </si>
  <si>
    <t>RF-26/0827</t>
  </si>
  <si>
    <t>RF-26/1821</t>
  </si>
  <si>
    <t>RF-26/3010</t>
  </si>
  <si>
    <t>RF-26/0907</t>
  </si>
  <si>
    <t>RF-26/1420</t>
  </si>
  <si>
    <t>RF-26/3754</t>
  </si>
  <si>
    <t>RF-26/1823</t>
  </si>
  <si>
    <t>RF-26/1678</t>
  </si>
  <si>
    <t>RF-26/0221</t>
  </si>
  <si>
    <t>RF-26/0567</t>
  </si>
  <si>
    <t>RF-26/3140</t>
  </si>
  <si>
    <t>RF-26/2444</t>
  </si>
  <si>
    <t>RF-26/1475</t>
  </si>
  <si>
    <t>RF-26/1964</t>
  </si>
  <si>
    <t>RF-26/1407</t>
  </si>
  <si>
    <t>RF-26/1184</t>
  </si>
  <si>
    <t>RF-26/4132</t>
  </si>
  <si>
    <t>RF-26/1639</t>
  </si>
  <si>
    <t>RF-26/1391</t>
  </si>
  <si>
    <t>RF-26/1306</t>
  </si>
  <si>
    <t>RF-26/0202</t>
  </si>
  <si>
    <t>RF-26/2026</t>
  </si>
  <si>
    <t>RF-26/3533</t>
  </si>
  <si>
    <t>RF-26/2017</t>
  </si>
  <si>
    <t>RF-26/3169</t>
  </si>
  <si>
    <t>RF-26/1462</t>
  </si>
  <si>
    <t>RF-26/2625</t>
  </si>
  <si>
    <t>RF-26/0553</t>
  </si>
  <si>
    <t>RF-26/3062</t>
  </si>
  <si>
    <t>RF-26/1239</t>
  </si>
  <si>
    <t>RF-26/0148</t>
  </si>
  <si>
    <t>RF-26/3581</t>
  </si>
  <si>
    <t>RF-26/2618</t>
  </si>
  <si>
    <t>RF-26/2923</t>
  </si>
  <si>
    <t>RF-26/0797</t>
  </si>
  <si>
    <t>RF-26/0129</t>
  </si>
  <si>
    <t>RF-26/0511</t>
  </si>
  <si>
    <t>RF-26/0479</t>
  </si>
  <si>
    <t>RF-26/3441</t>
  </si>
  <si>
    <t>RF-26/0719</t>
  </si>
  <si>
    <t>RF-26/0367</t>
  </si>
  <si>
    <t>RF-26/3512</t>
  </si>
  <si>
    <t>RF-26/4020</t>
  </si>
  <si>
    <t>RF-26/3190</t>
  </si>
  <si>
    <t>RF-26/1271</t>
  </si>
  <si>
    <t>RF-26/4048</t>
  </si>
  <si>
    <t>RF-26/0518</t>
  </si>
  <si>
    <t>RF-26/2363</t>
  </si>
  <si>
    <t>RF-26/2835</t>
  </si>
  <si>
    <t>RF-26/3026</t>
  </si>
  <si>
    <t>RF-26/3061</t>
  </si>
  <si>
    <t>RF-26/3861</t>
  </si>
  <si>
    <t>RF-26/2199</t>
  </si>
  <si>
    <t>RF-26/0244</t>
  </si>
  <si>
    <t>RF-26/3200</t>
  </si>
  <si>
    <t>RF-26/0062</t>
  </si>
  <si>
    <t>RF-26/3893</t>
  </si>
  <si>
    <t>RF-26/3115</t>
  </si>
  <si>
    <t>RF-26/0560</t>
  </si>
  <si>
    <t>RF-26/0808</t>
  </si>
  <si>
    <t>RF-26/1455</t>
  </si>
  <si>
    <t>RF-26/2236</t>
  </si>
  <si>
    <t>RF-26/2420</t>
  </si>
  <si>
    <t>RF-26/0828</t>
  </si>
  <si>
    <t>RF-26/1430</t>
  </si>
  <si>
    <t>RF-26/1477</t>
  </si>
  <si>
    <t>RF-26/0562</t>
  </si>
  <si>
    <t>RF-26/0197</t>
  </si>
  <si>
    <t>RF-26/2999</t>
  </si>
  <si>
    <t>RF-26/3548</t>
  </si>
  <si>
    <t>RF-26/3567</t>
  </si>
  <si>
    <t>RF-26/2820</t>
  </si>
  <si>
    <t>RF-26/1545</t>
  </si>
  <si>
    <t>RF-26/3670</t>
  </si>
  <si>
    <t>RF-26/3664</t>
  </si>
  <si>
    <t>RF-26/0589</t>
  </si>
  <si>
    <t>RF-26/3960</t>
  </si>
  <si>
    <t>RF-26/2031</t>
  </si>
  <si>
    <t>RF-26/2582</t>
  </si>
  <si>
    <t>RF-26/1357</t>
  </si>
  <si>
    <t>RF-26/1729</t>
  </si>
  <si>
    <t>RF-26/4091</t>
  </si>
  <si>
    <t>RF-26/0290</t>
  </si>
  <si>
    <t>RF-26/4073</t>
  </si>
  <si>
    <t>RF-26/0117</t>
  </si>
  <si>
    <t>RF-26/3378</t>
  </si>
  <si>
    <t>RF-26/0624</t>
  </si>
  <si>
    <t>RF-26/0506</t>
  </si>
  <si>
    <t>RF-26/4024</t>
  </si>
  <si>
    <t>RF-26/0049</t>
  </si>
  <si>
    <t>RF-26/0010</t>
  </si>
  <si>
    <t>RF-26/2624</t>
  </si>
  <si>
    <t>RF-26/1830</t>
  </si>
  <si>
    <t>RF-26/1794</t>
  </si>
  <si>
    <t>RF-26/1793</t>
  </si>
  <si>
    <t>RF-26/2913</t>
  </si>
  <si>
    <t>RF-26/3747</t>
  </si>
  <si>
    <t>RF-26/1910</t>
  </si>
  <si>
    <t>RF-26/1451</t>
  </si>
  <si>
    <t>RF-26/3482</t>
  </si>
  <si>
    <t>RF-26/1492</t>
  </si>
  <si>
    <t>RF-26/3868</t>
  </si>
  <si>
    <t>RF-26/2676</t>
  </si>
  <si>
    <t>RF-26/0522</t>
  </si>
  <si>
    <t>RF-26/1268</t>
  </si>
  <si>
    <t>RF-26/1648</t>
  </si>
  <si>
    <t>RF-26/3774</t>
  </si>
  <si>
    <t>RF-26/3778</t>
  </si>
  <si>
    <t>RF-26/4156</t>
  </si>
  <si>
    <t>RF-26/0038</t>
  </si>
  <si>
    <t>RF-26/0332</t>
  </si>
  <si>
    <t>RF-26/0829</t>
  </si>
  <si>
    <t>RF-26/0343</t>
  </si>
  <si>
    <t>RF-26/3237</t>
  </si>
  <si>
    <t>RF-26/0189</t>
  </si>
  <si>
    <t>RF-26/2507</t>
  </si>
  <si>
    <t>RF-26/2701</t>
  </si>
  <si>
    <t>RF-26/2212</t>
  </si>
  <si>
    <t>RF-26/0427</t>
  </si>
  <si>
    <t>RF-26/1008</t>
  </si>
  <si>
    <t>RF-26/3720</t>
  </si>
  <si>
    <t>RF-26/1700</t>
  </si>
  <si>
    <t>RF-26/0279</t>
  </si>
  <si>
    <t>RF-26/3345</t>
  </si>
  <si>
    <t>RF-26/2454</t>
  </si>
  <si>
    <t>RF-26/3760</t>
  </si>
  <si>
    <t>RF-26/0728</t>
  </si>
  <si>
    <t>RF-26/0539</t>
  </si>
  <si>
    <t>RF-26/1923</t>
  </si>
  <si>
    <t>RF-26/1816</t>
  </si>
  <si>
    <t>RF-26/1739</t>
  </si>
  <si>
    <t>RF-26/0157</t>
  </si>
  <si>
    <t>RF-26/4163</t>
  </si>
  <si>
    <t>RF-26/2232</t>
  </si>
  <si>
    <t>RF-26/2297</t>
  </si>
  <si>
    <t>RF-26/0899</t>
  </si>
  <si>
    <t>RF-26/2887</t>
  </si>
  <si>
    <t>RF-26/0898</t>
  </si>
  <si>
    <t>RF-26/2966</t>
  </si>
  <si>
    <t>RF-26/0483</t>
  </si>
  <si>
    <t>RF-26/4098</t>
  </si>
  <si>
    <t>RF-26/0601</t>
  </si>
  <si>
    <t>RF-26/2029</t>
  </si>
  <si>
    <t>RF-26/0021</t>
  </si>
  <si>
    <t>RF-26/3597</t>
  </si>
  <si>
    <t>RF-26/4081</t>
  </si>
  <si>
    <t>RF-26/2734</t>
  </si>
  <si>
    <t>RF-26/3646</t>
  </si>
  <si>
    <t>RF-26/3305</t>
  </si>
  <si>
    <t>RF-26/4078</t>
  </si>
  <si>
    <t>RF-26/3661</t>
  </si>
  <si>
    <t>RF-26/3915</t>
  </si>
  <si>
    <t>RF-26/2072</t>
  </si>
  <si>
    <t>RF-26/0098</t>
  </si>
  <si>
    <t>RF-26/0416</t>
  </si>
  <si>
    <t>RF-26/0102</t>
  </si>
  <si>
    <t>RF-26/3961</t>
  </si>
  <si>
    <t>RF-26/0190</t>
  </si>
  <si>
    <t>RF-26/1374</t>
  </si>
  <si>
    <t>RF-26/1525</t>
  </si>
  <si>
    <t>RF-26/1452</t>
  </si>
  <si>
    <t>RF-26/1971</t>
  </si>
  <si>
    <t>RF-26/3272</t>
  </si>
  <si>
    <t>RF-26/1309</t>
  </si>
  <si>
    <t>RF-26/3980</t>
  </si>
  <si>
    <t>RF-26/3552</t>
  </si>
  <si>
    <t>RF-26/0702</t>
  </si>
  <si>
    <t>RF-26/1242</t>
  </si>
  <si>
    <t>RF-26/3531</t>
  </si>
  <si>
    <t>RF-26/4174</t>
  </si>
  <si>
    <t>RF-26/0365</t>
  </si>
  <si>
    <t>RF-26/3613</t>
  </si>
  <si>
    <t>RF-26/2371</t>
  </si>
  <si>
    <t>RF-26/0418</t>
  </si>
  <si>
    <t>RF-26/1326</t>
  </si>
  <si>
    <t>RF-26/2873</t>
  </si>
  <si>
    <t>RF-26/0975</t>
  </si>
  <si>
    <t>RF-26/2076</t>
  </si>
  <si>
    <t>RF-26/1254</t>
  </si>
  <si>
    <t>RF-26/3215</t>
  </si>
  <si>
    <t>RF-26/3869</t>
  </si>
  <si>
    <t>RF-26/1263</t>
  </si>
  <si>
    <t>RF-26/1251</t>
  </si>
  <si>
    <t>RF-26/1250</t>
  </si>
  <si>
    <t>RF-26/1249</t>
  </si>
  <si>
    <t>RF-26/1248</t>
  </si>
  <si>
    <t>RF-26/1241</t>
  </si>
  <si>
    <t>RF-26/0526</t>
  </si>
  <si>
    <t>RF-26/1376</t>
  </si>
  <si>
    <t>RF-26/1372</t>
  </si>
  <si>
    <t>RF-26/1216</t>
  </si>
  <si>
    <t>RF-26/3550</t>
  </si>
  <si>
    <t>RF-26/0893</t>
  </si>
  <si>
    <t>RF-26/3483</t>
  </si>
  <si>
    <t>RF-26/1416</t>
  </si>
  <si>
    <t>RF-26/0852</t>
  </si>
  <si>
    <t>RF-26/1265</t>
  </si>
  <si>
    <t>RF-26/1536</t>
  </si>
  <si>
    <t>RF-26/1581</t>
  </si>
  <si>
    <t>RF-26/4047</t>
  </si>
  <si>
    <t>RF-26/1633</t>
  </si>
  <si>
    <t>RF-26/3470</t>
  </si>
  <si>
    <t>RF-26/3253</t>
  </si>
  <si>
    <t>RF-26/0755</t>
  </si>
  <si>
    <t>RF-26/2321</t>
  </si>
  <si>
    <t>RF-26/3221</t>
  </si>
  <si>
    <t>RF-26/2871</t>
  </si>
  <si>
    <t>RF-26/3528</t>
  </si>
  <si>
    <t>RF-26/2978</t>
  </si>
  <si>
    <t>RF-26/1815</t>
  </si>
  <si>
    <t>RF-26/1007</t>
  </si>
  <si>
    <t>RF-26/3160</t>
  </si>
  <si>
    <t>RF-26/2366</t>
  </si>
  <si>
    <t>RF-26/3356</t>
  </si>
  <si>
    <t>RF-26/3976</t>
  </si>
  <si>
    <t>RF-26/0971</t>
  </si>
  <si>
    <t>RF-26/0161</t>
  </si>
  <si>
    <t>RF-26/3991</t>
  </si>
  <si>
    <t>RF-26/0615</t>
  </si>
  <si>
    <t>RF-26/3619</t>
  </si>
  <si>
    <t>RF-26/1756</t>
  </si>
  <si>
    <t>RF-26/3787</t>
  </si>
  <si>
    <t>RF-26/1085</t>
  </si>
  <si>
    <t>RF-26/0011</t>
  </si>
  <si>
    <t>RF-26/0652</t>
  </si>
  <si>
    <t>RF-26/3666</t>
  </si>
  <si>
    <t>RF-26/1296</t>
  </si>
  <si>
    <t>RF-26/1667</t>
  </si>
  <si>
    <t>RF-26/1685</t>
  </si>
  <si>
    <t>RF-26/2771</t>
  </si>
  <si>
    <t>RF-26/1502</t>
  </si>
  <si>
    <t>RF-26/3645</t>
  </si>
  <si>
    <t>RF-26/1155</t>
  </si>
  <si>
    <t>RF-26/3715</t>
  </si>
  <si>
    <t>RF-26/3529</t>
  </si>
  <si>
    <t>RF-26/0358</t>
  </si>
  <si>
    <t>RF-26/2437</t>
  </si>
  <si>
    <t>RF-26/0450</t>
  </si>
  <si>
    <t>RF-26/0224</t>
  </si>
  <si>
    <t>RF-26/2101</t>
  </si>
  <si>
    <t>RF-26/0997</t>
  </si>
  <si>
    <t>RF-26/4000</t>
  </si>
  <si>
    <t>RF-26/0995</t>
  </si>
  <si>
    <t>RF-26/1280</t>
  </si>
  <si>
    <t>RF-26/0617</t>
  </si>
  <si>
    <t>RF-26/0616</t>
  </si>
  <si>
    <t>RF-26/3873</t>
  </si>
  <si>
    <t>RF-26/3876</t>
  </si>
  <si>
    <t>RF-26/0620</t>
  </si>
  <si>
    <t>RF-26/3877</t>
  </si>
  <si>
    <t>RF-26/1283</t>
  </si>
  <si>
    <t>RF-26/1272</t>
  </si>
  <si>
    <t>RF-26/1281</t>
  </si>
  <si>
    <t>RF-26/0192</t>
  </si>
  <si>
    <t>RF-26/3610</t>
  </si>
  <si>
    <t>RF-26/1332</t>
  </si>
  <si>
    <t>RF-26/2201</t>
  </si>
  <si>
    <t>RF-26/0024</t>
  </si>
  <si>
    <t>RF-26/3463</t>
  </si>
  <si>
    <t>RF-26/0672</t>
  </si>
  <si>
    <t>RF-26/0564</t>
  </si>
  <si>
    <t>RF-26/4049</t>
  </si>
  <si>
    <t>RF-26/2498</t>
  </si>
  <si>
    <t>RF-26/1931</t>
  </si>
  <si>
    <t>RF-26/3227</t>
  </si>
  <si>
    <t>RF-26/2010</t>
  </si>
  <si>
    <t>RF-26/2599</t>
  </si>
  <si>
    <t>RF-26/3909</t>
  </si>
  <si>
    <t>RF-26/1716</t>
  </si>
  <si>
    <t>RF-26/0454</t>
  </si>
  <si>
    <t>RF-26/4031</t>
  </si>
  <si>
    <t>RF-26/1998</t>
  </si>
  <si>
    <t>RF-26/1991</t>
  </si>
  <si>
    <t>RF-26/0402</t>
  </si>
  <si>
    <t>RF-26/2136</t>
  </si>
  <si>
    <t>RF-26/0478</t>
  </si>
  <si>
    <t>RF-26/3451</t>
  </si>
  <si>
    <t>RF-26/3934</t>
  </si>
  <si>
    <t>RF-26/2776</t>
  </si>
  <si>
    <t>RF-26/2846</t>
  </si>
  <si>
    <t>RF-26/2083</t>
  </si>
  <si>
    <t>RF-26/3982</t>
  </si>
  <si>
    <t>RF-26/3986</t>
  </si>
  <si>
    <t>RF-26/3988</t>
  </si>
  <si>
    <t>RF-26/1498</t>
  </si>
  <si>
    <t>RF-26/3603</t>
  </si>
  <si>
    <t>RF-26/2075</t>
  </si>
  <si>
    <t>RF-26/2052</t>
  </si>
  <si>
    <t>RF-26/2632</t>
  </si>
  <si>
    <t>RF-26/0465</t>
  </si>
  <si>
    <t>RF-26/3527</t>
  </si>
  <si>
    <t>RF-26/2069</t>
  </si>
  <si>
    <t>RF-26/1698</t>
  </si>
  <si>
    <t>RF-26/1696</t>
  </si>
  <si>
    <t>RF-26/0262</t>
  </si>
  <si>
    <t>RF-26/0607</t>
  </si>
  <si>
    <t>RF-26/2289</t>
  </si>
  <si>
    <t>RF-26/0071</t>
  </si>
  <si>
    <t>RF-26/1223</t>
  </si>
  <si>
    <t>RF-26/2122</t>
  </si>
  <si>
    <t>RF-26/2408</t>
  </si>
  <si>
    <t>RF-26/1708</t>
  </si>
  <si>
    <t>RF-26/0877</t>
  </si>
  <si>
    <t>RF-26/0734</t>
  </si>
  <si>
    <t>RF-26/1274</t>
  </si>
  <si>
    <t>RF-26/0293</t>
  </si>
  <si>
    <t>RF-26/2524</t>
  </si>
  <si>
    <t>RF-26/1644</t>
  </si>
  <si>
    <t>RF-26/1355</t>
  </si>
  <si>
    <t>RF-26/1780</t>
  </si>
  <si>
    <t>RF-26/0724</t>
  </si>
  <si>
    <t>RF-26/1983</t>
  </si>
  <si>
    <t>RF-26/1922</t>
  </si>
  <si>
    <t>RF-26/2927</t>
  </si>
  <si>
    <t>RF-26/3822</t>
  </si>
  <si>
    <t>RF-26/0271</t>
  </si>
  <si>
    <t>RF-26/1572</t>
  </si>
  <si>
    <t>RF-26/1095</t>
  </si>
  <si>
    <t>RF-26/1903</t>
  </si>
  <si>
    <t>RF-26/0805</t>
  </si>
  <si>
    <t>RF-26/1284</t>
  </si>
  <si>
    <t>RF-26/0220</t>
  </si>
  <si>
    <t>RF-26/0171</t>
  </si>
  <si>
    <t>RF-26/3824</t>
  </si>
  <si>
    <t>RF-26/0889</t>
  </si>
  <si>
    <t>RF-26/1559</t>
  </si>
  <si>
    <t>RF-26/2226</t>
  </si>
  <si>
    <t>RF-26/2013</t>
  </si>
  <si>
    <t>RF-26/1828</t>
  </si>
  <si>
    <t>RF-26/2617</t>
  </si>
  <si>
    <t>RF-26/3826</t>
  </si>
  <si>
    <t>RF-26/1088</t>
  </si>
  <si>
    <t>RF-26/0113</t>
  </si>
  <si>
    <t>RF-26/0030</t>
  </si>
  <si>
    <t>RF-26/0457</t>
  </si>
  <si>
    <t>RF-26/3882</t>
  </si>
  <si>
    <t>RF-26/0133</t>
  </si>
  <si>
    <t>RF-26/4146</t>
  </si>
  <si>
    <t>RF-26/0369</t>
  </si>
  <si>
    <t>RF-26/3283</t>
  </si>
  <si>
    <t>RF-26/2555</t>
  </si>
  <si>
    <t>RF-26/2621</t>
  </si>
  <si>
    <t>RF-26/3741</t>
  </si>
  <si>
    <t>RF-26/0854</t>
  </si>
  <si>
    <t>RF-26/1343</t>
  </si>
  <si>
    <t>RF-26/2455</t>
  </si>
  <si>
    <t>RF-26/1515</t>
  </si>
  <si>
    <t>RF-26/3724</t>
  </si>
  <si>
    <t>RF-26/2223</t>
  </si>
  <si>
    <t>RF-26/2918</t>
  </si>
  <si>
    <t>RF-26/2050</t>
  </si>
  <si>
    <t>RF-26/1089</t>
  </si>
  <si>
    <t>RF-26/0590</t>
  </si>
  <si>
    <t>RF-26/3911</t>
  </si>
  <si>
    <t>RF-26/2859</t>
  </si>
  <si>
    <t>RF-26/3840</t>
  </si>
  <si>
    <t>RF-26/3013</t>
  </si>
  <si>
    <t>RF-26/3258</t>
  </si>
  <si>
    <t>RF-26/2064</t>
  </si>
  <si>
    <t>RF-26/2063</t>
  </si>
  <si>
    <t>RF-26/0678</t>
  </si>
  <si>
    <t>RF-26/2039</t>
  </si>
  <si>
    <t>RF-26/0326</t>
  </si>
  <si>
    <t>RF-26/0422</t>
  </si>
  <si>
    <t>RF-26/0389</t>
  </si>
  <si>
    <t>RF-26/2797</t>
  </si>
  <si>
    <t>RF-26/1386</t>
  </si>
  <si>
    <t>RF-26/1995</t>
  </si>
  <si>
    <t>RF-26/0325</t>
  </si>
  <si>
    <t>RF-26/2656</t>
  </si>
  <si>
    <t>RF-26/3020</t>
  </si>
  <si>
    <t>RF-26/0316</t>
  </si>
  <si>
    <t>RF-26/2824</t>
  </si>
  <si>
    <t>RF-26/3078</t>
  </si>
  <si>
    <t>RF-26/0501</t>
  </si>
  <si>
    <t>RF-26/3021</t>
  </si>
  <si>
    <t>RF-26/0324</t>
  </si>
  <si>
    <t>RF-26/0015</t>
  </si>
  <si>
    <t>RF-26/2728</t>
  </si>
  <si>
    <t>RF-26/2096</t>
  </si>
  <si>
    <t>RF-26/1834</t>
  </si>
  <si>
    <t>RF-26/1220</t>
  </si>
  <si>
    <t>RF-26/2207</t>
  </si>
  <si>
    <t>RF-26/2468</t>
  </si>
  <si>
    <t>RF-26/4137</t>
  </si>
  <si>
    <t>RF-26/1252</t>
  </si>
  <si>
    <t>RF-26/1625</t>
  </si>
  <si>
    <t>RF-26/1617</t>
  </si>
  <si>
    <t>RF-26/2894</t>
  </si>
  <si>
    <t>RF-26/3789</t>
  </si>
  <si>
    <t>RF-26/2902</t>
  </si>
  <si>
    <t>RF-26/3388</t>
  </si>
  <si>
    <t>RF-26/0336</t>
  </si>
  <si>
    <t>RF-26/2917</t>
  </si>
  <si>
    <t>RF-26/0669</t>
  </si>
  <si>
    <t>RF-26/0207</t>
  </si>
  <si>
    <t>RF-26/4125</t>
  </si>
  <si>
    <t>RF-26/4171</t>
  </si>
  <si>
    <t>RF-26/3070</t>
  </si>
  <si>
    <t>RF-26/1490</t>
  </si>
  <si>
    <t>RF-26/2889</t>
  </si>
  <si>
    <t>RF-26/1453</t>
  </si>
  <si>
    <t>RF-26/3022</t>
  </si>
  <si>
    <t>RF-26/0163</t>
  </si>
  <si>
    <t>RF-26/1444</t>
  </si>
  <si>
    <t>RF-26/2073</t>
  </si>
  <si>
    <t>RF-26/4018</t>
  </si>
  <si>
    <t>RF-26/2568</t>
  </si>
  <si>
    <t>RF-26/3055</t>
  </si>
  <si>
    <t>RF-26/2742</t>
  </si>
  <si>
    <t>RF-26/2320</t>
  </si>
  <si>
    <t>RF-26/3908</t>
  </si>
  <si>
    <t>RF-26/1311</t>
  </si>
  <si>
    <t>RF-26/1551</t>
  </si>
  <si>
    <t>RF-26/1032</t>
  </si>
  <si>
    <t>RF-26/3102</t>
  </si>
  <si>
    <t>RF-26/3005</t>
  </si>
  <si>
    <t>RF-26/0124</t>
  </si>
  <si>
    <t>RF-26/1327</t>
  </si>
  <si>
    <t>RF-26/2867</t>
  </si>
  <si>
    <t>RF-26/3844</t>
  </si>
  <si>
    <t>RF-26/2735</t>
  </si>
  <si>
    <t>RF-26/3952</t>
  </si>
  <si>
    <t>RF-26/2552</t>
  </si>
  <si>
    <t>RF-26/0847</t>
  </si>
  <si>
    <t>RF-26/3385</t>
  </si>
  <si>
    <t>RF-26/1261</t>
  </si>
  <si>
    <t>RF-26/1260</t>
  </si>
  <si>
    <t>RF-26/0026</t>
  </si>
  <si>
    <t>RF-26/2284</t>
  </si>
  <si>
    <t>RF-26/0835</t>
  </si>
  <si>
    <t>RF-26/1866</t>
  </si>
  <si>
    <t>RF-26/1743</t>
  </si>
  <si>
    <t>RF-26/0191</t>
  </si>
  <si>
    <t>RF-26/3109</t>
  </si>
  <si>
    <t>RF-26/0824</t>
  </si>
  <si>
    <t>RF-26/4006</t>
  </si>
  <si>
    <t>RF-26/3880</t>
  </si>
  <si>
    <t>RF-26/1646</t>
  </si>
  <si>
    <t>RF-26/4145</t>
  </si>
  <si>
    <t>RF-26/1491</t>
  </si>
  <si>
    <t>RF-26/0867</t>
  </si>
  <si>
    <t>RF-26/0872</t>
  </si>
  <si>
    <t>RF-26/2152</t>
  </si>
  <si>
    <t>RF-26/3892</t>
  </si>
  <si>
    <t>RF-26/1588</t>
  </si>
  <si>
    <t>RF-26/2093</t>
  </si>
  <si>
    <t>RF-26/3855</t>
  </si>
  <si>
    <t>RF-26/0606</t>
  </si>
  <si>
    <t>RF-26/3428</t>
  </si>
  <si>
    <t>RF-26/2806</t>
  </si>
  <si>
    <t>RF-26/1297</t>
  </si>
  <si>
    <t>RF-26/0372</t>
  </si>
  <si>
    <t>RF-26/4004</t>
  </si>
  <si>
    <t>RF-26/1044</t>
  </si>
  <si>
    <t>RF-26/1529</t>
  </si>
  <si>
    <t>RF-26/1574</t>
  </si>
  <si>
    <t>RF-26/0263</t>
  </si>
  <si>
    <t>RF-26/3987</t>
  </si>
  <si>
    <t>RF-26/3906</t>
  </si>
  <si>
    <t>RF-26/1575</t>
  </si>
  <si>
    <t>RF-26/3526</t>
  </si>
  <si>
    <t>RF-26/2723</t>
  </si>
  <si>
    <t>RF-26/1402</t>
  </si>
  <si>
    <t>RF-26/0790</t>
  </si>
  <si>
    <t>RF-26/0551</t>
  </si>
  <si>
    <t>RF-26/2781</t>
  </si>
  <si>
    <t>RF-26/1411</t>
  </si>
  <si>
    <t>RF-26/2173</t>
  </si>
  <si>
    <t>RF-26/3232</t>
  </si>
  <si>
    <t>RF-26/3901</t>
  </si>
  <si>
    <t>RF-26/1318</t>
  </si>
  <si>
    <t>RF-26/0618</t>
  </si>
  <si>
    <t>RF-26/0908</t>
  </si>
  <si>
    <t>RF-26/3043</t>
  </si>
  <si>
    <t>RF-26/1861</t>
  </si>
  <si>
    <t>RF-26/2204</t>
  </si>
  <si>
    <t>RF-26/1449</t>
  </si>
  <si>
    <t>RF-26/0891</t>
  </si>
  <si>
    <t>RF-26/3609</t>
  </si>
  <si>
    <t>RF-26/1982</t>
  </si>
  <si>
    <t>RF-26/1120</t>
  </si>
  <si>
    <t>RF-26/2542</t>
  </si>
  <si>
    <t>RF-26/2082</t>
  </si>
  <si>
    <t>RF-26/3543</t>
  </si>
  <si>
    <t>RF-26/4037</t>
  </si>
  <si>
    <t>RF-26/3945</t>
  </si>
  <si>
    <t>RF-26/2343</t>
  </si>
  <si>
    <t>RF-26/1339</t>
  </si>
  <si>
    <t>RF-26/2149</t>
  </si>
  <si>
    <t>RF-26/1432</t>
  </si>
  <si>
    <t>RF-26/3072</t>
  </si>
  <si>
    <t>RF-26/0078</t>
  </si>
  <si>
    <t>RF-26/1059</t>
  </si>
  <si>
    <t>RF-26/3229</t>
  </si>
  <si>
    <t>RF-26/3240</t>
  </si>
  <si>
    <t>RF-26/1147</t>
  </si>
  <si>
    <t>RF-26/1279</t>
  </si>
  <si>
    <t>RF-26/3015</t>
  </si>
  <si>
    <t>RF-26/3633</t>
  </si>
  <si>
    <t>RF-26/3974</t>
  </si>
  <si>
    <t>RF-26/1460</t>
  </si>
  <si>
    <t>RF-26/2566</t>
  </si>
  <si>
    <t>RF-26/3167</t>
  </si>
  <si>
    <t>RF-26/3985</t>
  </si>
  <si>
    <t>RF-26/3663</t>
  </si>
  <si>
    <t>RF-26/2421</t>
  </si>
  <si>
    <t>RF-26/1304</t>
  </si>
  <si>
    <t>RF-26/2219</t>
  </si>
  <si>
    <t>RF-26/2195</t>
  </si>
  <si>
    <t>RF-26/2992</t>
  </si>
  <si>
    <t>RF-26/2724</t>
  </si>
  <si>
    <t>RF-26/3674</t>
  </si>
  <si>
    <t>RF-26/3163</t>
  </si>
  <si>
    <t>RF-26/2834</t>
  </si>
  <si>
    <t>RF-26/2898</t>
  </si>
  <si>
    <t>RF-26/0990</t>
  </si>
  <si>
    <t>RF-26/2672</t>
  </si>
  <si>
    <t>RF-26/3151</t>
  </si>
  <si>
    <t>RF-26/2708</t>
  </si>
  <si>
    <t>RF-26/0185</t>
  </si>
  <si>
    <t>RF-26/1649</t>
  </si>
  <si>
    <t>RF-26/0801</t>
  </si>
  <si>
    <t>RF-26/3303</t>
  </si>
  <si>
    <t>RF-26/0568</t>
  </si>
  <si>
    <t>RF-26/1777</t>
  </si>
  <si>
    <t>RF-26/4131</t>
  </si>
  <si>
    <t>RF-26/2308</t>
  </si>
  <si>
    <t>RF-26/2109</t>
  </si>
  <si>
    <t>RF-26/0663</t>
  </si>
  <si>
    <t>RF-26/0214</t>
  </si>
  <si>
    <t>RF-26/2580</t>
  </si>
  <si>
    <t>RF-26/0792</t>
  </si>
  <si>
    <t>RF-26/1566</t>
  </si>
  <si>
    <t>RF-26/1352</t>
  </si>
  <si>
    <t>RF-26/1364</t>
  </si>
  <si>
    <t>RF-26/1349</t>
  </si>
  <si>
    <t>RF-26/1366</t>
  </si>
  <si>
    <t>RF-26/1363</t>
  </si>
  <si>
    <t>RF-26/1350</t>
  </si>
  <si>
    <t>RF-26/3910</t>
  </si>
  <si>
    <t>RF-26/3918</t>
  </si>
  <si>
    <t>RF-26/3917</t>
  </si>
  <si>
    <t>RF-26/0628</t>
  </si>
  <si>
    <t>RF-26/1211</t>
  </si>
  <si>
    <t>RF-26/1204</t>
  </si>
  <si>
    <t>RF-26/1203</t>
  </si>
  <si>
    <t>RF-26/0198</t>
  </si>
  <si>
    <t>RF-26/2554</t>
  </si>
  <si>
    <t>RF-26/4007</t>
  </si>
  <si>
    <t>RF-26/0342</t>
  </si>
  <si>
    <t>RF-26/1972</t>
  </si>
  <si>
    <t>RF-26/4104</t>
  </si>
  <si>
    <t>RF-26/1068</t>
  </si>
  <si>
    <t>RF-26/3365</t>
  </si>
  <si>
    <t>RF-26/2041</t>
  </si>
  <si>
    <t>RF-26/1924</t>
  </si>
  <si>
    <t>RF-26/1705</t>
  </si>
  <si>
    <t>RF-26/4160</t>
  </si>
  <si>
    <t>RF-26/0789</t>
  </si>
  <si>
    <t>RF-26/2209</t>
  </si>
  <si>
    <t>RF-26/3142</t>
  </si>
  <si>
    <t>RF-26/3959</t>
  </si>
  <si>
    <t>RF-26/3351</t>
  </si>
  <si>
    <t>RF-26/3350</t>
  </si>
  <si>
    <t>RF-26/2171</t>
  </si>
  <si>
    <t>RF-26/2601</t>
  </si>
  <si>
    <t>RF-26/2313</t>
  </si>
  <si>
    <t>RF-26/0951</t>
  </si>
  <si>
    <t>RF-26/0665</t>
  </si>
  <si>
    <t>RF-26/3262</t>
  </si>
  <si>
    <t>RF-26/1569</t>
  </si>
  <si>
    <t>RF-26/1707</t>
  </si>
  <si>
    <t>RF-26/3380</t>
  </si>
  <si>
    <t>RF-26/2464</t>
  </si>
  <si>
    <t>RF-26/3014</t>
  </si>
  <si>
    <t>RF-26/1709</t>
  </si>
  <si>
    <t>RF-26/1720</t>
  </si>
  <si>
    <t>RF-26/0584</t>
  </si>
  <si>
    <t>RF-26/3977</t>
  </si>
  <si>
    <t>RF-26/1917</t>
  </si>
  <si>
    <t>RF-26/1185</t>
  </si>
  <si>
    <t>RF-26/1255</t>
  </si>
  <si>
    <t>RF-26/2047</t>
  </si>
  <si>
    <t>RF-26/0939</t>
  </si>
  <si>
    <t>RF-26/2945</t>
  </si>
  <si>
    <t>RF-26/3238</t>
  </si>
  <si>
    <t>RF-26/3931</t>
  </si>
  <si>
    <t>RF-26/1378</t>
  </si>
  <si>
    <t>RF-26/3932</t>
  </si>
  <si>
    <t>RF-26/3930</t>
  </si>
  <si>
    <t>RF-26/1382</t>
  </si>
  <si>
    <t>RF-26/1388</t>
  </si>
  <si>
    <t>RF-26/1375</t>
  </si>
  <si>
    <t>RF-26/1384</t>
  </si>
  <si>
    <t>RF-26/0033</t>
  </si>
  <si>
    <t>RF-26/3114</t>
  </si>
  <si>
    <t>RF-26/0067</t>
  </si>
  <si>
    <t>RF-26/3574</t>
  </si>
  <si>
    <t>RF-26/1511</t>
  </si>
  <si>
    <t>RF-26/1116</t>
  </si>
  <si>
    <t>RF-26/0656</t>
  </si>
  <si>
    <t>RF-26/2233</t>
  </si>
  <si>
    <t>RF-26/3636</t>
  </si>
  <si>
    <t>RF-26/0456</t>
  </si>
  <si>
    <t>RF-26/2512</t>
  </si>
  <si>
    <t>RF-26/0919</t>
  </si>
  <si>
    <t>RF-26/0920</t>
  </si>
  <si>
    <t>RF-26/2425</t>
  </si>
  <si>
    <t>RF-26/0012</t>
  </si>
  <si>
    <t>RF-26/2281</t>
  </si>
  <si>
    <t>RF-26/0045</t>
  </si>
  <si>
    <t>RF-26/1161</t>
  </si>
  <si>
    <t>RF-26/1476</t>
  </si>
  <si>
    <t>RF-26/1479</t>
  </si>
  <si>
    <t>RF-26/1480</t>
  </si>
  <si>
    <t>RF-26/1481</t>
  </si>
  <si>
    <t>RF-26/4099</t>
  </si>
  <si>
    <t>RF-26/2126</t>
  </si>
  <si>
    <t>RF-26/3353</t>
  </si>
  <si>
    <t>RF-26/0118</t>
  </si>
  <si>
    <t>RF-26/0232</t>
  </si>
  <si>
    <t>RF-26/2113</t>
  </si>
  <si>
    <t>RF-26/3119</t>
  </si>
  <si>
    <t>RF-26/0897</t>
  </si>
  <si>
    <t>RF-26/1112</t>
  </si>
  <si>
    <t>RF-26/3301</t>
  </si>
  <si>
    <t>RF-26/3168</t>
  </si>
  <si>
    <t>RF-26/3942</t>
  </si>
  <si>
    <t>RF-26/0362</t>
  </si>
  <si>
    <t>RF-26/0766</t>
  </si>
  <si>
    <t>RF-26/1555</t>
  </si>
  <si>
    <t>RF-26/0698</t>
  </si>
  <si>
    <t>RF-26/2785</t>
  </si>
  <si>
    <t>RF-26/0575</t>
  </si>
  <si>
    <t>RF-26/2193</t>
  </si>
  <si>
    <t>RF-26/1893</t>
  </si>
  <si>
    <t>RF-26/2302</t>
  </si>
  <si>
    <t>RF-26/3213</t>
  </si>
  <si>
    <t>RF-26/1215</t>
  </si>
  <si>
    <t>RF-26/0254</t>
  </si>
  <si>
    <t>RF-26/2091</t>
  </si>
  <si>
    <t>RF-26/1169</t>
  </si>
  <si>
    <t>RF-26/3682</t>
  </si>
  <si>
    <t>RF-26/0147</t>
  </si>
  <si>
    <t>RF-26/3695</t>
  </si>
  <si>
    <t>RF-26/4023</t>
  </si>
  <si>
    <t>RF-26/1768</t>
  </si>
  <si>
    <t>RF-26/0935</t>
  </si>
  <si>
    <t>RF-26/1978</t>
  </si>
  <si>
    <t>RF-26/3641</t>
  </si>
  <si>
    <t>RF-26/3914</t>
  </si>
  <si>
    <t>RF-26/2445</t>
  </si>
  <si>
    <t>RF-26/1431</t>
  </si>
  <si>
    <t>RF-26/1668</t>
  </si>
  <si>
    <t>RF-26/3409</t>
  </si>
  <si>
    <t>RF-26/2897</t>
  </si>
  <si>
    <t>RF-26/2086</t>
  </si>
  <si>
    <t>RF-26/3049</t>
  </si>
  <si>
    <t>RF-26/3461</t>
  </si>
  <si>
    <t>RF-26/0099</t>
  </si>
  <si>
    <t>RF-26/0692</t>
  </si>
  <si>
    <t>RF-26/3912</t>
  </si>
  <si>
    <t>RF-26/3744</t>
  </si>
  <si>
    <t>RF-26/3122</t>
  </si>
  <si>
    <t>RF-26/1977</t>
  </si>
  <si>
    <t>RF-26/1033</t>
  </si>
  <si>
    <t>RF-26/1038</t>
  </si>
  <si>
    <t>RF-26/3468</t>
  </si>
  <si>
    <t>RF-26/1717</t>
  </si>
  <si>
    <t>RF-26/1465</t>
  </si>
  <si>
    <t>RF-26/1209</t>
  </si>
  <si>
    <t>RF-26/4134</t>
  </si>
  <si>
    <t>RF-26/2003</t>
  </si>
  <si>
    <t>RF-26/0514</t>
  </si>
  <si>
    <t>RF-26/1822</t>
  </si>
  <si>
    <t>RF-26/3712</t>
  </si>
  <si>
    <t>RF-26/1017</t>
  </si>
  <si>
    <t>RF-26/3895</t>
  </si>
  <si>
    <t>RF-26/0020</t>
  </si>
  <si>
    <t>RF-26/4135</t>
  </si>
  <si>
    <t>RF-26/2915</t>
  </si>
  <si>
    <t>RF-26/0406</t>
  </si>
  <si>
    <t>RF-26/1771</t>
  </si>
  <si>
    <t>RF-26/1482</t>
  </si>
  <si>
    <t>RF-26/2440</t>
  </si>
  <si>
    <t>RF-26/3474</t>
  </si>
  <si>
    <t>RF-26/0154</t>
  </si>
  <si>
    <t>RF-26/2622</t>
  </si>
  <si>
    <t>RF-26/3555</t>
  </si>
  <si>
    <t>RF-26/1591</t>
  </si>
  <si>
    <t>RF-26/1590</t>
  </si>
  <si>
    <t>RF-26/2951</t>
  </si>
  <si>
    <t>RF-26/3878</t>
  </si>
  <si>
    <t>RF-26/0266</t>
  </si>
  <si>
    <t>RF-26/3517</t>
  </si>
  <si>
    <t>RF-26/0091</t>
  </si>
  <si>
    <t>RF-26/1589</t>
  </si>
  <si>
    <t>RF-26/2409</t>
  </si>
  <si>
    <t>RF-26/0295</t>
  </si>
  <si>
    <t>RF-26/0688</t>
  </si>
  <si>
    <t>RF-26/0574</t>
  </si>
  <si>
    <t>RF-26/1345</t>
  </si>
  <si>
    <t>RF-26/2015</t>
  </si>
  <si>
    <t>RF-26/1418</t>
  </si>
  <si>
    <t>RF-26/0613</t>
  </si>
  <si>
    <t>RF-26/1796</t>
  </si>
  <si>
    <t>RF-26/0999</t>
  </si>
  <si>
    <t>RF-26/1314</t>
  </si>
  <si>
    <t>RF-26/3673</t>
  </si>
  <si>
    <t>RF-26/3147</t>
  </si>
  <si>
    <t>RF-26/0680</t>
  </si>
  <si>
    <t>RF-26/2484</t>
  </si>
  <si>
    <t>RF-26/2880</t>
  </si>
  <si>
    <t>RF-26/2899</t>
  </si>
  <si>
    <t>RF-26/0216</t>
  </si>
  <si>
    <t>RF-26/3081</t>
  </si>
  <si>
    <t>RF-26/0925</t>
  </si>
  <si>
    <t>RF-26/0226</t>
  </si>
  <si>
    <t>RF-26/3270</t>
  </si>
  <si>
    <t>RF-26/0027</t>
  </si>
  <si>
    <t>RF-26/2478</t>
  </si>
  <si>
    <t>RF-26/0298</t>
  </si>
  <si>
    <t>RF-26/2988</t>
  </si>
  <si>
    <t>RF-26/1738</t>
  </si>
  <si>
    <t>RF-26/0929</t>
  </si>
  <si>
    <t>RF-26/2558</t>
  </si>
  <si>
    <t>RF-26/1467</t>
  </si>
  <si>
    <t>RF-26/0341</t>
  </si>
  <si>
    <t>RF-26/0772</t>
  </si>
  <si>
    <t>RF-26/0322</t>
  </si>
  <si>
    <t>RF-26/3079</t>
  </si>
  <si>
    <t>RF-26/0356</t>
  </si>
  <si>
    <t>RF-26/0747</t>
  </si>
  <si>
    <t>RF-26/1845</t>
  </si>
  <si>
    <t>RF-26/2607</t>
  </si>
  <si>
    <t>RF-26/3336</t>
  </si>
  <si>
    <t>RF-26/2317</t>
  </si>
  <si>
    <t>RF-26/2540</t>
  </si>
  <si>
    <t>RF-26/2230</t>
  </si>
  <si>
    <t>RF-26/3628</t>
  </si>
  <si>
    <t>RF-26/1679</t>
  </si>
  <si>
    <t>RF-26/3170</t>
  </si>
  <si>
    <t>RF-26/2416</t>
  </si>
  <si>
    <t>RF-26/0249</t>
  </si>
  <si>
    <t>RF-26/1205</t>
  </si>
  <si>
    <t>RF-26/0868</t>
  </si>
  <si>
    <t>RF-26/1900</t>
  </si>
  <si>
    <t>RF-26/1937</t>
  </si>
  <si>
    <t>RF-26/2737</t>
  </si>
  <si>
    <t>RF-26/2989</t>
  </si>
  <si>
    <t>RF-26/2733</t>
  </si>
  <si>
    <t>RF-26/4063</t>
  </si>
  <si>
    <t>RF-26/3948</t>
  </si>
  <si>
    <t>RF-26/2280</t>
  </si>
  <si>
    <t>RF-26/1836</t>
  </si>
  <si>
    <t>RF-26/2258</t>
  </si>
  <si>
    <t>RF-26/2434</t>
  </si>
  <si>
    <t>RF-26/3234</t>
  </si>
  <si>
    <t>RF-26/3033</t>
  </si>
  <si>
    <t>RF-26/2475</t>
  </si>
  <si>
    <t>RF-26/1142</t>
  </si>
  <si>
    <t>RF-26/0453</t>
  </si>
  <si>
    <t>RF-26/3089</t>
  </si>
  <si>
    <t>RF-26/0856</t>
  </si>
  <si>
    <t>RF-26/0378</t>
  </si>
  <si>
    <t>RF-26/2831</t>
  </si>
  <si>
    <t>RF-26/2569</t>
  </si>
  <si>
    <t>RF-26/1654</t>
  </si>
  <si>
    <t>RF-26/1435</t>
  </si>
  <si>
    <t>RF-26/0103</t>
  </si>
  <si>
    <t>RF-26/1750</t>
  </si>
  <si>
    <t>RF-26/2502</t>
  </si>
  <si>
    <t>RF-26/1258</t>
  </si>
  <si>
    <t>RF-26/1353</t>
  </si>
  <si>
    <t>RF-26/1757</t>
  </si>
  <si>
    <t>RF-26/0496</t>
  </si>
  <si>
    <t>RF-26/0670</t>
  </si>
  <si>
    <t>RF-26/1831</t>
  </si>
  <si>
    <t>RF-26/0145</t>
  </si>
  <si>
    <t>RF-26/1243</t>
  </si>
  <si>
    <t>RF-26/3992</t>
  </si>
  <si>
    <t>RF-26/2011</t>
  </si>
  <si>
    <t>RF-26/1610</t>
  </si>
  <si>
    <t>RF-26/3595</t>
  </si>
  <si>
    <t>RF-26/1994</t>
  </si>
  <si>
    <t>RF-26/1200</t>
  </si>
  <si>
    <t>RF-26/0361</t>
  </si>
  <si>
    <t>RF-26/0424</t>
  </si>
  <si>
    <t>RF-26/2550</t>
  </si>
  <si>
    <t>RF-26/1659</t>
  </si>
  <si>
    <t>RF-26/0318</t>
  </si>
  <si>
    <t>RF-26/3702</t>
  </si>
  <si>
    <t>RF-26/1534</t>
  </si>
  <si>
    <t>RF-26/3544</t>
  </si>
  <si>
    <t>RF-26/0193</t>
  </si>
  <si>
    <t>RF-26/1791</t>
  </si>
  <si>
    <t>RF-26/2500</t>
  </si>
  <si>
    <t>RF-26/3219</t>
  </si>
  <si>
    <t>RF-26/1847</t>
  </si>
  <si>
    <t>RF-26/2463</t>
  </si>
  <si>
    <t>RF-26/2142</t>
  </si>
  <si>
    <t>RF-26/2144</t>
  </si>
  <si>
    <t>RF-26/2045</t>
  </si>
  <si>
    <t>RF-26/2796</t>
  </si>
  <si>
    <t>RF-26/2561</t>
  </si>
  <si>
    <t>RF-26/0720</t>
  </si>
  <si>
    <t>RF-26/3584</t>
  </si>
  <si>
    <t>RF-26/2423</t>
  </si>
  <si>
    <t>RF-26/1582</t>
  </si>
  <si>
    <t>RF-26/1742</t>
  </si>
  <si>
    <t>RF-26/0545</t>
  </si>
  <si>
    <t>RF-26/1876</t>
  </si>
  <si>
    <t>RF-26/1508</t>
  </si>
  <si>
    <t>RF-26/1651</t>
  </si>
  <si>
    <t>RF-26/1210</t>
  </si>
  <si>
    <t>RF-26/2602</t>
  </si>
  <si>
    <t>RF-26/1078</t>
  </si>
  <si>
    <t>RF-26/3002</t>
  </si>
  <si>
    <t>RF-26/2832</t>
  </si>
  <si>
    <t>RF-26/1461</t>
  </si>
  <si>
    <t>RF-26/3193</t>
  </si>
  <si>
    <t>RF-26/0710</t>
  </si>
  <si>
    <t>RF-26/2077</t>
  </si>
  <si>
    <t>RF-26/1177</t>
  </si>
  <si>
    <t>RF-26/3647</t>
  </si>
  <si>
    <t>RF-26/2228</t>
  </si>
  <si>
    <t>RF-26/2315</t>
  </si>
  <si>
    <t>RF-26/2286</t>
  </si>
  <si>
    <t>RF-26/3177</t>
  </si>
  <si>
    <t>RF-26/2115</t>
  </si>
  <si>
    <t>RF-26/2678</t>
  </si>
  <si>
    <t>RF-26/0581</t>
  </si>
  <si>
    <t>RF-26/3498</t>
  </si>
  <si>
    <t>RF-26/3208</t>
  </si>
  <si>
    <t>RF-26/3265</t>
  </si>
  <si>
    <t>RF-26/2517</t>
  </si>
  <si>
    <t>RF-26/0916</t>
  </si>
  <si>
    <t>RF-26/0816</t>
  </si>
  <si>
    <t>RF-26/2911</t>
  </si>
  <si>
    <t>RF-26/1570</t>
  </si>
  <si>
    <t>RF-26/1187</t>
  </si>
  <si>
    <t>RF-26/3231</t>
  </si>
  <si>
    <t>RF-26/0836</t>
  </si>
  <si>
    <t>RF-26/0055</t>
  </si>
  <si>
    <t>RF-26/3260</t>
  </si>
  <si>
    <t>RF-26/3088</t>
  </si>
  <si>
    <t>RF-26/0328</t>
  </si>
  <si>
    <t>RF-26/1319</t>
  </si>
  <si>
    <t>RF-26/2692</t>
  </si>
  <si>
    <t>RF-26/1530</t>
  </si>
  <si>
    <t>RF-26/2907</t>
  </si>
  <si>
    <t>RF-26/3536</t>
  </si>
  <si>
    <t>RF-26/0970</t>
  </si>
  <si>
    <t>RF-26/2786</t>
  </si>
  <si>
    <t>RF-26/3080</t>
  </si>
  <si>
    <t>RF-26/0708</t>
  </si>
  <si>
    <t>RF-26/4144</t>
  </si>
  <si>
    <t>RF-26/3887</t>
  </si>
  <si>
    <t>RF-26/3186</t>
  </si>
  <si>
    <t>RF-26/0187</t>
  </si>
  <si>
    <t>RF-26/0169</t>
  </si>
  <si>
    <t>RF-26/0638</t>
  </si>
  <si>
    <t>RF-26/0146</t>
  </si>
  <si>
    <t>RF-26/4070</t>
  </si>
  <si>
    <t>RF-26/0704</t>
  </si>
  <si>
    <t>RF-26/3096</t>
  </si>
  <si>
    <t>RF-26/1538</t>
  </si>
  <si>
    <t>RF-26/1212</t>
  </si>
  <si>
    <t>RF-26/2641</t>
  </si>
  <si>
    <t>RF-26/0598</t>
  </si>
  <si>
    <t>RF-26/1805</t>
  </si>
  <si>
    <t>RF-26/1810</t>
  </si>
  <si>
    <t>RF-26/2376</t>
  </si>
  <si>
    <t>RF-26/4051</t>
  </si>
  <si>
    <t>RF-26/0694</t>
  </si>
  <si>
    <t>RF-26/0203</t>
  </si>
  <si>
    <t>RF-26/0396</t>
  </si>
  <si>
    <t>RF-26/1560</t>
  </si>
  <si>
    <t>RF-26/1632</t>
  </si>
  <si>
    <t>RF-26/3924</t>
  </si>
  <si>
    <t>RF-26/0311</t>
  </si>
  <si>
    <t>RF-26/0825</t>
  </si>
  <si>
    <t>RF-26/3821</t>
  </si>
  <si>
    <t>RF-26/3765</t>
  </si>
  <si>
    <t>RF-26/0611</t>
  </si>
  <si>
    <t>RF-26/1337</t>
  </si>
  <si>
    <t>RF-26/1965</t>
  </si>
  <si>
    <t>RF-26/3943</t>
  </si>
  <si>
    <t>RF-26/2681</t>
  </si>
  <si>
    <t>RF-26/0936</t>
  </si>
  <si>
    <t>RF-26/3608</t>
  </si>
  <si>
    <t>RF-26/0300</t>
  </si>
  <si>
    <t>RF-26/2673</t>
  </si>
  <si>
    <t>RF-26/1230</t>
  </si>
  <si>
    <t>RF-26/2793</t>
  </si>
  <si>
    <t>RF-26/2680</t>
  </si>
  <si>
    <t>RF-26/0257</t>
  </si>
  <si>
    <t>RF-26/1850</t>
  </si>
  <si>
    <t>RF-26/3017</t>
  </si>
  <si>
    <t>RF-26/2234</t>
  </si>
  <si>
    <t>RF-26/1913</t>
  </si>
  <si>
    <t>RF-26/2133</t>
  </si>
  <si>
    <t>RF-26/1699</t>
  </si>
  <si>
    <t>RF-26/1701</t>
  </si>
  <si>
    <t>RF-26/3266</t>
  </si>
  <si>
    <t>RF-26/2952</t>
  </si>
  <si>
    <t>RF-26/3962</t>
  </si>
  <si>
    <t>RF-26/3586</t>
  </si>
  <si>
    <t>RF-26/4050</t>
  </si>
  <si>
    <t>RF-26/2944</t>
  </si>
  <si>
    <t>RF-26/0001</t>
  </si>
  <si>
    <t>RF-26/2782</t>
  </si>
  <si>
    <t>RF-26/1675</t>
  </si>
  <si>
    <t>RF-26/2661</t>
  </si>
  <si>
    <t>RF-26/2849</t>
  </si>
  <si>
    <t>RF-26/2024</t>
  </si>
  <si>
    <t>RF-26/0667</t>
  </si>
  <si>
    <t>RF-26/2761</t>
  </si>
  <si>
    <t>RF-26/3984</t>
  </si>
  <si>
    <t>RF-26/4033</t>
  </si>
  <si>
    <t>RF-26/0799</t>
  </si>
  <si>
    <t>RF-26/0278</t>
  </si>
  <si>
    <t>RF-26/2981</t>
  </si>
  <si>
    <t>RF-26/0022</t>
  </si>
  <si>
    <t>RF-26/0640</t>
  </si>
  <si>
    <t>RF-26/0042</t>
  </si>
  <si>
    <t>RF-26/1841</t>
  </si>
  <si>
    <t>RF-26/3845</t>
  </si>
  <si>
    <t>RF-26/1948</t>
  </si>
  <si>
    <t>RF-26/1158</t>
  </si>
  <si>
    <t>RF-26/2570</t>
  </si>
  <si>
    <t>RF-26/3936</t>
  </si>
  <si>
    <t>RF-26/2008</t>
  </si>
  <si>
    <t>RF-26/1818</t>
  </si>
  <si>
    <t>RF-26/2335</t>
  </si>
  <si>
    <t>RF-26/1300</t>
  </si>
  <si>
    <t>RF-26/0798</t>
  </si>
  <si>
    <t>RF-26/1772</t>
  </si>
  <si>
    <t>RF-26/3320</t>
  </si>
  <si>
    <t>RF-26/3496</t>
  </si>
  <si>
    <t>RF-26/1501</t>
  </si>
  <si>
    <t>RF-26/0918</t>
  </si>
  <si>
    <t>RF-26/0277</t>
  </si>
  <si>
    <t>RF-26/2481</t>
  </si>
  <si>
    <t>RF-26/0101</t>
  </si>
  <si>
    <t>RF-26/1712</t>
  </si>
  <si>
    <t>RF-26/2750</t>
  </si>
  <si>
    <t>RF-26/2684</t>
  </si>
  <si>
    <t>RF-26/2758</t>
  </si>
  <si>
    <t>RF-26/2087</t>
  </si>
  <si>
    <t>RF-26/2658</t>
  </si>
  <si>
    <t>RF-26/1328</t>
  </si>
  <si>
    <t>RF-26/2042</t>
  </si>
  <si>
    <t>RF-26/1859</t>
  </si>
  <si>
    <t>RF-26/1151</t>
  </si>
  <si>
    <t>RF-26/3644</t>
  </si>
  <si>
    <t>RF-26/3632</t>
  </si>
  <si>
    <t>RF-26/3348</t>
  </si>
  <si>
    <t>RF-26/3723</t>
  </si>
  <si>
    <t>RF-26/0414</t>
  </si>
  <si>
    <t>RF-26/0942</t>
  </si>
  <si>
    <t>RF-26/2722</t>
  </si>
  <si>
    <t>RF-26/0834</t>
  </si>
  <si>
    <t>RF-26/0060</t>
  </si>
  <si>
    <t>RF-26/0345</t>
  </si>
  <si>
    <t>RF-26/1795</t>
  </si>
  <si>
    <t>RF-26/3429</t>
  </si>
  <si>
    <t>RF-26/2803</t>
  </si>
  <si>
    <t>RF-26/1952</t>
  </si>
  <si>
    <t>RF-26/3373</t>
  </si>
  <si>
    <t>RF-26/3676</t>
  </si>
  <si>
    <t>RF-26/0255</t>
  </si>
  <si>
    <t>RF-26/2277</t>
  </si>
  <si>
    <t>RF-26/2770</t>
  </si>
  <si>
    <t>RF-26/3347</t>
  </si>
  <si>
    <t>RF-26/3579</t>
  </si>
  <si>
    <t>RF-26/2165</t>
  </si>
  <si>
    <t>RF-26/0845</t>
  </si>
  <si>
    <t>RF-26/3667</t>
  </si>
  <si>
    <t>RF-26/3828</t>
  </si>
  <si>
    <t>RF-26/1253</t>
  </si>
  <si>
    <t>RF-26/3257</t>
  </si>
  <si>
    <t>RF-26/1417</t>
  </si>
  <si>
    <t>RF-26/3259</t>
  </si>
  <si>
    <t>RF-26/1395</t>
  </si>
  <si>
    <t>RF-26/2876</t>
  </si>
  <si>
    <t>RF-26/3282</t>
  </si>
  <si>
    <t>RF-26/1864</t>
  </si>
  <si>
    <t>RF-26/3012</t>
  </si>
  <si>
    <t>RF-26/2903</t>
  </si>
  <si>
    <t>RF-26/1262</t>
  </si>
  <si>
    <t>RF-26/0662</t>
  </si>
  <si>
    <t>RF-26/0931</t>
  </si>
  <si>
    <t>RF-26/1022</t>
  </si>
  <si>
    <t>RF-26/2249</t>
  </si>
  <si>
    <t>RF-26/1441</t>
  </si>
  <si>
    <t>RF-26/2908</t>
  </si>
  <si>
    <t>RF-26/2545</t>
  </si>
  <si>
    <t>RF-26/0932</t>
  </si>
  <si>
    <t>RF-26/1473</t>
  </si>
  <si>
    <t>RF-26/2150</t>
  </si>
  <si>
    <t>RF-26/2182</t>
  </si>
  <si>
    <t>RF-26/2237</t>
  </si>
  <si>
    <t>RF-26/2215</t>
  </si>
  <si>
    <t>RF-26/3635</t>
  </si>
  <si>
    <t>RF-26/0563</t>
  </si>
  <si>
    <t>RF-26/3997</t>
  </si>
  <si>
    <t>RF-26/0646</t>
  </si>
  <si>
    <t>RF-26/3947</t>
  </si>
  <si>
    <t>RF-26/2518</t>
  </si>
  <si>
    <t>RF-26/3069</t>
  </si>
  <si>
    <t>RF-26/1993</t>
  </si>
  <si>
    <t>RF-26/4165</t>
  </si>
  <si>
    <t>RF-26/3000</t>
  </si>
  <si>
    <t>RF-26/0561</t>
  </si>
  <si>
    <t>RF-26/0892</t>
  </si>
  <si>
    <t>RF-26/2120</t>
  </si>
  <si>
    <t>RF-26/1394</t>
  </si>
  <si>
    <t>RF-26/0946</t>
  </si>
  <si>
    <t>RF-26/1486</t>
  </si>
  <si>
    <t>RF-26/4123</t>
  </si>
  <si>
    <t>RF-26/0768</t>
  </si>
  <si>
    <t>RF-26/2717</t>
  </si>
  <si>
    <t>RF-26/3145</t>
  </si>
  <si>
    <t>RF-26/2467</t>
  </si>
  <si>
    <t>RF-26/1904</t>
  </si>
  <si>
    <t>RF-26/2960</t>
  </si>
  <si>
    <t>RF-26/2937</t>
  </si>
  <si>
    <t>RF-26/2738</t>
  </si>
  <si>
    <t>RF-26/3322</t>
  </si>
  <si>
    <t>RF-26/1806</t>
  </si>
  <si>
    <t>RF-26/3198</t>
  </si>
  <si>
    <t>RF-26/4013</t>
  </si>
  <si>
    <t>RF-26/1237</t>
  </si>
  <si>
    <t>RF-26/3309</t>
  </si>
  <si>
    <t>RF-26/3068</t>
  </si>
  <si>
    <t>RF-26/2815</t>
  </si>
  <si>
    <t>RF-26/3983</t>
  </si>
  <si>
    <t>RF-26/2856</t>
  </si>
  <si>
    <t>RF-26/0159</t>
  </si>
  <si>
    <t>RF-26/2543</t>
  </si>
  <si>
    <t>RF-26/3634</t>
  </si>
  <si>
    <t>RF-26/0459</t>
  </si>
  <si>
    <t>RF-26/0069</t>
  </si>
  <si>
    <t>RF-26/1541</t>
  </si>
  <si>
    <t>RF-26/3473</t>
  </si>
  <si>
    <t>RF-26/2752</t>
  </si>
  <si>
    <t>RF-26/1953</t>
  </si>
  <si>
    <t>RF-26/3239</t>
  </si>
  <si>
    <t>RF-26/0357</t>
  </si>
  <si>
    <t>RF-26/3706</t>
  </si>
  <si>
    <t>RF-26/1495</t>
  </si>
  <si>
    <t>RF-26/0521</t>
  </si>
  <si>
    <t>RF-26/3966</t>
  </si>
  <si>
    <t>RF-26/3118</t>
  </si>
  <si>
    <t>RF-26/0051</t>
  </si>
  <si>
    <t>RF-26/1599</t>
  </si>
  <si>
    <t>RF-26/0527</t>
  </si>
  <si>
    <t>RF-26/1405</t>
  </si>
  <si>
    <t>RF-26/3926</t>
  </si>
  <si>
    <t>RF-26/3391</t>
  </si>
  <si>
    <t>RF-26/2594</t>
  </si>
  <si>
    <t>RF-26/1595</t>
  </si>
  <si>
    <t>RF-26/3813</t>
  </si>
  <si>
    <t>RF-26/3745</t>
  </si>
  <si>
    <t>RF-26/1333</t>
  </si>
  <si>
    <t>RF-26/0571</t>
  </si>
  <si>
    <t>RF-26/2510</t>
  </si>
  <si>
    <t>RF-26/3795</t>
  </si>
  <si>
    <t>RF-26/3687</t>
  </si>
  <si>
    <t>RF-26/3889</t>
  </si>
  <si>
    <t>RF-26/3523</t>
  </si>
  <si>
    <t>RF-26/2514</t>
  </si>
  <si>
    <t>RF-26/1061</t>
  </si>
  <si>
    <t>RF-26/1081</t>
  </si>
  <si>
    <t>RF-26/3413</t>
  </si>
  <si>
    <t>RF-26/1396</t>
  </si>
  <si>
    <t>RF-26/0350</t>
  </si>
  <si>
    <t>RF-26/3519</t>
  </si>
  <si>
    <t>RF-26/3708</t>
  </si>
  <si>
    <t>RF-26/3293</t>
  </si>
  <si>
    <t>RF-26/0538</t>
  </si>
  <si>
    <t>RF-26/3343</t>
  </si>
  <si>
    <t>RF-26/2332</t>
  </si>
  <si>
    <t>RF-26/1929</t>
  </si>
  <si>
    <t>RF-26/3497</t>
  </si>
  <si>
    <t>RF-26/2250</t>
  </si>
  <si>
    <t>RF-26/0570</t>
  </si>
  <si>
    <t>RF-26/3218</t>
  </si>
  <si>
    <t>RF-26/1898</t>
  </si>
  <si>
    <t>RF-26/0106</t>
  </si>
  <si>
    <t>RF-26/1472</t>
  </si>
  <si>
    <t>RF-26/3949</t>
  </si>
  <si>
    <t>RF-26/0195</t>
  </si>
  <si>
    <t>RF-26/3434</t>
  </si>
  <si>
    <t>RF-26/2106</t>
  </si>
  <si>
    <t>RF-26/1466</t>
  </si>
  <si>
    <t>RF-26/3995</t>
  </si>
  <si>
    <t>RF-26/0283</t>
  </si>
  <si>
    <t>RF-26/2671</t>
  </si>
  <si>
    <t>RF-26/2218</t>
  </si>
  <si>
    <t>RF-26/0309</t>
  </si>
  <si>
    <t>RF-26/0228</t>
  </si>
  <si>
    <t>RF-26/0961</t>
  </si>
  <si>
    <t>RF-26/3494</t>
  </si>
  <si>
    <t>RF-26/3598</t>
  </si>
  <si>
    <t>RF-26/1848</t>
  </si>
  <si>
    <t>RF-26/0701</t>
  </si>
  <si>
    <t>RF-26/2146</t>
  </si>
  <si>
    <t>RF-26/0859</t>
  </si>
  <si>
    <t>RF-26/0301</t>
  </si>
  <si>
    <t>RF-26/2080</t>
  </si>
  <si>
    <t>RF-26/0930</t>
  </si>
  <si>
    <t>RF-26/2716</t>
  </si>
  <si>
    <t>RF-26/0804</t>
  </si>
  <si>
    <t>RF-26/3739</t>
  </si>
  <si>
    <t>RF-26/1428</t>
  </si>
  <si>
    <t>RF-26/1856</t>
  </si>
  <si>
    <t>RF-26/2932</t>
  </si>
  <si>
    <t>RF-26/3412</t>
  </si>
  <si>
    <t>RF-26/1313</t>
  </si>
  <si>
    <t>RF-26/0297</t>
  </si>
  <si>
    <t>RF-26/0813</t>
  </si>
  <si>
    <t>RF-26/0139</t>
  </si>
  <si>
    <t>RF-26/1951</t>
  </si>
  <si>
    <t>RF-26/3358</t>
  </si>
  <si>
    <t>RF-26/0164</t>
  </si>
  <si>
    <t>RF-26/0472</t>
  </si>
  <si>
    <t>RF-26/1454</t>
  </si>
  <si>
    <t>RF-26/1445</t>
  </si>
  <si>
    <t>RF-26/3794</t>
  </si>
  <si>
    <t>RF-26/1663</t>
  </si>
  <si>
    <t>RF-26/0471</t>
  </si>
  <si>
    <t>RF-26/0726</t>
  </si>
  <si>
    <t>RF-26/3611</t>
  </si>
  <si>
    <t>RF-26/3297</t>
  </si>
  <si>
    <t>RF-26/2489</t>
  </si>
  <si>
    <t>RF-26/1959</t>
  </si>
  <si>
    <t>RF-26/3557</t>
  </si>
  <si>
    <t>RF-26/4069</t>
  </si>
  <si>
    <t>RF-26/2183</t>
  </si>
  <si>
    <t>RF-26/3929</t>
  </si>
  <si>
    <t>RF-26/3245</t>
  </si>
  <si>
    <t>RF-26/3084</t>
  </si>
  <si>
    <t>RF-26/2633</t>
  </si>
  <si>
    <t>RF-26/2505</t>
  </si>
  <si>
    <t>RF-26/2088</t>
  </si>
  <si>
    <t>RF-26/2791</t>
  </si>
  <si>
    <t>RF-26/2090</t>
  </si>
  <si>
    <t>RF-26/4053</t>
  </si>
  <si>
    <t>RF-26/3285</t>
  </si>
  <si>
    <t>RF-26/0653</t>
  </si>
  <si>
    <t>RF-26/0871</t>
  </si>
  <si>
    <t>RF-26/4038</t>
  </si>
  <si>
    <t>RF-26/2070</t>
  </si>
  <si>
    <t>RF-26/2032</t>
  </si>
  <si>
    <t>RF-26/1618</t>
  </si>
  <si>
    <t>RF-26/0284</t>
  </si>
  <si>
    <t>RF-26/1102</t>
  </si>
  <si>
    <t>RF-26/0751</t>
  </si>
  <si>
    <t>RF-26/1647</t>
  </si>
  <si>
    <t>RF-26/3341</t>
  </si>
  <si>
    <t>RF-26/2709</t>
  </si>
  <si>
    <t>RF-26/2305</t>
  </si>
  <si>
    <t>RF-26/1868</t>
  </si>
  <si>
    <t>RF-26/0156</t>
  </si>
  <si>
    <t>RF-26/3870</t>
  </si>
  <si>
    <t>RF-26/3504</t>
  </si>
  <si>
    <t>RF-26/2993</t>
  </si>
  <si>
    <t>RF-26/3312</t>
  </si>
  <si>
    <t>RF-26/0632</t>
  </si>
  <si>
    <t>RF-26/0915</t>
  </si>
  <si>
    <t>RF-26/1877</t>
  </si>
  <si>
    <t>RF-26/3969</t>
  </si>
  <si>
    <t>RF-26/2287</t>
  </si>
  <si>
    <t>RF-26/3713</t>
  </si>
  <si>
    <t>RF-26/0846</t>
  </si>
  <si>
    <t>RF-26/2474</t>
  </si>
  <si>
    <t>RF-26/3057</t>
  </si>
  <si>
    <t>RF-26/0851</t>
  </si>
  <si>
    <t>RF-26/1718</t>
  </si>
  <si>
    <t>RF-26/4044</t>
  </si>
  <si>
    <t>RF-26/2919</t>
  </si>
  <si>
    <t>RF-26/1844</t>
  </si>
  <si>
    <t>RF-26/2094</t>
  </si>
  <si>
    <t>RF-26/2147</t>
  </si>
  <si>
    <t>RF-26/3386</t>
  </si>
  <si>
    <t>RF-26/4026</t>
  </si>
  <si>
    <t>RF-26/4141</t>
  </si>
  <si>
    <t>RF-26/0135</t>
  </si>
  <si>
    <t>RF-26/1726</t>
  </si>
  <si>
    <t>RF-26/2143</t>
  </si>
  <si>
    <t>RF-26/2399</t>
  </si>
  <si>
    <t>RF-26/1439</t>
  </si>
  <si>
    <t>RF-26/3313</t>
  </si>
  <si>
    <t>RF-26/2127</t>
  </si>
  <si>
    <t>RF-26/3125</t>
  </si>
  <si>
    <t>RF-26/3849</t>
  </si>
  <si>
    <t>RF-26/4019</t>
  </si>
  <si>
    <t>RF-26/4087</t>
  </si>
  <si>
    <t>RF-26/0239</t>
  </si>
  <si>
    <t>RF-26/3967</t>
  </si>
  <si>
    <t>RF-26/0911</t>
  </si>
  <si>
    <t>RF-26/2340</t>
  </si>
  <si>
    <t>RF-26/3884</t>
  </si>
  <si>
    <t>RF-26/2214</t>
  </si>
  <si>
    <t>RF-26/2739</t>
  </si>
  <si>
    <t>RF-26/0557</t>
  </si>
  <si>
    <t>RF-26/2309</t>
  </si>
  <si>
    <t>RF-26/1760</t>
  </si>
  <si>
    <t>RF-26/0703</t>
  </si>
  <si>
    <t>RF-26/0660</t>
  </si>
  <si>
    <t>RF-26/1587</t>
  </si>
  <si>
    <t>RF-26/0802</t>
  </si>
  <si>
    <t>RF-26/1747</t>
  </si>
  <si>
    <t>RF-26/4154</t>
  </si>
  <si>
    <t>RF-26/3416</t>
  </si>
  <si>
    <t>RF-26/0639</t>
  </si>
  <si>
    <t>RF-26/1456</t>
  </si>
  <si>
    <t>RF-26/1459</t>
  </si>
  <si>
    <t>RF-26/1443</t>
  </si>
  <si>
    <t>RF-26/3950</t>
  </si>
  <si>
    <t>RF-26/2775</t>
  </si>
  <si>
    <t>RF-26/2359</t>
  </si>
  <si>
    <t>RF-26/2754</t>
  </si>
  <si>
    <t>RF-26/1920</t>
  </si>
  <si>
    <t>RF-26/3381</t>
  </si>
  <si>
    <t>RF-26/2119</t>
  </si>
  <si>
    <t>RF-26/2838</t>
  </si>
  <si>
    <t>RF-26/3107</t>
  </si>
  <si>
    <t>RF-26/1773</t>
  </si>
  <si>
    <t>RF-26/1096</t>
  </si>
  <si>
    <t>RF-26/1310</t>
  </si>
  <si>
    <t>RF-26/2118</t>
  </si>
  <si>
    <t>RF-26/3721</t>
  </si>
  <si>
    <t>RF-26/1014</t>
  </si>
  <si>
    <t>RF-26/1046</t>
  </si>
  <si>
    <t>RF-26/1138</t>
  </si>
  <si>
    <t>RF-26/1139</t>
  </si>
  <si>
    <t>RF-26/2928</t>
  </si>
  <si>
    <t>RF-26/1244</t>
  </si>
  <si>
    <t>RF-26/2161</t>
  </si>
  <si>
    <t>RF-26/1902</t>
  </si>
  <si>
    <t>RF-26/2836</t>
  </si>
  <si>
    <t>RF-26/2773</t>
  </si>
  <si>
    <t>RF-26/2986</t>
  </si>
  <si>
    <t>RF-26/0370</t>
  </si>
  <si>
    <t>RF-26/0485</t>
  </si>
  <si>
    <t>RF-26/2415</t>
  </si>
  <si>
    <t>RF-26/0443</t>
  </si>
  <si>
    <t>RF-26/2895</t>
  </si>
  <si>
    <t>RF-26/2324</t>
  </si>
  <si>
    <t>RF-26/1753</t>
  </si>
  <si>
    <t>RF-26/3395</t>
  </si>
  <si>
    <t>RF-26/0093</t>
  </si>
  <si>
    <t>RF-26/3464</t>
  </si>
  <si>
    <t>RF-26/2654</t>
  </si>
  <si>
    <t>RF-26/0968</t>
  </si>
  <si>
    <t>RF-26/2240</t>
  </si>
  <si>
    <t>RF-26/1073</t>
  </si>
  <si>
    <t>RF-26/0420</t>
  </si>
  <si>
    <t>RF-26/0411</t>
  </si>
  <si>
    <t>RF-26/4097</t>
  </si>
  <si>
    <t>RF-26/0181</t>
  </si>
  <si>
    <t>RF-26/1914</t>
  </si>
  <si>
    <t>RF-26/0421</t>
  </si>
  <si>
    <t>RF-26/3867</t>
  </si>
  <si>
    <t>RF-26/2060</t>
  </si>
  <si>
    <t>RF-26/3328</t>
  </si>
  <si>
    <t>RF-26/0552</t>
  </si>
  <si>
    <t>RF-26/1018</t>
  </si>
  <si>
    <t>RF-26/2762</t>
  </si>
  <si>
    <t>RF-26/0462</t>
  </si>
  <si>
    <t>RF-26/2497</t>
  </si>
  <si>
    <t>RF-26/1316</t>
  </si>
  <si>
    <t>RF-26/1421</t>
  </si>
  <si>
    <t>RF-26/0289</t>
  </si>
  <si>
    <t>RF-26/2267</t>
  </si>
  <si>
    <t>RF-26/3480</t>
  </si>
  <si>
    <t>RF-26/0940</t>
  </si>
  <si>
    <t>RF-26/3289</t>
  </si>
  <si>
    <t>RF-26/0896</t>
  </si>
  <si>
    <t>RF-26/2248</t>
  </si>
  <si>
    <t>RF-26/1680</t>
  </si>
  <si>
    <t>RF-26/1269</t>
  </si>
  <si>
    <t>RF-26/0822</t>
  </si>
  <si>
    <t>RF-26/1294</t>
  </si>
  <si>
    <t>RF-26/1267</t>
  </si>
  <si>
    <t>RF-26/2920</t>
  </si>
  <si>
    <t>RF-26/0086</t>
  </si>
  <si>
    <t>RF-26/3521</t>
  </si>
  <si>
    <t>RF-26/1500</t>
  </si>
  <si>
    <t>RF-26/1655</t>
  </si>
  <si>
    <t>RF-26/2868</t>
  </si>
  <si>
    <t>RF-26/4082</t>
  </si>
  <si>
    <t>RF-26/1522</t>
  </si>
  <si>
    <t>RF-26/1423</t>
  </si>
  <si>
    <t>RF-26/4124</t>
  </si>
  <si>
    <t>RF-26/3187</t>
  </si>
  <si>
    <t>RF-26/3614</t>
  </si>
  <si>
    <t>RF-26/2702</t>
  </si>
  <si>
    <t>RF-26/1426</t>
  </si>
  <si>
    <t>RF-26/4032</t>
  </si>
  <si>
    <t>RF-26/2163</t>
  </si>
  <si>
    <t>RF-26/3367</t>
  </si>
  <si>
    <t>RF-26/2982</t>
  </si>
  <si>
    <t>RF-26/2572</t>
  </si>
  <si>
    <t>RF-26/3126</t>
  </si>
  <si>
    <t>RF-26/0017</t>
  </si>
  <si>
    <t>RF-26/2647</t>
  </si>
  <si>
    <t>RF-26/3185</t>
  </si>
  <si>
    <t>RF-26/0965</t>
  </si>
  <si>
    <t>RF-26/2276</t>
  </si>
  <si>
    <t>RF-26/2727</t>
  </si>
  <si>
    <t>RF-26/1867</t>
  </si>
  <si>
    <t>RF-26/1894</t>
  </si>
  <si>
    <t>RF-26/1039</t>
  </si>
  <si>
    <t>RF-26/3383</t>
  </si>
  <si>
    <t>RF-26/0952</t>
  </si>
  <si>
    <t>RF-26/3719</t>
  </si>
  <si>
    <t>RF-26/0605</t>
  </si>
  <si>
    <t>RF-26/0466</t>
  </si>
  <si>
    <t>RF-26/0006</t>
  </si>
  <si>
    <t>RF-26/2048</t>
  </si>
  <si>
    <t>RF-26/0882</t>
  </si>
  <si>
    <t>RF-26/3326</t>
  </si>
  <si>
    <t>RF-26/3738</t>
  </si>
  <si>
    <t>RF-26/2385</t>
  </si>
  <si>
    <t>RF-26/3104</t>
  </si>
  <si>
    <t>RF-26/1470</t>
  </si>
  <si>
    <t>RF-26/0870</t>
  </si>
  <si>
    <t>RF-26/2720</t>
  </si>
  <si>
    <t>RF-26/3629</t>
  </si>
  <si>
    <t>RF-26/3524</t>
  </si>
  <si>
    <t>RF-26/3693</t>
  </si>
  <si>
    <t>RF-26/1946</t>
  </si>
  <si>
    <t>RF-26/1967</t>
  </si>
  <si>
    <t>RF-26/1134</t>
  </si>
  <si>
    <t>RF-26/1194</t>
  </si>
  <si>
    <t>RF-26/2706</t>
  </si>
  <si>
    <t>RF-26/1865</t>
  </si>
  <si>
    <t>RF-26/0247</t>
  </si>
  <si>
    <t>RF-26/4173</t>
  </si>
  <si>
    <t>RF-26/2326</t>
  </si>
  <si>
    <t>RF-26/1741</t>
  </si>
  <si>
    <t>RF-26/3117</t>
  </si>
  <si>
    <t>RF-26/2108</t>
  </si>
  <si>
    <t>RF-26/3030</t>
  </si>
  <si>
    <t>RF-26/3493</t>
  </si>
  <si>
    <t>RF-26/3920</t>
  </si>
  <si>
    <t>RF-26/3575</t>
  </si>
  <si>
    <t>RF-26/4046</t>
  </si>
  <si>
    <t>RF-26/3048</t>
  </si>
  <si>
    <t>RF-26/2059</t>
  </si>
  <si>
    <t>RF-26/2718</t>
  </si>
  <si>
    <t>RF-26/0986</t>
  </si>
  <si>
    <t>RF-26/0499</t>
  </si>
  <si>
    <t>RF-26/2670</t>
  </si>
  <si>
    <t>RF-26/0041</t>
  </si>
  <si>
    <t>RF-26/0863</t>
  </si>
  <si>
    <t>RF-26/4170</t>
  </si>
  <si>
    <t>RF-26/0280</t>
  </si>
  <si>
    <t>RF-26/2511</t>
  </si>
  <si>
    <t>RF-26/1896</t>
  </si>
  <si>
    <t>RF-26/1954</t>
  </si>
  <si>
    <t>RF-26/2132</t>
  </si>
  <si>
    <t>RF-26/3095</t>
  </si>
  <si>
    <t>RF-26/1483</t>
  </si>
  <si>
    <t>RF-26/0934</t>
  </si>
  <si>
    <t>RF-26/3615</t>
  </si>
  <si>
    <t>RF-26/0926</t>
  </si>
  <si>
    <t>RF-26/3627</t>
  </si>
  <si>
    <t>RF-26/3174</t>
  </si>
  <si>
    <t>RF-26/2741</t>
  </si>
  <si>
    <t>RF-26/0860</t>
  </si>
  <si>
    <t>RF-26/0183</t>
  </si>
  <si>
    <t>RF-26/4159</t>
  </si>
  <si>
    <t>RF-26/2447</t>
  </si>
  <si>
    <t>RF-26/3807</t>
  </si>
  <si>
    <t>RF-26/0784</t>
  </si>
  <si>
    <t>RF-26/0388</t>
  </si>
  <si>
    <t>RF-26/0162</t>
  </si>
  <si>
    <t>RF-26/3224</t>
  </si>
  <si>
    <t>RF-26/2179</t>
  </si>
  <si>
    <t>RF-26/2563</t>
  </si>
  <si>
    <t>RF-26/0922</t>
  </si>
  <si>
    <t>RF-26/3332</t>
  </si>
  <si>
    <t>RF-26/0061</t>
  </si>
  <si>
    <t>RF-26/2587</t>
  </si>
  <si>
    <t>RF-26/3680</t>
  </si>
  <si>
    <t>RF-26/0313</t>
  </si>
  <si>
    <t>RF-26/0314</t>
  </si>
  <si>
    <t>RF-26/0110</t>
  </si>
  <si>
    <t>RF-26/0315</t>
  </si>
  <si>
    <t>RF-26/2461</t>
  </si>
  <si>
    <t>RF-26/1960</t>
  </si>
  <si>
    <t>RF-26/0348</t>
  </si>
  <si>
    <t>RF-26/0312</t>
  </si>
  <si>
    <t>RF-26/2640</t>
  </si>
  <si>
    <t>RF-26/0092</t>
  </si>
  <si>
    <t>RF-26/0090</t>
  </si>
  <si>
    <t>RF-26/0089</t>
  </si>
  <si>
    <t>RF-26/2404</t>
  </si>
  <si>
    <t>RF-26/2389</t>
  </si>
  <si>
    <t>RF-26/2390</t>
  </si>
  <si>
    <t>RF-26/2391</t>
  </si>
  <si>
    <t>RF-26/2392</t>
  </si>
  <si>
    <t>RF-26/2393</t>
  </si>
  <si>
    <t>RF-26/2388</t>
  </si>
  <si>
    <t>RF-26/2387</t>
  </si>
  <si>
    <t>RF-26/2386</t>
  </si>
  <si>
    <t>RF-26/2394</t>
  </si>
  <si>
    <t>RF-26/2384</t>
  </si>
  <si>
    <t>RF-26/2339</t>
  </si>
  <si>
    <t>RF-26/2395</t>
  </si>
  <si>
    <t>RF-26/2383</t>
  </si>
  <si>
    <t>RF-26/2378</t>
  </si>
  <si>
    <t>RF-26/2341</t>
  </si>
  <si>
    <t>RF-26/2396</t>
  </si>
  <si>
    <t>RF-26/2375</t>
  </si>
  <si>
    <t>RF-26/2205</t>
  </si>
  <si>
    <t>RF-26/2401</t>
  </si>
  <si>
    <t>RF-26/2402</t>
  </si>
  <si>
    <t>RF-26/2352</t>
  </si>
  <si>
    <t>RF-26/2269</t>
  </si>
  <si>
    <t>RF-26/2403</t>
  </si>
  <si>
    <t>RF-26/2848</t>
  </si>
  <si>
    <t>RF-26/0245</t>
  </si>
  <si>
    <t>RF-26/0333</t>
  </si>
  <si>
    <t>RF-26/3024</t>
  </si>
  <si>
    <t>RF-26/0208</t>
  </si>
  <si>
    <t>RF-26/3514</t>
  </si>
  <si>
    <t>RF-26/1347</t>
  </si>
  <si>
    <t>RF-26/1851</t>
  </si>
  <si>
    <t>RF-26/3834</t>
  </si>
  <si>
    <t>RF-26/2933</t>
  </si>
  <si>
    <t>RF-26/0819</t>
  </si>
  <si>
    <t>RF-26/4126</t>
  </si>
  <si>
    <t>RF-26/3978</t>
  </si>
  <si>
    <t>RF-26/2406</t>
  </si>
  <si>
    <t>RF-26/2934</t>
  </si>
  <si>
    <t>RF-26/2696</t>
  </si>
  <si>
    <t>RF-26/0945</t>
  </si>
  <si>
    <t>RF-26/1354</t>
  </si>
  <si>
    <t>RF-26/0928</t>
  </si>
  <si>
    <t>RF-26/1117</t>
  </si>
  <si>
    <t>RF-26/3630</t>
  </si>
  <si>
    <t>RF-26/1990</t>
  </si>
  <si>
    <t>RF-26/1653</t>
  </si>
  <si>
    <t>RF-26/3577</t>
  </si>
  <si>
    <t>RF-26/1604</t>
  </si>
  <si>
    <t>RF-26/3808</t>
  </si>
  <si>
    <t>RF-26/0721</t>
  </si>
  <si>
    <t>RF-26/0031</t>
  </si>
  <si>
    <t>RF-26/2138</t>
  </si>
  <si>
    <t>RF-26/3162</t>
  </si>
  <si>
    <t>RF-26/4034</t>
  </si>
  <si>
    <t>RF-26/4035</t>
  </si>
  <si>
    <t>RF-26/2990</t>
  </si>
  <si>
    <t>RF-26/3370</t>
  </si>
  <si>
    <t>RF-26/3513</t>
  </si>
  <si>
    <t>RF-26/4014</t>
  </si>
  <si>
    <t>RF-26/0417</t>
  </si>
  <si>
    <t>RF-26/0546</t>
  </si>
  <si>
    <t>RF-26/3439</t>
  </si>
  <si>
    <t>RF-26/3559</t>
  </si>
  <si>
    <t>RF-26/3252</t>
  </si>
  <si>
    <t>RF-26/2668</t>
  </si>
  <si>
    <t>RF-26/3755</t>
  </si>
  <si>
    <t>RF-26/2812</t>
  </si>
  <si>
    <t>RF-26/0700</t>
  </si>
  <si>
    <t>RF-26/1603</t>
  </si>
  <si>
    <t>RF-26/2304</t>
  </si>
  <si>
    <t>RF-26/3058</t>
  </si>
  <si>
    <t>RF-26/0377</t>
  </si>
  <si>
    <t>RF-26/2537</t>
  </si>
  <si>
    <t>RF-26/3481</t>
  </si>
  <si>
    <t>RF-26/2628</t>
  </si>
  <si>
    <t>RF-26/3443</t>
  </si>
  <si>
    <t>RF-26/2372</t>
  </si>
  <si>
    <t>RF-26/2874</t>
  </si>
  <si>
    <t>RF-26/3390</t>
  </si>
  <si>
    <t>RF-26/2532</t>
  </si>
  <si>
    <t>RF-26/3556</t>
  </si>
  <si>
    <t>RF-26/1367</t>
  </si>
  <si>
    <t>RF-26/0648</t>
  </si>
  <si>
    <t>RF-26/3292</t>
  </si>
  <si>
    <t>RF-26/4155</t>
  </si>
  <si>
    <t>RF-26/3846</t>
  </si>
  <si>
    <t>RF-26/0165</t>
  </si>
  <si>
    <t>RF-26/1150</t>
  </si>
  <si>
    <t>RF-26/2675</t>
  </si>
  <si>
    <t>RF-26/2627</t>
  </si>
  <si>
    <t>RF-26/3173</t>
  </si>
  <si>
    <t>RF-26/1450</t>
  </si>
  <si>
    <t>RF-26/3637</t>
  </si>
  <si>
    <t>RF-26/1277</t>
  </si>
  <si>
    <t>RF-26/1303</t>
  </si>
  <si>
    <t>RF-26/1256</t>
  </si>
  <si>
    <t>RF-26/0855</t>
  </si>
  <si>
    <t>RF-26/1446</t>
  </si>
  <si>
    <t>RF-26/2598</t>
  </si>
  <si>
    <t>RF-26/1434</t>
  </si>
  <si>
    <t>RF-26/1474</t>
  </si>
  <si>
    <t>RF-26/1182</t>
  </si>
  <si>
    <t>RF-26/1273</t>
  </si>
  <si>
    <t>RF-26/1100</t>
  </si>
  <si>
    <t>RF-26/1049</t>
  </si>
  <si>
    <t>RF-26/1832</t>
  </si>
  <si>
    <t>RF-26/0363</t>
  </si>
  <si>
    <t>RF-26/4066</t>
  </si>
  <si>
    <t>RF-26/0842</t>
  </si>
  <si>
    <t>RF-26/0256</t>
  </si>
  <si>
    <t>RF-26/0050</t>
  </si>
  <si>
    <t>RF-26/4128</t>
  </si>
  <si>
    <t>RF-26/3783</t>
  </si>
  <si>
    <t>RF-26/0795</t>
  </si>
  <si>
    <t>RF-26/0059</t>
  </si>
  <si>
    <t>RF-26/0583</t>
  </si>
  <si>
    <t>RF-26/1776</t>
  </si>
  <si>
    <t>RF-26/0258</t>
  </si>
  <si>
    <t>RF-26/1976</t>
  </si>
  <si>
    <t>RF-26/0384</t>
  </si>
  <si>
    <t>RF-26/1970</t>
  </si>
  <si>
    <t>RF-26/2905</t>
  </si>
  <si>
    <t>RF-26/1335</t>
  </si>
  <si>
    <t>RF-26/3230</t>
  </si>
  <si>
    <t>RF-26/1517</t>
  </si>
  <si>
    <t>RF-26/1413</t>
  </si>
  <si>
    <t>RF-26/1609</t>
  </si>
  <si>
    <t>RF-26/2970</t>
  </si>
  <si>
    <t>RF-26/1615</t>
  </si>
  <si>
    <t>RF-26/4085</t>
  </si>
  <si>
    <t>RF-26/3276</t>
  </si>
  <si>
    <t>RF-26/1605</t>
  </si>
  <si>
    <t>RF-26/1725</t>
  </si>
  <si>
    <t>RF-26/0972</t>
  </si>
  <si>
    <t>RF-26/1219</t>
  </si>
  <si>
    <t>RF-26/2058</t>
  </si>
  <si>
    <t>RF-26/0998</t>
  </si>
  <si>
    <t>RF-26/2755</t>
  </si>
  <si>
    <t>RF-26/2206</t>
  </si>
  <si>
    <t>RF-26/3675</t>
  </si>
  <si>
    <t>RF-26/2275</t>
  </si>
  <si>
    <t>RF-26/2110</t>
  </si>
  <si>
    <t>RF-26/3310</t>
  </si>
  <si>
    <t>RF-26/2229</t>
  </si>
  <si>
    <t>RF-26/3334</t>
  </si>
  <si>
    <t>RF-26/0317</t>
  </si>
  <si>
    <t>RF-26/1247</t>
  </si>
  <si>
    <t>RF-26/1380</t>
  </si>
  <si>
    <t>RF-26/0243</t>
  </si>
  <si>
    <t>RF-26/3433</t>
  </si>
  <si>
    <t>RF-26/0482</t>
  </si>
  <si>
    <t>RF-26/2432</t>
  </si>
  <si>
    <t>RF-26/0007</t>
  </si>
  <si>
    <t>RF-26/2180</t>
  </si>
  <si>
    <t>RF-26/0764</t>
  </si>
  <si>
    <t>RF-26/3453</t>
  </si>
  <si>
    <t>RF-26/2515</t>
  </si>
  <si>
    <t>RF-26/0184</t>
  </si>
  <si>
    <t>RF-26/0380</t>
  </si>
  <si>
    <t>RF-26/0831</t>
  </si>
  <si>
    <t>RF-26/1379</t>
  </si>
  <si>
    <t>RF-26/2097</t>
  </si>
  <si>
    <t>RF-26/0338</t>
  </si>
  <si>
    <t>RF-26/0958</t>
  </si>
  <si>
    <t>RF-26/1552</t>
  </si>
  <si>
    <t>RF-26/1103</t>
  </si>
  <si>
    <t>RF-26/0064</t>
  </si>
  <si>
    <t>RF-26/3335</t>
  </si>
  <si>
    <t>RF-26/3296</t>
  </si>
  <si>
    <t>RF-26/3377</t>
  </si>
  <si>
    <t>RF-26/0267</t>
  </si>
  <si>
    <t>RF-26/3725</t>
  </si>
  <si>
    <t>RF-26/1109</t>
  </si>
  <si>
    <t>RF-26/0769</t>
  </si>
  <si>
    <t>RF-26/2189</t>
  </si>
  <si>
    <t>RF-26/1930</t>
  </si>
  <si>
    <t>RF-26/1975</t>
  </si>
  <si>
    <t>RF-26/0765</t>
  </si>
  <si>
    <t>RF-26/3551</t>
  </si>
  <si>
    <t>RF-26/3447</t>
  </si>
  <si>
    <t>RF-26/1174</t>
  </si>
  <si>
    <t>RF-26/0016</t>
  </si>
  <si>
    <t>RF-26/3672</t>
  </si>
  <si>
    <t>RF-26/4142</t>
  </si>
  <si>
    <t>RF-26/1710</t>
  </si>
  <si>
    <t>RF-26/2092</t>
  </si>
  <si>
    <t>RF-26/3894</t>
  </si>
  <si>
    <t>RF-26/1336</t>
  </si>
  <si>
    <t>RF-26/1514</t>
  </si>
  <si>
    <t>RF-26/1285</t>
  </si>
  <si>
    <t>RF-26/1803</t>
  </si>
  <si>
    <t>RF-26/2878</t>
  </si>
  <si>
    <t>RF-26/3417</t>
  </si>
  <si>
    <t>RF-26/3246</t>
  </si>
  <si>
    <t>RF-26/1171</t>
  </si>
  <si>
    <t>RF-26/2354</t>
  </si>
  <si>
    <t>RF-26/1839</t>
  </si>
  <si>
    <t>RF-26/2526</t>
  </si>
  <si>
    <t>RF-26/2610</t>
  </si>
  <si>
    <t>RF-26/0125</t>
  </si>
  <si>
    <t>RF-26/0914</t>
  </si>
  <si>
    <t>RF-26/3250</t>
  </si>
  <si>
    <t>RF-26/3251</t>
  </si>
  <si>
    <t>RF-26/3281</t>
  </si>
  <si>
    <t>RF-26/1531</t>
  </si>
  <si>
    <t>RF-26/1532</t>
  </si>
  <si>
    <t>RF-26/3764</t>
  </si>
  <si>
    <t>RF-26/0504</t>
  </si>
  <si>
    <t>RF-26/0713</t>
  </si>
  <si>
    <t>RF-26/2476</t>
  </si>
  <si>
    <t>RF-26/0441</t>
  </si>
  <si>
    <t>RF-26/3534</t>
  </si>
  <si>
    <t>RF-26/1808</t>
  </si>
  <si>
    <t>RF-26/1406</t>
  </si>
  <si>
    <t>RF-26/3773</t>
  </si>
  <si>
    <t>RF-26/3357</t>
  </si>
  <si>
    <t>RF-26/1891</t>
  </si>
  <si>
    <t>RF-26/2885</t>
  </si>
  <si>
    <t>RF-26/1938</t>
  </si>
  <si>
    <t>RF-26/3981</t>
  </si>
  <si>
    <t>RF-26/3192</t>
  </si>
  <si>
    <t>RF-26/3338</t>
  </si>
  <si>
    <t>RF-26/3515</t>
  </si>
  <si>
    <t>RF-26/2830</t>
  </si>
  <si>
    <t>RF-26/3393</t>
  </si>
  <si>
    <t>RF-26/2102</t>
  </si>
  <si>
    <t>RF-26/1287</t>
  </si>
  <si>
    <t>RF-26/2872</t>
  </si>
  <si>
    <t>RF-26/3814</t>
  </si>
  <si>
    <t>RF-26/3319</t>
  </si>
  <si>
    <t>RF-26/1062</t>
  </si>
  <si>
    <t>RF-26/1524</t>
  </si>
  <si>
    <t>RF-26/1755</t>
  </si>
  <si>
    <t>RF-26/0992</t>
  </si>
  <si>
    <t>RF-26/1833</t>
  </si>
  <si>
    <t>RF-26/3376</t>
  </si>
  <si>
    <t>RF-26/1879</t>
  </si>
  <si>
    <t>RF-26/4072</t>
  </si>
  <si>
    <t>RF-26/2245</t>
  </si>
  <si>
    <t>RF-26/4002</t>
  </si>
  <si>
    <t>RF-26/1974</t>
  </si>
  <si>
    <t>RF-26/0666</t>
  </si>
  <si>
    <t>RF-26/3938</t>
  </si>
  <si>
    <t>RF-26/0213</t>
  </si>
  <si>
    <t>RF-26/0531</t>
  </si>
  <si>
    <t>RF-26/3135</t>
  </si>
  <si>
    <t>RF-26/3505</t>
  </si>
  <si>
    <t>RF-26/2740</t>
  </si>
  <si>
    <t>RF-26/1042</t>
  </si>
  <si>
    <t>RF-26/0116</t>
  </si>
  <si>
    <t>RF-26/0080</t>
  </si>
  <si>
    <t>RF-26/0696</t>
  </si>
  <si>
    <t>RF-26/0948</t>
  </si>
  <si>
    <t>RF-26/1246</t>
  </si>
  <si>
    <t>RF-26/1245</t>
  </si>
  <si>
    <t>RF-26/3823</t>
  </si>
  <si>
    <t>RF-26/2669</t>
  </si>
  <si>
    <t>RF-26/0233</t>
  </si>
  <si>
    <t>RF-26/1606</t>
  </si>
  <si>
    <t>RF-26/2178</t>
  </si>
  <si>
    <t>RF-26/3243</t>
  </si>
  <si>
    <t>RF-26/1539</t>
  </si>
  <si>
    <t>RF-26/4036</t>
  </si>
  <si>
    <t>RF-26/0657</t>
  </si>
  <si>
    <t>RF-26/1535</t>
  </si>
  <si>
    <t>RF-26/4029</t>
  </si>
  <si>
    <t>RF-26/3500</t>
  </si>
  <si>
    <t>RF-26/1547</t>
  </si>
  <si>
    <t>RF-26/3900</t>
  </si>
  <si>
    <t>RF-26/3214</t>
  </si>
  <si>
    <t>RF-26/1926</t>
  </si>
  <si>
    <t>RF-26/1562</t>
  </si>
  <si>
    <t>RF-26/2503</t>
  </si>
  <si>
    <t>RF-26/1024</t>
  </si>
  <si>
    <t>RF-26/0352</t>
  </si>
  <si>
    <t>RF-26/1028</t>
  </si>
  <si>
    <t>RF-26/0984</t>
  </si>
  <si>
    <t>RF-26/1526</t>
  </si>
  <si>
    <t>RF-26/3448</t>
  </si>
  <si>
    <t>RF-26/1457</t>
  </si>
  <si>
    <t>RF-26/0938</t>
  </si>
  <si>
    <t>RF-26/0818</t>
  </si>
  <si>
    <t>RF-26/0967</t>
  </si>
  <si>
    <t>RF-26/1188</t>
  </si>
  <si>
    <t>RF-26/1853</t>
  </si>
  <si>
    <t>RF-26/2294</t>
  </si>
  <si>
    <t>RF-26/3761</t>
  </si>
  <si>
    <t>RF-26/2453</t>
  </si>
  <si>
    <t>RF-26/2071</t>
  </si>
  <si>
    <t>RF-26/1257</t>
  </si>
  <si>
    <t>RF-26/2466</t>
  </si>
  <si>
    <t>RF-26/3466</t>
  </si>
  <si>
    <t>RF-26/3137</t>
  </si>
  <si>
    <t>RF-26/2763</t>
  </si>
  <si>
    <t>RF-26/4089</t>
  </si>
  <si>
    <t>RF-26/0763</t>
  </si>
  <si>
    <t>RF-26/3261</t>
  </si>
  <si>
    <t>RF-26/2659</t>
  </si>
  <si>
    <t>RF-26/2022</t>
  </si>
  <si>
    <t>RF-26/2430</t>
  </si>
  <si>
    <t>RF-26/3425</t>
  </si>
  <si>
    <t>RF-26/1270</t>
  </si>
  <si>
    <t>RF-26/2023</t>
  </si>
  <si>
    <t>RF-26/3130</t>
  </si>
  <si>
    <t>RF-26/0176</t>
  </si>
  <si>
    <t>RF-26/0577</t>
  </si>
  <si>
    <t>RF-26/1358</t>
  </si>
  <si>
    <t>RF-26/1041</t>
  </si>
  <si>
    <t>RF-26/1731</t>
  </si>
  <si>
    <t>RF-26/0621</t>
  </si>
  <si>
    <t>RF-26/2956</t>
  </si>
  <si>
    <t>RF-26/4093</t>
  </si>
  <si>
    <t>RF-26/1330</t>
  </si>
  <si>
    <t>RF-26/0543</t>
  </si>
  <si>
    <t>RF-26/0413</t>
  </si>
  <si>
    <t>RF-26/1762</t>
  </si>
  <si>
    <t>RF-26/2646</t>
  </si>
  <si>
    <t>RF-26/3269</t>
  </si>
  <si>
    <t>RF-26/4057</t>
  </si>
  <si>
    <t>RF-26/1811</t>
  </si>
  <si>
    <t>RF-26/0770</t>
  </si>
  <si>
    <t>RF-26/1172</t>
  </si>
  <si>
    <t>RF-26/0826</t>
  </si>
  <si>
    <t>RF-26/1066</t>
  </si>
  <si>
    <t>RF-26/1809</t>
  </si>
  <si>
    <t>RF-26/0654</t>
  </si>
  <si>
    <t>RF-26/2381</t>
  </si>
  <si>
    <t>RF-26/2238</t>
  </si>
  <si>
    <t>RF-26/1006</t>
  </si>
  <si>
    <t>RF-26/3085</t>
  </si>
  <si>
    <t>RF-26/0168</t>
  </si>
  <si>
    <t>RF-26/1944</t>
  </si>
  <si>
    <t>RF-26/1748</t>
  </si>
  <si>
    <t>RF-26/1843</t>
  </si>
  <si>
    <t>RF-26/1690</t>
  </si>
  <si>
    <t>RF-26/1140</t>
  </si>
  <si>
    <t>RF-26/1626</t>
  </si>
  <si>
    <t>RF-26/2377</t>
  </si>
  <si>
    <t>RF-26/3039</t>
  </si>
  <si>
    <t>RF-26/2787</t>
  </si>
  <si>
    <t>RF-26/2151</t>
  </si>
  <si>
    <t>RF-26/3133</t>
  </si>
  <si>
    <t>RF-26/3751</t>
  </si>
  <si>
    <t>RF-26/4017</t>
  </si>
  <si>
    <t>RF-26/3874</t>
  </si>
  <si>
    <t>RF-26/3772</t>
  </si>
  <si>
    <t>RF-26/3771</t>
  </si>
  <si>
    <t>RF-26/2590</t>
  </si>
  <si>
    <t>RF-26/0848</t>
  </si>
  <si>
    <t>RF-26/3408</t>
  </si>
  <si>
    <t>RF-26/3154</t>
  </si>
  <si>
    <t>RF-26/2665</t>
  </si>
  <si>
    <t>RF-26/0556</t>
  </si>
  <si>
    <t>RF-26/1002</t>
  </si>
  <si>
    <t>RF-26/0533</t>
  </si>
  <si>
    <t>RF-26/2765</t>
  </si>
  <si>
    <t>RF-26/0282</t>
  </si>
  <si>
    <t>RF-26/3520</t>
  </si>
  <si>
    <t>RF-26/0374</t>
  </si>
  <si>
    <t>RF-26/0954</t>
  </si>
  <si>
    <t>RF-26/0480</t>
  </si>
  <si>
    <t>RF-26/0023</t>
  </si>
  <si>
    <t>RF-26/0905</t>
  </si>
  <si>
    <t>RF-26/2953</t>
  </si>
  <si>
    <t>RF-26/0131</t>
  </si>
  <si>
    <t>RF-26/3263</t>
  </si>
  <si>
    <t>RF-26/2941</t>
  </si>
  <si>
    <t>RF-26/3784</t>
  </si>
  <si>
    <t>RF-26/1468</t>
  </si>
  <si>
    <t>RF-26/1943</t>
  </si>
  <si>
    <t>RF-26/0573</t>
  </si>
  <si>
    <t>RF-26/3975</t>
  </si>
  <si>
    <t>RF-26/3288</t>
  </si>
  <si>
    <t>RF-26/2254</t>
  </si>
  <si>
    <t>RF-26/0642</t>
  </si>
  <si>
    <t>RF-26/1298</t>
  </si>
  <si>
    <t>RF-26/0880</t>
  </si>
  <si>
    <t>RF-26/3324</t>
  </si>
  <si>
    <t>RF-26/1941</t>
  </si>
  <si>
    <t>RF-26/3968</t>
  </si>
  <si>
    <t>RF-26/1966</t>
  </si>
  <si>
    <t>RF-26/3064</t>
  </si>
  <si>
    <t>RF-26/2529</t>
  </si>
  <si>
    <t>RF-26/1782</t>
  </si>
  <si>
    <t>RF-26/2139</t>
  </si>
  <si>
    <t>RF-26/2935</t>
  </si>
  <si>
    <t>RF-26/3830</t>
  </si>
  <si>
    <t>RF-26/2857</t>
  </si>
  <si>
    <t>RF-26/0548</t>
  </si>
  <si>
    <t>RF-26/0439</t>
  </si>
  <si>
    <t>RF-26/3537</t>
  </si>
  <si>
    <t>RF-26/3540</t>
  </si>
  <si>
    <t>RF-26/1266</t>
  </si>
  <si>
    <t>RF-26/1641</t>
  </si>
  <si>
    <t>RF-26/2362</t>
  </si>
  <si>
    <t>RF-26/1076</t>
  </si>
  <si>
    <t>RF-26/1905</t>
  </si>
  <si>
    <t>RF-26/1173</t>
  </si>
  <si>
    <t>RF-26/0487</t>
  </si>
  <si>
    <t>RF-26/1583</t>
  </si>
  <si>
    <t>RF-26/3541</t>
  </si>
  <si>
    <t>RF-26/2695</t>
  </si>
  <si>
    <t>RF-26/1026</t>
  </si>
  <si>
    <t>RF-26/0260</t>
  </si>
  <si>
    <t>RF-26/4025</t>
  </si>
  <si>
    <t>RF-26/1050</t>
  </si>
  <si>
    <t>RF-26/0864</t>
  </si>
  <si>
    <t>RF-26/2056</t>
  </si>
  <si>
    <t>RF-26/3364</t>
  </si>
  <si>
    <t>RF-26/1373</t>
  </si>
  <si>
    <t>RF-26/3703</t>
  </si>
  <si>
    <t>RF-26/3899</t>
  </si>
  <si>
    <t>RF-26/3430</t>
  </si>
  <si>
    <t>RF-26/1218</t>
  </si>
  <si>
    <t>RF-26/1464</t>
  </si>
  <si>
    <t>RF-26/0512</t>
  </si>
  <si>
    <t>RF-26/3815</t>
  </si>
  <si>
    <t>RF-26/1202</t>
  </si>
  <si>
    <t>RF-26/1638</t>
  </si>
  <si>
    <t>RF-26/2611</t>
  </si>
  <si>
    <t>RF-26/2519</t>
  </si>
  <si>
    <t>RF-26/3511</t>
  </si>
  <si>
    <t>RF-26/3086</t>
  </si>
  <si>
    <t>RF-26/3888</t>
  </si>
  <si>
    <t>RF-26/3403</t>
  </si>
  <si>
    <t>RF-26/2493</t>
  </si>
  <si>
    <t>RF-26/0735</t>
  </si>
  <si>
    <t>RF-26/0885</t>
  </si>
  <si>
    <t>RF-26/3639</t>
  </si>
  <si>
    <t>RF-26/3561</t>
  </si>
  <si>
    <t>RF-26/3083</t>
  </si>
  <si>
    <t>RF-26/2825</t>
  </si>
  <si>
    <t>RF-26/1144</t>
  </si>
  <si>
    <t>RF-26/2159</t>
  </si>
  <si>
    <t>RF-26/3432</t>
  </si>
  <si>
    <t>RF-26/2593</t>
  </si>
  <si>
    <t>RF-26/1518</t>
  </si>
  <si>
    <t>RF-26/1597</t>
  </si>
  <si>
    <t>RF-26/2828</t>
  </si>
  <si>
    <t>RF-26/1544</t>
  </si>
  <si>
    <t>RF-26/1131</t>
  </si>
  <si>
    <t>RF-26/2314</t>
  </si>
  <si>
    <t>RF-26/0429</t>
  </si>
  <si>
    <t>RF-26/0505</t>
  </si>
  <si>
    <t>RF-26/3837</t>
  </si>
  <si>
    <t>RF-26/1321</t>
  </si>
  <si>
    <t>RF-26/2534</t>
  </si>
  <si>
    <t>RF-26/1317</t>
  </si>
  <si>
    <t>RF-26/2634</t>
  </si>
  <si>
    <t>RF-26/3389</t>
  </si>
  <si>
    <t>RF-26/3547</t>
  </si>
  <si>
    <t>RF-26/1225</t>
  </si>
  <si>
    <t>RF-26/3881</t>
  </si>
  <si>
    <t>RF-26/0565</t>
  </si>
  <si>
    <t>RF-26/4086</t>
  </si>
  <si>
    <t>RF-26/2429</t>
  </si>
  <si>
    <t>RF-26/3539</t>
  </si>
  <si>
    <t>RF-26/1192</t>
  </si>
  <si>
    <t>RF-26/2869</t>
  </si>
  <si>
    <t>RF-26/0088</t>
  </si>
  <si>
    <t>RF-26/1713</t>
  </si>
  <si>
    <t>RF-26/3762</t>
  </si>
  <si>
    <t>RF-26/1157</t>
  </si>
  <si>
    <t>RF-26/3041</t>
  </si>
  <si>
    <t>RF-26/2904</t>
  </si>
  <si>
    <t>RF-26/1207</t>
  </si>
  <si>
    <t>RF-26/1682</t>
  </si>
  <si>
    <t>RF-26/4061</t>
  </si>
  <si>
    <t>RF-26/2652</t>
  </si>
  <si>
    <t>RF-26/0671</t>
  </si>
  <si>
    <t>RF-26/3076</t>
  </si>
  <si>
    <t>RF-26/0285</t>
  </si>
  <si>
    <t>RF-26/3503</t>
  </si>
  <si>
    <t>RF-26/2278</t>
  </si>
  <si>
    <t>RF-26/3775</t>
  </si>
  <si>
    <t>RF-26/3835</t>
  </si>
  <si>
    <t>RF-26/2954</t>
  </si>
  <si>
    <t>RF-26/3075</t>
  </si>
  <si>
    <t>RF-26/2600</t>
  </si>
  <si>
    <t>RF-26/3923</t>
  </si>
  <si>
    <t>RF-26/2528</t>
  </si>
  <si>
    <t>RF-26/2292</t>
  </si>
  <si>
    <t>RF-26/0497</t>
  </si>
  <si>
    <t>RF-26/1616</t>
  </si>
  <si>
    <t>RF-26/3475</t>
  </si>
  <si>
    <t>RF-26/0523</t>
  </si>
  <si>
    <t>RF-26/2914</t>
  </si>
  <si>
    <t>RF-26/1362</t>
  </si>
  <si>
    <t>RF-26/2099</t>
  </si>
  <si>
    <t>RF-26/0839</t>
  </si>
  <si>
    <t>RF-26/3564</t>
  </si>
  <si>
    <t>RF-26/3643</t>
  </si>
  <si>
    <t>RF-26/2125</t>
  </si>
  <si>
    <t>RF-26/0425</t>
  </si>
  <si>
    <t>RF-26/0105</t>
  </si>
  <si>
    <t>RF-26/2811</t>
  </si>
  <si>
    <t>RF-26/1728</t>
  </si>
  <si>
    <t>RF-26/0484</t>
  </si>
  <si>
    <t>RF-26/2578</t>
  </si>
  <si>
    <t>RF-26/0178</t>
  </si>
  <si>
    <t>RF-26/0431</t>
  </si>
  <si>
    <t>RF-26/4016</t>
  </si>
  <si>
    <t>RF-26/2417</t>
  </si>
  <si>
    <t>RF-26/1598</t>
  </si>
  <si>
    <t>RF-26/3164</t>
  </si>
  <si>
    <t>RF-26/1684</t>
  </si>
  <si>
    <t>RF-26/0879</t>
  </si>
  <si>
    <t>RF-26/0532</t>
  </si>
  <si>
    <t>RF-26/2451</t>
  </si>
  <si>
    <t>RF-26/2577</t>
  </si>
  <si>
    <t>RF-26/4100</t>
  </si>
  <si>
    <t>RF-26/3342</t>
  </si>
  <si>
    <t>RF-26/3311</t>
  </si>
  <si>
    <t>RF-26/3604</t>
  </si>
  <si>
    <t>RF-26/2562</t>
  </si>
  <si>
    <t>RF-26/0964</t>
  </si>
  <si>
    <t>RF-26/1331</t>
  </si>
  <si>
    <t>RF-26/0745</t>
  </si>
  <si>
    <t>RF-26/1077</t>
  </si>
  <si>
    <t>RF-26/4110</t>
  </si>
  <si>
    <t>RF-26/4028</t>
  </si>
  <si>
    <t>RF-26/0865</t>
  </si>
  <si>
    <t>RF-26/1338</t>
  </si>
  <si>
    <t>RF-26/3964</t>
  </si>
  <si>
    <t>RF-26/1576</t>
  </si>
  <si>
    <t>RF-26/1433</t>
  </si>
  <si>
    <t>RF-26/1398</t>
  </si>
  <si>
    <t>RF-26/0517</t>
  </si>
  <si>
    <t>RF-26/2135</t>
  </si>
  <si>
    <t>RF-26/4075</t>
  </si>
  <si>
    <t>RF-26/1045</t>
  </si>
  <si>
    <t>RF-26/2000</t>
  </si>
  <si>
    <t>RF-26/1826</t>
  </si>
  <si>
    <t>RF-26/1955</t>
  </si>
  <si>
    <t>RF-26/2357</t>
  </si>
  <si>
    <t>RF-26/2006</t>
  </si>
  <si>
    <t>RF-26/4113</t>
  </si>
  <si>
    <t>RF-26/3737</t>
  </si>
  <si>
    <t>RF-26/1181</t>
  </si>
  <si>
    <t>RF-26/3189</t>
  </si>
  <si>
    <t>RF-26/3606</t>
  </si>
  <si>
    <t>RF-26/0679</t>
  </si>
  <si>
    <t>RF-26/1189</t>
  </si>
  <si>
    <t>RF-26/3197</t>
  </si>
  <si>
    <t>RF-26/3399</t>
  </si>
  <si>
    <t>RF-26/2349</t>
  </si>
  <si>
    <t>RF-26/1786</t>
  </si>
  <si>
    <t>RF-26/2780</t>
  </si>
  <si>
    <t>RF-26/2255</t>
  </si>
  <si>
    <t>RF-26/2729</t>
  </si>
  <si>
    <t>RF-26/2347</t>
  </si>
  <si>
    <t>RF-26/1732</t>
  </si>
  <si>
    <t>RF-26/4117</t>
  </si>
  <si>
    <t>RF-26/0108</t>
  </si>
  <si>
    <t>RF-26/0729</t>
  </si>
  <si>
    <t>RF-26/3363</t>
  </si>
  <si>
    <t>RF-26/1620</t>
  </si>
  <si>
    <t>RF-26/1631</t>
  </si>
  <si>
    <t>RF-26/1624</t>
  </si>
  <si>
    <t>RF-26/0121</t>
  </si>
  <si>
    <t>RF-26/3037</t>
  </si>
  <si>
    <t>RF-26/2651</t>
  </si>
  <si>
    <t>RF-26/3435</t>
  </si>
  <si>
    <t>RF-26/2253</t>
  </si>
  <si>
    <t>RF-26/1984</t>
  </si>
  <si>
    <t>RF-26/3067</t>
  </si>
  <si>
    <t>RF-26/2801</t>
  </si>
  <si>
    <t>RF-26/0434</t>
  </si>
  <si>
    <t>RF-26/0230</t>
  </si>
  <si>
    <t>RF-26/0850</t>
  </si>
  <si>
    <t>RF-26/0211</t>
  </si>
  <si>
    <t>RF-26/1769</t>
  </si>
  <si>
    <t>RF-26/0923</t>
  </si>
  <si>
    <t>RF-26/4168</t>
  </si>
  <si>
    <t>RF-26/3368</t>
  </si>
  <si>
    <t>RF-26/3273</t>
  </si>
  <si>
    <t>RF-26/2631</t>
  </si>
  <si>
    <t>RF-26/3161</t>
  </si>
  <si>
    <t>RF-26/3856</t>
  </si>
  <si>
    <t>RF-26/2323</t>
  </si>
  <si>
    <t>RF-26/1802</t>
  </si>
  <si>
    <t>RF-26/3242</t>
  </si>
  <si>
    <t>RF-26/2247</t>
  </si>
  <si>
    <t>RF-26/0123</t>
  </si>
  <si>
    <t>RF-26/2062</t>
  </si>
  <si>
    <t>RF-26/2814</t>
  </si>
  <si>
    <t>RF-26/2428</t>
  </si>
  <si>
    <t>RF-26/0519</t>
  </si>
  <si>
    <t>RF-26/0741</t>
  </si>
  <si>
    <t>RF-26/3325</t>
  </si>
  <si>
    <t>RF-26/2715</t>
  </si>
  <si>
    <t>RF-26/2939</t>
  </si>
  <si>
    <t>RF-26/1164</t>
  </si>
  <si>
    <t>RF-26/0530</t>
  </si>
  <si>
    <t>RF-26/3812</t>
  </si>
  <si>
    <t>RF-26/1602</t>
  </si>
  <si>
    <t>RF-26/2949</t>
  </si>
  <si>
    <t>RF-26/0302</t>
  </si>
  <si>
    <t>RF-26/1325</t>
  </si>
  <si>
    <t>RF-26/1985</t>
  </si>
  <si>
    <t>RF-26/4136</t>
  </si>
  <si>
    <t>RF-26/1090</t>
  </si>
  <si>
    <t>RF-26/3806</t>
  </si>
  <si>
    <t>RF-26/1550</t>
  </si>
  <si>
    <t>RF-26/2508</t>
  </si>
  <si>
    <t>RF-26/1594</t>
  </si>
  <si>
    <t>RF-26/3188</t>
  </si>
  <si>
    <t>RF-26/3406</t>
  </si>
  <si>
    <t>RF-26/0371</t>
  </si>
  <si>
    <t>RF-26/1240</t>
  </si>
  <si>
    <t>RF-26/0430</t>
  </si>
  <si>
    <t>RF-26/3621</t>
  </si>
  <si>
    <t>RF-26/0481</t>
  </si>
  <si>
    <t>RF-26/3875</t>
  </si>
  <si>
    <t>RF-26/0464</t>
  </si>
  <si>
    <t>RF-26/2802</t>
  </si>
  <si>
    <t>RF-26/2049</t>
  </si>
  <si>
    <t>RF-26/1506</t>
  </si>
  <si>
    <t>RF-26/4138</t>
  </si>
  <si>
    <t>RF-26/3999</t>
  </si>
  <si>
    <t>RF-26/2483</t>
  </si>
  <si>
    <t>RF-26/0004</t>
  </si>
  <si>
    <t>RF-26/2921</t>
  </si>
  <si>
    <t>RF-26/1692</t>
  </si>
  <si>
    <t>RF-26/3110</t>
  </si>
  <si>
    <t>RF-26/3195</t>
  </si>
  <si>
    <t>RF-26/1745</t>
  </si>
  <si>
    <t>RF-26/0711</t>
  </si>
  <si>
    <t>RF-26/3420</t>
  </si>
  <si>
    <t>RF-26/1855</t>
  </si>
  <si>
    <t>RF-26/1133</t>
  </si>
  <si>
    <t>RF-26/0758</t>
  </si>
  <si>
    <t>RF-26/2731</t>
  </si>
  <si>
    <t>RF-26/2842</t>
  </si>
  <si>
    <t>RF-26/2821</t>
  </si>
  <si>
    <t>RF-26/3691</t>
  </si>
  <si>
    <t>RF-26/0308</t>
  </si>
  <si>
    <t>RF-26/3510</t>
  </si>
  <si>
    <t>RF-26/0910</t>
  </si>
  <si>
    <t>RF-26/3349</t>
  </si>
  <si>
    <t>RF-26/3352</t>
  </si>
  <si>
    <t>RF-26/0368</t>
  </si>
  <si>
    <t>RF-26/1724</t>
  </si>
  <si>
    <t>RF-26/3971</t>
  </si>
  <si>
    <t>RF-26/2584</t>
  </si>
  <si>
    <t>RF-26/1546</t>
  </si>
  <si>
    <t>RF-26/1429</t>
  </si>
  <si>
    <t>RF-26/1788</t>
  </si>
  <si>
    <t>RF-26/3360</t>
  </si>
  <si>
    <t>RF-26/0695</t>
  </si>
  <si>
    <t>RF-26/1553</t>
  </si>
  <si>
    <t>RF-26/0937</t>
  </si>
  <si>
    <t>RF-26/1369</t>
  </si>
  <si>
    <t>RF-26/3371</t>
  </si>
  <si>
    <t>RF-26/0736</t>
  </si>
  <si>
    <t>RF-26/4143</t>
  </si>
  <si>
    <t>RF-26/1673</t>
  </si>
  <si>
    <t>RF-26/1689</t>
  </si>
  <si>
    <t>RF-26/1686</t>
  </si>
  <si>
    <t>RF-26/1674</t>
  </si>
  <si>
    <t>RF-26/1661</t>
  </si>
  <si>
    <t>RF-26/3306</t>
  </si>
  <si>
    <t>RF-26/2864</t>
  </si>
  <si>
    <t>RF-26/0410</t>
  </si>
  <si>
    <t>RF-26/4074</t>
  </si>
  <si>
    <t>RF-26/0645</t>
  </si>
  <si>
    <t>RF-26/1307</t>
  </si>
  <si>
    <t>RF-26/3518</t>
  </si>
  <si>
    <t>RF-26/1688</t>
  </si>
  <si>
    <t>RF-26/2346</t>
  </si>
  <si>
    <t>RF-26/0119</t>
  </si>
  <si>
    <t>RF-26/3331</t>
  </si>
  <si>
    <t>RF-26/2301</t>
  </si>
  <si>
    <t>RF-26/3681</t>
  </si>
  <si>
    <t>RF-26/3361</t>
  </si>
  <si>
    <t>RF-26/2462</t>
  </si>
  <si>
    <t>RF-26/0057</t>
  </si>
  <si>
    <t>RF-26/3818</t>
  </si>
  <si>
    <t>RF-26/3025</t>
  </si>
  <si>
    <t>RF-26/2351</t>
  </si>
  <si>
    <t>RF-26/0535</t>
  </si>
  <si>
    <t>RF-26/2995</t>
  </si>
  <si>
    <t>RF-26/3735</t>
  </si>
  <si>
    <t>RF-26/3031</t>
  </si>
  <si>
    <t>RF-26/3925</t>
  </si>
  <si>
    <t>RF-26/1021</t>
  </si>
  <si>
    <t>RF-26/1881</t>
  </si>
  <si>
    <t>RF-26/3658</t>
  </si>
  <si>
    <t>RF-26/0173</t>
  </si>
  <si>
    <t>RF-26/0823</t>
  </si>
  <si>
    <t>RF-26/0493</t>
  </si>
  <si>
    <t>RF-26/1128</t>
  </si>
  <si>
    <t>RF-26/1783</t>
  </si>
  <si>
    <t>RF-26/3743</t>
  </si>
  <si>
    <t>RF-26/1697</t>
  </si>
  <si>
    <t>RF-26/2310</t>
  </si>
  <si>
    <t>RF-26/3244</t>
  </si>
  <si>
    <t>RF-26/1611</t>
  </si>
  <si>
    <t>RF-26/1221</t>
  </si>
  <si>
    <t>RF-26/0344</t>
  </si>
  <si>
    <t>RF-26/0886</t>
  </si>
  <si>
    <t>RF-26/0364</t>
  </si>
  <si>
    <t>RF-26/3711</t>
  </si>
  <si>
    <t>RF-26/0966</t>
  </si>
  <si>
    <t>RF-26/3090</t>
  </si>
  <si>
    <t>RF-26/0140</t>
  </si>
  <si>
    <t>RF-26/0194</t>
  </si>
  <si>
    <t>RF-26/1334</t>
  </si>
  <si>
    <t>RF-26/2318</t>
  </si>
  <si>
    <t>RF-26/1629</t>
  </si>
  <si>
    <t>RF-26/0793</t>
  </si>
  <si>
    <t>RF-26/2239</t>
  </si>
  <si>
    <t>RF-26/3927</t>
  </si>
  <si>
    <t>RF-26/3902</t>
  </si>
  <si>
    <t>RF-26/2987</t>
  </si>
  <si>
    <t>RF-26/0690</t>
  </si>
  <si>
    <t>RF-26/1981</t>
  </si>
  <si>
    <t>RF-26/1084</t>
  </si>
  <si>
    <t>RF-26/2655</t>
  </si>
  <si>
    <t>RF-26/2963</t>
  </si>
  <si>
    <t>RF-26/0738</t>
  </si>
  <si>
    <t>RF-26/3650</t>
  </si>
  <si>
    <t>RF-26/3651</t>
  </si>
  <si>
    <t>RF-26/3649</t>
  </si>
  <si>
    <t>RF-26/3652</t>
  </si>
  <si>
    <t>RF-26/1730</t>
  </si>
  <si>
    <t>RF-26/0742</t>
  </si>
  <si>
    <t>RF-26/3648</t>
  </si>
  <si>
    <t>RF-26/3375</t>
  </si>
  <si>
    <t>RF-26/0739</t>
  </si>
  <si>
    <t>RF-26/3653</t>
  </si>
  <si>
    <t>RF-26/3654</t>
  </si>
  <si>
    <t>RF-26/3690</t>
  </si>
  <si>
    <t>RF-26/4166</t>
  </si>
  <si>
    <t>RF-26/3656</t>
  </si>
  <si>
    <t>RF-26/3655</t>
  </si>
  <si>
    <t>RF-26/3692</t>
  </si>
  <si>
    <t>RF-26/3704</t>
  </si>
  <si>
    <t>RF-26/3657</t>
  </si>
  <si>
    <t>RF-26/3689</t>
  </si>
  <si>
    <t>RF-26/0973</t>
  </si>
  <si>
    <t>RF-26/3683</t>
  </si>
  <si>
    <t>RF-26/0002</t>
  </si>
  <si>
    <t>RF-26/4068</t>
  </si>
  <si>
    <t>RF-26/3885</t>
  </si>
  <si>
    <t>RF-26/3757</t>
  </si>
  <si>
    <t>RF-26/3431</t>
  </si>
  <si>
    <t>RF-26/3051</t>
  </si>
  <si>
    <t>RF-26/0491</t>
  </si>
  <si>
    <t>RF-26/3903</t>
  </si>
  <si>
    <t>RF-26/0436</t>
  </si>
  <si>
    <t>RF-26/1542</t>
  </si>
  <si>
    <t>RF-26/0767</t>
  </si>
  <si>
    <t>RF-26/3143</t>
  </si>
  <si>
    <t>RF-26/4010</t>
  </si>
  <si>
    <t>RF-26/4009</t>
  </si>
  <si>
    <t>RF-26/1064</t>
  </si>
  <si>
    <t>RF-26/1385</t>
  </si>
  <si>
    <t>RF-26/2331</t>
  </si>
  <si>
    <t>RF-26/3492</t>
  </si>
  <si>
    <t>RF-26/2546</t>
  </si>
  <si>
    <t>RF-26/2888</t>
  </si>
  <si>
    <t>RF-26/3112</t>
  </si>
  <si>
    <t>RF-26/3294</t>
  </si>
  <si>
    <t>RF-26/3560</t>
  </si>
  <si>
    <t>RF-26/2338</t>
  </si>
  <si>
    <t>RF-26/2068</t>
  </si>
  <si>
    <t>RF-26/2942</t>
  </si>
  <si>
    <t>RF-26/3569</t>
  </si>
  <si>
    <t>RF-26/3847</t>
  </si>
  <si>
    <t>RF-26/0528</t>
  </si>
  <si>
    <t>RF-26/3323</t>
  </si>
  <si>
    <t>RF-26/1348</t>
  </si>
  <si>
    <t>RF-26/3300</t>
  </si>
  <si>
    <t>RF-26/0209</t>
  </si>
  <si>
    <t>RF-26/2224</t>
  </si>
  <si>
    <t>RF-26/2285</t>
  </si>
  <si>
    <t>RF-26/1400</t>
  </si>
  <si>
    <t>RF-26/3131</t>
  </si>
  <si>
    <t>RF-26/2494</t>
  </si>
  <si>
    <t>RF-26/0873</t>
  </si>
  <si>
    <t>RF-26/0305</t>
  </si>
  <si>
    <t>RF-26/1149</t>
  </si>
  <si>
    <t>RF-26/2955</t>
  </si>
  <si>
    <t>RF-26/3372</t>
  </si>
  <si>
    <t>RF-26/3034</t>
  </si>
  <si>
    <t>RF-26/0386</t>
  </si>
  <si>
    <t>RF-26/4103</t>
  </si>
  <si>
    <t>RF-26/1548</t>
  </si>
  <si>
    <t>RF-26/0206</t>
  </si>
  <si>
    <t>RF-26/1563</t>
  </si>
  <si>
    <t>RF-26/0261</t>
  </si>
  <si>
    <t>RF-26/1196</t>
  </si>
  <si>
    <t>RF-26/1035</t>
  </si>
  <si>
    <t>RF-26/2813</t>
  </si>
  <si>
    <t>RF-26/2861</t>
  </si>
  <si>
    <t>RF-26/1600</t>
  </si>
  <si>
    <t>RF-26/0580</t>
  </si>
  <si>
    <t>RF-26/1031</t>
  </si>
  <si>
    <t>RF-26/1676</t>
  </si>
  <si>
    <t>RF-26/3590</t>
  </si>
  <si>
    <t>RF-26/4139</t>
  </si>
  <si>
    <t>RF-26/2972</t>
  </si>
  <si>
    <t>RF-26/3444</t>
  </si>
  <si>
    <t>RF-26/3546</t>
  </si>
  <si>
    <t>RF-26/3387</t>
  </si>
  <si>
    <t>RF-26/1919</t>
  </si>
  <si>
    <t>RF-26/3525</t>
  </si>
  <si>
    <t>RF-26/3508</t>
  </si>
  <si>
    <t>RF-26/0909</t>
  </si>
  <si>
    <t>RF-26/0712</t>
  </si>
  <si>
    <t>RF-26/1004</t>
  </si>
  <si>
    <t>RF-26/3565</t>
  </si>
  <si>
    <t>RF-26/3860</t>
  </si>
  <si>
    <t>RF-26/3065</t>
  </si>
  <si>
    <t>RF-26/2262</t>
  </si>
  <si>
    <t>RF-26/0052</t>
  </si>
  <si>
    <t>RF-26/0003</t>
  </si>
  <si>
    <t>RF-26/0177</t>
  </si>
  <si>
    <t>RF-26/2107</t>
  </si>
  <si>
    <t>RF-26/2380</t>
  </si>
  <si>
    <t>RF-26/1889</t>
  </si>
  <si>
    <t>RF-26/0158</t>
  </si>
  <si>
    <t>RF-26/0330</t>
  </si>
  <si>
    <t>RF-26/4058</t>
  </si>
  <si>
    <t>RF-26/3769</t>
  </si>
  <si>
    <t>RF-26/0924</t>
  </si>
  <si>
    <t>RF-26/0321</t>
  </si>
  <si>
    <t>RF-26/3082</t>
  </si>
  <si>
    <t>RF-26/1163</t>
  </si>
  <si>
    <t>RF-26/2819</t>
  </si>
  <si>
    <t>RF-26/2790</t>
  </si>
  <si>
    <t>RF-26/2014</t>
  </si>
  <si>
    <t>RF-26/2650</t>
  </si>
  <si>
    <t>RF-26/0331</t>
  </si>
  <si>
    <t>RF-26/3793</t>
  </si>
  <si>
    <t>RF-26/0381</t>
  </si>
  <si>
    <t>RF-26/2901</t>
  </si>
  <si>
    <t>RF-26/3256</t>
  </si>
  <si>
    <t>RF-26/0904</t>
  </si>
  <si>
    <t>RF-26/3249</t>
  </si>
  <si>
    <t>RF-26/3731</t>
  </si>
  <si>
    <t>RF-26/3223</t>
  </si>
  <si>
    <t>RF-26/2948</t>
  </si>
  <si>
    <t>RF-26/2744</t>
  </si>
  <si>
    <t>RF-26/2156</t>
  </si>
  <si>
    <t>RF-26/2855</t>
  </si>
  <si>
    <t>RF-26/2533</t>
  </si>
  <si>
    <t>RF-26/2279</t>
  </si>
  <si>
    <t>RF-26/2074</t>
  </si>
  <si>
    <t>RF-26/3599</t>
  </si>
  <si>
    <t>RF-26/1640</t>
  </si>
  <si>
    <t>RF-26/4056</t>
  </si>
  <si>
    <t>RF-26/0849</t>
  </si>
  <si>
    <t>RF-26/0921</t>
  </si>
  <si>
    <t>RF-26/2926</t>
  </si>
  <si>
    <t>RF-26/2961</t>
  </si>
  <si>
    <t>RF-26/1754</t>
  </si>
  <si>
    <t>RF-26/1302</t>
  </si>
  <si>
    <t>RF-26/3883</t>
  </si>
  <si>
    <t>RF-26/2520</t>
  </si>
  <si>
    <t>RF-26/0153</t>
  </si>
  <si>
    <t>RF-26/1329</t>
  </si>
  <si>
    <t>RF-26/3697</t>
  </si>
  <si>
    <t>RF-26/0974</t>
  </si>
  <si>
    <t>RF-26/3686</t>
  </si>
  <si>
    <t>RF-26/3809</t>
  </si>
  <si>
    <t>RF-26/3768</t>
  </si>
  <si>
    <t>RF-26/2712</t>
  </si>
  <si>
    <t>RF-26/3866</t>
  </si>
  <si>
    <t>RF-26/2893</t>
  </si>
  <si>
    <t>RF-26/3602</t>
  </si>
  <si>
    <t>RF-26/0524</t>
  </si>
  <si>
    <t>RF-26/1628</t>
  </si>
  <si>
    <t>RF-26/0405</t>
  </si>
  <si>
    <t>RF-26/0752</t>
  </si>
  <si>
    <t>RF-26/1787</t>
  </si>
  <si>
    <t>RF-26/0486</t>
  </si>
  <si>
    <t>RF-26/2833</t>
  </si>
  <si>
    <t>RF-26/0351</t>
  </si>
  <si>
    <t>RF-26/0281</t>
  </si>
  <si>
    <t>RF-26/0043</t>
  </si>
  <si>
    <t>RF-26/0079</t>
  </si>
  <si>
    <t>RF-26/0983</t>
  </si>
  <si>
    <t>RF-26/3660</t>
  </si>
  <si>
    <t>RF-26/1740</t>
  </si>
  <si>
    <t>RF-26/3994</t>
  </si>
  <si>
    <t>RF-26/1643</t>
  </si>
  <si>
    <t>RF-26/4111</t>
  </si>
  <si>
    <t>RF-26/2438</t>
  </si>
  <si>
    <t>RF-26/2259</t>
  </si>
  <si>
    <t>RF-26/3782</t>
  </si>
  <si>
    <t>RF-26/1485</t>
  </si>
  <si>
    <t>RF-26/1484</t>
  </si>
  <si>
    <t>RF-26/2501</t>
  </si>
  <si>
    <t>RF-26/4102</t>
  </si>
  <si>
    <t>RF-26/0750</t>
  </si>
  <si>
    <t>RF-26/3800</t>
  </si>
  <si>
    <t>RF-26/0976</t>
  </si>
  <si>
    <t>RF-26/1719</t>
  </si>
  <si>
    <t>RF-26/2783</t>
  </si>
  <si>
    <t>RF-26/3612</t>
  </si>
  <si>
    <t>RF-26/0558</t>
  </si>
  <si>
    <t>RF-26/2191</t>
  </si>
  <si>
    <t>RF-26/2667</t>
  </si>
  <si>
    <t>RF-26/0604</t>
  </si>
  <si>
    <t>RF-26/2567</t>
  </si>
  <si>
    <t>RF-26/1824</t>
  </si>
  <si>
    <t>RF-26/0917</t>
  </si>
  <si>
    <t>RF-26/0138</t>
  </si>
  <si>
    <t>RF-26/1884</t>
  </si>
  <si>
    <t>RF-26/1749</t>
  </si>
  <si>
    <t>RF-26/0275</t>
  </si>
  <si>
    <t>RF-26/2585</t>
  </si>
  <si>
    <t>RF-26/3063</t>
  </si>
  <si>
    <t>RF-26/0066</t>
  </si>
  <si>
    <t>RF-26/0175</t>
  </si>
  <si>
    <t>RF-26/2168</t>
  </si>
  <si>
    <t>RF-26/1630</t>
  </si>
  <si>
    <t>RF-26/0272</t>
  </si>
  <si>
    <t>RF-26/4130</t>
  </si>
  <si>
    <t>RF-26/2131</t>
  </si>
  <si>
    <t>RF-26/0778</t>
  </si>
  <si>
    <t>RF-26/1143</t>
  </si>
  <si>
    <t>RF-26/2892</t>
  </si>
  <si>
    <t>RF-26/0629</t>
  </si>
  <si>
    <t>RF-26/1286</t>
  </si>
  <si>
    <t>RF-26/3476</t>
  </si>
  <si>
    <t>RF-26/0174</t>
  </si>
  <si>
    <t>RF-26/2479</t>
  </si>
  <si>
    <t>RF-26/3618</t>
  </si>
  <si>
    <t>RF-26/3600</t>
  </si>
  <si>
    <t>RF-26/1063</t>
  </si>
  <si>
    <t>RF-26/2177</t>
  </si>
  <si>
    <t>RF-26/3750</t>
  </si>
  <si>
    <t>RF-26/1496</t>
  </si>
  <si>
    <t>RF-26/3382</t>
  </si>
  <si>
    <t>RF-26/3073</t>
  </si>
  <si>
    <t>RF-26/3279</t>
  </si>
  <si>
    <t>RF-26/2777</t>
  </si>
  <si>
    <t>RF-26/3329</t>
  </si>
  <si>
    <t>RF-26/3623</t>
  </si>
  <si>
    <t>RF-26/3913</t>
  </si>
  <si>
    <t>RF-26/3838</t>
  </si>
  <si>
    <t>RF-26/1897</t>
  </si>
  <si>
    <t>RF-26/0705</t>
  </si>
  <si>
    <t>RF-26/0664</t>
  </si>
  <si>
    <t>RF-26/2938</t>
  </si>
  <si>
    <t>RF-26/0649</t>
  </si>
  <si>
    <t>RF-26/1415</t>
  </si>
  <si>
    <t>RF-26/0036</t>
  </si>
  <si>
    <t>RF-26/0467</t>
  </si>
  <si>
    <t>RF-26/1359</t>
  </si>
  <si>
    <t>RF-26/2298</t>
  </si>
  <si>
    <t>RF-26/3410</t>
  </si>
  <si>
    <t>RF-26/0082</t>
  </si>
  <si>
    <t>RF-26/3236</t>
  </si>
  <si>
    <t>RF-26/2527</t>
  </si>
  <si>
    <t>RF-26/3212</t>
  </si>
  <si>
    <t>RF-26/3576</t>
  </si>
  <si>
    <t>RF-26/0737</t>
  </si>
  <si>
    <t>RF-26/1988</t>
  </si>
  <si>
    <t>RF-26/1801</t>
  </si>
  <si>
    <t>RF-26/1825</t>
  </si>
  <si>
    <t>RF-26/0788</t>
  </si>
  <si>
    <t>RF-26/2005</t>
  </si>
  <si>
    <t>RF-26/2544</t>
  </si>
  <si>
    <t>RF-26/2169</t>
  </si>
  <si>
    <t>RF-26/4112</t>
  </si>
  <si>
    <t>RF-26/1635</t>
  </si>
  <si>
    <t>RF-26/3694</t>
  </si>
  <si>
    <t>RF-26/0477</t>
  </si>
  <si>
    <t>RF-26/1969</t>
  </si>
  <si>
    <t>RF-26/1829</t>
  </si>
  <si>
    <t>RF-26/2768</t>
  </si>
  <si>
    <t>RF-26/2642</t>
  </si>
  <si>
    <t>RF-26/0781</t>
  </si>
  <si>
    <t>RF-26/0296</t>
  </si>
  <si>
    <t>RF-26/1992</t>
  </si>
  <si>
    <t>RF-26/2713</t>
  </si>
  <si>
    <t>RF-26/2114</t>
  </si>
  <si>
    <t>RF-26/2382</t>
  </si>
  <si>
    <t>RF-26/3990</t>
  </si>
  <si>
    <t>RF-26/2018</t>
  </si>
  <si>
    <t>RF-26/3662</t>
  </si>
  <si>
    <t>RF-26/3791</t>
  </si>
  <si>
    <t>RF-26/1086</t>
  </si>
  <si>
    <t>RF-26/3479</t>
  </si>
  <si>
    <t>RF-26/1401</t>
  </si>
  <si>
    <t>RF-26/0490</t>
  </si>
  <si>
    <t>RF-26/1342</t>
  </si>
  <si>
    <t>RF-26/4140</t>
  </si>
  <si>
    <t>RF-26/0474</t>
  </si>
  <si>
    <t>RF-26/0529</t>
  </si>
  <si>
    <t>RF-26/0114</t>
  </si>
  <si>
    <t>RF-26/2884</t>
  </si>
  <si>
    <t>RF-26/0070</t>
  </si>
  <si>
    <t>RF-26/1288</t>
  </si>
  <si>
    <t>RF-26/2805</t>
  </si>
  <si>
    <t>RF-26/0415</t>
  </si>
  <si>
    <t>RF-26/2345</t>
  </si>
  <si>
    <t>RF-26/4022</t>
  </si>
  <si>
    <t>RF-26/2190</t>
  </si>
  <si>
    <t>RF-26/1677</t>
  </si>
  <si>
    <t>RF-26/3149</t>
  </si>
  <si>
    <t>RF-26/0706</t>
  </si>
  <si>
    <t>RF-26/1513</t>
  </si>
  <si>
    <t>RF-26/0393</t>
  </si>
  <si>
    <t>RF-26/3290</t>
  </si>
  <si>
    <t>RF-26/2488</t>
  </si>
  <si>
    <t>RF-26/0058</t>
  </si>
  <si>
    <t>RF-26/2271</t>
  </si>
  <si>
    <t>RF-26/0597</t>
  </si>
  <si>
    <t>RF-26/0591</t>
  </si>
  <si>
    <t>RF-26/0840</t>
  </si>
  <si>
    <t>RF-26/0166</t>
  </si>
  <si>
    <t>RF-26/2411</t>
  </si>
  <si>
    <t>RF-26/3264</t>
  </si>
  <si>
    <t>RF-26/1622</t>
  </si>
  <si>
    <t>RF-26/1145</t>
  </si>
  <si>
    <t>RF-26/3811</t>
  </si>
  <si>
    <t>RF-26/0458</t>
  </si>
  <si>
    <t>RF-26/3159</t>
  </si>
  <si>
    <t>RF-26/1275</t>
  </si>
  <si>
    <t>RF-26/0120</t>
  </si>
  <si>
    <t>RF-26/3685</t>
  </si>
  <si>
    <t>RF-26/3455</t>
  </si>
  <si>
    <t>RF-26/0810</t>
  </si>
  <si>
    <t>RF-26/4042</t>
  </si>
  <si>
    <t>RF-26/4122</t>
  </si>
  <si>
    <t>RF-26/3756</t>
  </si>
  <si>
    <t>RF-26/2217</t>
  </si>
  <si>
    <t>RF-26/2155</t>
  </si>
  <si>
    <t>RF-26/0895</t>
  </si>
  <si>
    <t>RF-26/1504</t>
  </si>
  <si>
    <t>RF-26/3668</t>
  </si>
  <si>
    <t>RF-26/2829</t>
  </si>
  <si>
    <t>RF-26/0753</t>
  </si>
  <si>
    <t>RF-26/1098</t>
  </si>
  <si>
    <t>RF-26/0749</t>
  </si>
  <si>
    <t>RF-26/1533</t>
  </si>
  <si>
    <t>RF-26/1404</t>
  </si>
  <si>
    <t>RF-26/3004</t>
  </si>
  <si>
    <t>RF-26/0084</t>
  </si>
  <si>
    <t>RF-26/1650</t>
  </si>
  <si>
    <t>RF-26/3501</t>
  </si>
  <si>
    <t>RF-26/0451</t>
  </si>
  <si>
    <t>RF-26/1030</t>
  </si>
  <si>
    <t>RF-26/3316</t>
  </si>
  <si>
    <t>RF-26/2312</t>
  </si>
  <si>
    <t>RF-26/1198</t>
  </si>
  <si>
    <t>RF-26/0658</t>
  </si>
  <si>
    <t>RF-26/1767</t>
  </si>
  <si>
    <t>RF-26/1003</t>
  </si>
  <si>
    <t>RF-26/0647</t>
  </si>
  <si>
    <t>RF-26/0547</t>
  </si>
  <si>
    <t>RF-26/2186</t>
  </si>
  <si>
    <t>RF-26/4039</t>
  </si>
  <si>
    <t>RF-26/0723</t>
  </si>
  <si>
    <t>RF-26/1361</t>
  </si>
  <si>
    <t>RF-26/1614</t>
  </si>
  <si>
    <t>RF-26/3788</t>
  </si>
  <si>
    <t>RF-26/3220</t>
  </si>
  <si>
    <t>RF-26/1093</t>
  </si>
  <si>
    <t>RF-26/0988</t>
  </si>
  <si>
    <t>RF-26/3716</t>
  </si>
  <si>
    <t>RF-26/0112</t>
  </si>
  <si>
    <t>RF-26/1180</t>
  </si>
  <si>
    <t>RF-26/0744</t>
  </si>
  <si>
    <t>RF-26/2355</t>
  </si>
  <si>
    <t>RF-26/0949</t>
  </si>
  <si>
    <t>RF-26/3776</t>
  </si>
  <si>
    <t>RF-26/3486</t>
  </si>
  <si>
    <t>RF-26/0200</t>
  </si>
  <si>
    <t>RF-26/1170</t>
  </si>
  <si>
    <t>RF-26/0757</t>
  </si>
  <si>
    <t>RF-26/0944</t>
  </si>
  <si>
    <t>RF-26/0953</t>
  </si>
  <si>
    <t>RF-26/2597</t>
  </si>
  <si>
    <t>RF-26/3495</t>
  </si>
  <si>
    <t>RF-26/1175</t>
  </si>
  <si>
    <t>RF-26/1693</t>
  </si>
  <si>
    <t>RF-26/2504</t>
  </si>
  <si>
    <t>RF-26/3139</t>
  </si>
  <si>
    <t>RF-26/2089</t>
  </si>
  <si>
    <t>RF-26/2657</t>
  </si>
  <si>
    <t>RF-26/4083</t>
  </si>
  <si>
    <t>RF-26/0366</t>
  </si>
  <si>
    <t>RF-26/2374</t>
  </si>
  <si>
    <t>RF-26/0994</t>
  </si>
  <si>
    <t>RF-26/3591</t>
  </si>
  <si>
    <t>RF-26/2203</t>
  </si>
  <si>
    <t>RF-26/2967</t>
  </si>
  <si>
    <t>RF-26/3819</t>
  </si>
  <si>
    <t>RF-26/1437</t>
  </si>
  <si>
    <t>RF-26/1510</t>
  </si>
  <si>
    <t>RF-26/2330</t>
  </si>
  <si>
    <t>RF-26/2553</t>
  </si>
  <si>
    <t>RF-26/3679</t>
  </si>
  <si>
    <t>RF-26/2573</t>
  </si>
  <si>
    <t>RF-26/2592</t>
  </si>
  <si>
    <t>RF-26/3191</t>
  </si>
  <si>
    <t>RF-26/0222</t>
  </si>
  <si>
    <t>RF-26/1067</t>
  </si>
  <si>
    <t>RF-26/0387</t>
  </si>
  <si>
    <t>RF-26/3759</t>
  </si>
  <si>
    <t>RF-26/3919</t>
  </si>
  <si>
    <t>RF-26/3669</t>
  </si>
  <si>
    <t>RF-26/1060</t>
  </si>
  <si>
    <t>RF-26/1703</t>
  </si>
  <si>
    <t>RF-26/4147</t>
  </si>
  <si>
    <t>RF-26/0077</t>
  </si>
  <si>
    <t>RF-26/0401</t>
  </si>
  <si>
    <t>RF-26/3268</t>
  </si>
  <si>
    <t>RF-26/1012</t>
  </si>
  <si>
    <t>RF-26/0172</t>
  </si>
  <si>
    <t>RF-26/3705</t>
  </si>
  <si>
    <t>RF-26/2176</t>
  </si>
  <si>
    <t>RF-26/4084</t>
  </si>
  <si>
    <t>RF-26/2198</t>
  </si>
  <si>
    <t>RF-26/0096</t>
  </si>
  <si>
    <t>RF-26/2220</t>
  </si>
  <si>
    <t>RF-26/3278</t>
  </si>
  <si>
    <t>RF-26/2337</t>
  </si>
  <si>
    <t>RF-26/3426</t>
  </si>
  <si>
    <t>RF-26/4167</t>
  </si>
  <si>
    <t>RF-26/1047</t>
  </si>
  <si>
    <t>RF-26/1873</t>
  </si>
  <si>
    <t>RF-26/0469</t>
  </si>
  <si>
    <t>RF-26/0460</t>
  </si>
  <si>
    <t>RF-26/3638</t>
  </si>
  <si>
    <t>007000011</t>
  </si>
  <si>
    <t>40203537479</t>
  </si>
  <si>
    <t>Bri Med, SIA</t>
  </si>
  <si>
    <t>25.03.-31.12.2026.</t>
  </si>
  <si>
    <t>RF-26/4200</t>
  </si>
  <si>
    <t>001000407</t>
  </si>
  <si>
    <t>40203531207</t>
  </si>
  <si>
    <t>ELINA HOLDING, SIA</t>
  </si>
  <si>
    <t>RF-26/4201</t>
  </si>
  <si>
    <t>046000011</t>
  </si>
  <si>
    <t>40203713839</t>
  </si>
  <si>
    <t>LVH prakse, SIA</t>
  </si>
  <si>
    <t>26.03.-31.12.2026.</t>
  </si>
  <si>
    <t>RF-26/4202</t>
  </si>
  <si>
    <t>001000406</t>
  </si>
  <si>
    <t>40203268758</t>
  </si>
  <si>
    <t>Neuraconn, SIA</t>
  </si>
  <si>
    <t>17.03.-31.12.2026.</t>
  </si>
  <si>
    <t>RF-26/4203</t>
  </si>
  <si>
    <t>001000408</t>
  </si>
  <si>
    <t>19027912756</t>
  </si>
  <si>
    <t>Pinne-Popele Sanda - fizioterapeita prakse</t>
  </si>
  <si>
    <t>24.03.-31.12.2026.</t>
  </si>
  <si>
    <t>RF-26/4204</t>
  </si>
  <si>
    <t>001000411</t>
  </si>
  <si>
    <t>22020021616</t>
  </si>
  <si>
    <t>Putniņa Elizabete Estere - fizioterapeita prakse</t>
  </si>
  <si>
    <t>27.03.-31.12.2026.</t>
  </si>
  <si>
    <t>RF-26/4205</t>
  </si>
  <si>
    <t>026000025</t>
  </si>
  <si>
    <t>40203537939</t>
  </si>
  <si>
    <t>R. Skujiņa prakse, SIA</t>
  </si>
  <si>
    <t>RF-26/4206</t>
  </si>
  <si>
    <t>028000016</t>
  </si>
  <si>
    <t>40203725486</t>
  </si>
  <si>
    <t>Sandras Vilnes ārsta prakse, SIA</t>
  </si>
  <si>
    <t>RF-26/4207</t>
  </si>
  <si>
    <t>041000003</t>
  </si>
  <si>
    <t>15059212369</t>
  </si>
  <si>
    <t>Silina-Ozere Aija - fizioterapeita prakse</t>
  </si>
  <si>
    <t>RF-26/4208</t>
  </si>
  <si>
    <t>005000047</t>
  </si>
  <si>
    <t>23097710721</t>
  </si>
  <si>
    <t>Siliņa Evija - ārsta prakse psihiatrijā</t>
  </si>
  <si>
    <t>01.04.-31.12.2026.</t>
  </si>
  <si>
    <t>RF-26/4209</t>
  </si>
  <si>
    <t>001000410</t>
  </si>
  <si>
    <t>40203705333</t>
  </si>
  <si>
    <t>Smile Care, SIA</t>
  </si>
  <si>
    <t>30.03.-31.12.2026.</t>
  </si>
  <si>
    <t>RF-26/4210</t>
  </si>
  <si>
    <t>001000409</t>
  </si>
  <si>
    <t>50203648051</t>
  </si>
  <si>
    <t>TAVA ĢIMENES KLĪNIKA, SIA</t>
  </si>
  <si>
    <t>RF-26/4211</t>
  </si>
  <si>
    <t>004000022</t>
  </si>
  <si>
    <t>12129510633</t>
  </si>
  <si>
    <t>Zemļinska Jūlija - fizioterapeita prakse</t>
  </si>
  <si>
    <t>05.03.-31.12.2026.</t>
  </si>
  <si>
    <t>RF-26/4212</t>
  </si>
  <si>
    <t>001000414</t>
  </si>
  <si>
    <t>40203621680</t>
  </si>
  <si>
    <t>Albus Dental, Sabiedrība ar ierobežotu atbildību</t>
  </si>
  <si>
    <t>07.04.-31.12.2026.</t>
  </si>
  <si>
    <t>RF-26/4213</t>
  </si>
  <si>
    <t>001000424</t>
  </si>
  <si>
    <t>23109410321</t>
  </si>
  <si>
    <t>Bajāre Viktorija  - fizioterapeita prakse</t>
  </si>
  <si>
    <t>18.05.-31.12.2026.</t>
  </si>
  <si>
    <t>RF-26/4214</t>
  </si>
  <si>
    <t>001000415</t>
  </si>
  <si>
    <t>14039010714</t>
  </si>
  <si>
    <t>Cimane Laura - fizioterapeita prakse</t>
  </si>
  <si>
    <t>05.05.-31.12.2026.</t>
  </si>
  <si>
    <t>RF-26/4215</t>
  </si>
  <si>
    <t>024000007</t>
  </si>
  <si>
    <t>40103491035</t>
  </si>
  <si>
    <t>CTMA, SIA</t>
  </si>
  <si>
    <t>22.04.-31.12.2026.</t>
  </si>
  <si>
    <t>RF-26/4216</t>
  </si>
  <si>
    <t>001000421</t>
  </si>
  <si>
    <t>40203724014</t>
  </si>
  <si>
    <t>DRLB, SIA</t>
  </si>
  <si>
    <t>23.04.-31.12.2026.</t>
  </si>
  <si>
    <t>RF-26/4217</t>
  </si>
  <si>
    <t>001000420</t>
  </si>
  <si>
    <t>40203696651</t>
  </si>
  <si>
    <t>FizioBalsts, SIA</t>
  </si>
  <si>
    <t>RF-26/4218</t>
  </si>
  <si>
    <t>039000016</t>
  </si>
  <si>
    <t>40203594912</t>
  </si>
  <si>
    <t>HBB Dental, SIA</t>
  </si>
  <si>
    <t>27.04.-31.12.2026.</t>
  </si>
  <si>
    <t>RF-26/4219</t>
  </si>
  <si>
    <t>023000011</t>
  </si>
  <si>
    <t>40203727699</t>
  </si>
  <si>
    <t>KaMedical, SIA</t>
  </si>
  <si>
    <t>28.04.-31.12.2026.</t>
  </si>
  <si>
    <t>RF-26/4220</t>
  </si>
  <si>
    <t>001000417</t>
  </si>
  <si>
    <t>40203724724</t>
  </si>
  <si>
    <t>KLĪNIKA GIRTCIUS MED, Sabiedrība ar ierobežotu atbildību</t>
  </si>
  <si>
    <t>21.04.-31.12.2026.</t>
  </si>
  <si>
    <t>RF-26/4221</t>
  </si>
  <si>
    <t>039000015</t>
  </si>
  <si>
    <t>01105911842</t>
  </si>
  <si>
    <t>Kokoreviča Sandra - podologa prakse</t>
  </si>
  <si>
    <t>17.04.-31.12.2026.</t>
  </si>
  <si>
    <t>RF-26/4222</t>
  </si>
  <si>
    <t>001000412</t>
  </si>
  <si>
    <t>40203635958</t>
  </si>
  <si>
    <t>Lāzer Klīnika Plaza, SIA</t>
  </si>
  <si>
    <t>RF-26/4223</t>
  </si>
  <si>
    <t>001000416</t>
  </si>
  <si>
    <t>40203493920</t>
  </si>
  <si>
    <t>LILO KIDS, SIA</t>
  </si>
  <si>
    <t>RF-26/4224</t>
  </si>
  <si>
    <t>053000002</t>
  </si>
  <si>
    <t>25030122254</t>
  </si>
  <si>
    <t>Lisovska Veronika - podologa prakse</t>
  </si>
  <si>
    <t>16.04.-31.12.2026.</t>
  </si>
  <si>
    <t>RF-26/4225</t>
  </si>
  <si>
    <t>001000422</t>
  </si>
  <si>
    <t>40203727148</t>
  </si>
  <si>
    <t>LORAESTHETICS, Sabiedrība ar ierobežotu atbildību</t>
  </si>
  <si>
    <t>RF-26/4226</t>
  </si>
  <si>
    <t>001000413</t>
  </si>
  <si>
    <t>40203716267</t>
  </si>
  <si>
    <t>LRV MED, SIA</t>
  </si>
  <si>
    <t>RF-26/4227</t>
  </si>
  <si>
    <t>041000004</t>
  </si>
  <si>
    <t>40203688067</t>
  </si>
  <si>
    <t>Mira Dent, SIA</t>
  </si>
  <si>
    <t>20.04.-31.12.2026.</t>
  </si>
  <si>
    <t>RF-26/4228</t>
  </si>
  <si>
    <t>001000418</t>
  </si>
  <si>
    <t>50203532261</t>
  </si>
  <si>
    <t>Prakses Asistents, SIA</t>
  </si>
  <si>
    <t>01.09.-31.12.2026.</t>
  </si>
  <si>
    <t>RF-26/4229</t>
  </si>
  <si>
    <t>001000419</t>
  </si>
  <si>
    <t>40203725433</t>
  </si>
  <si>
    <t>REHAD PRO, SIA</t>
  </si>
  <si>
    <t>RF-26/4230</t>
  </si>
  <si>
    <t>051000011</t>
  </si>
  <si>
    <t>40203727646</t>
  </si>
  <si>
    <t>Rojas ambulance, SIA</t>
  </si>
  <si>
    <t>24.04.-31.12.2026.</t>
  </si>
  <si>
    <t>RF-26/4231</t>
  </si>
  <si>
    <t>024000006</t>
  </si>
  <si>
    <t>40203697110</t>
  </si>
  <si>
    <t>VERAzobs, SIA</t>
  </si>
  <si>
    <t>RF-26/4232</t>
  </si>
  <si>
    <t>001000423</t>
  </si>
  <si>
    <t>21128612966</t>
  </si>
  <si>
    <t>Vībure Jana - ārsta prakse psihoterapijā</t>
  </si>
  <si>
    <t>RF-26/4233</t>
  </si>
  <si>
    <t>046000012</t>
  </si>
  <si>
    <t>21019112874</t>
  </si>
  <si>
    <t>Zīle Sarma - fizioterapeita prakse</t>
  </si>
  <si>
    <t>29.04.-31.12.2026.</t>
  </si>
  <si>
    <t>RF-26/4234</t>
  </si>
  <si>
    <t>029000005</t>
  </si>
  <si>
    <t>40203741461</t>
  </si>
  <si>
    <t>A.Papenokas ģimenes ārsta prakse, SIA</t>
  </si>
  <si>
    <t>27.05.-31.12.2026.</t>
  </si>
  <si>
    <t>RF-26/4235</t>
  </si>
  <si>
    <t>001000425</t>
  </si>
  <si>
    <t>40203721268</t>
  </si>
  <si>
    <t>Animus Liber, SIA</t>
  </si>
  <si>
    <t>06.05.-31.12.2026.</t>
  </si>
  <si>
    <t>RF-26/4236</t>
  </si>
  <si>
    <t>001000432</t>
  </si>
  <si>
    <t>40203660495</t>
  </si>
  <si>
    <t>Dr. Vilkoites Vēdera klīnika, SIA</t>
  </si>
  <si>
    <t>29.05.-31.12.2026.</t>
  </si>
  <si>
    <t>001000433</t>
  </si>
  <si>
    <t>001000434</t>
  </si>
  <si>
    <t>001000435</t>
  </si>
  <si>
    <t>001000436</t>
  </si>
  <si>
    <t>RF-26/4237</t>
  </si>
  <si>
    <t>001000430</t>
  </si>
  <si>
    <t>40203692965</t>
  </si>
  <si>
    <t>IMK MED, SIA</t>
  </si>
  <si>
    <t>26.05.-31.12.2026.</t>
  </si>
  <si>
    <t>RF-26/4238</t>
  </si>
  <si>
    <t>003000037</t>
  </si>
  <si>
    <t>40203731675</t>
  </si>
  <si>
    <t>K.S. EndoGyn, Sabiedrība ar ierobežotu atbildību</t>
  </si>
  <si>
    <t>13.05.-31.12.2026.</t>
  </si>
  <si>
    <t>RF-26/4239</t>
  </si>
  <si>
    <t>052000021</t>
  </si>
  <si>
    <t>27057111079</t>
  </si>
  <si>
    <t>Kikuste Santa - podologa prakse</t>
  </si>
  <si>
    <t>19.05.-31.12.2026.</t>
  </si>
  <si>
    <t>RF-26/4240</t>
  </si>
  <si>
    <t>020000012</t>
  </si>
  <si>
    <t>Kokneses ārsts, SIA</t>
  </si>
  <si>
    <t>RF-26/4241</t>
  </si>
  <si>
    <t>001000429</t>
  </si>
  <si>
    <t>40203675522</t>
  </si>
  <si>
    <t>Raita Runa, SIA</t>
  </si>
  <si>
    <t>RF-26/4242</t>
  </si>
  <si>
    <t>001000427</t>
  </si>
  <si>
    <t>40203624263</t>
  </si>
  <si>
    <t>RIXMED, SIA</t>
  </si>
  <si>
    <t>14.05.-31.12.2026.</t>
  </si>
  <si>
    <t>RF-26/4243</t>
  </si>
  <si>
    <t>001000428</t>
  </si>
  <si>
    <t>40203616533</t>
  </si>
  <si>
    <t>Rock and Gloss, SIA</t>
  </si>
  <si>
    <t>15.05.-31.12.2026.</t>
  </si>
  <si>
    <t>RF-26/4244</t>
  </si>
  <si>
    <t>006000022</t>
  </si>
  <si>
    <t>04078111439</t>
  </si>
  <si>
    <t>Stikute Inga - podologa prakse</t>
  </si>
  <si>
    <t>10.06.-31.12.2026.</t>
  </si>
  <si>
    <t>RF-26/4245</t>
  </si>
  <si>
    <t>026000026</t>
  </si>
  <si>
    <t>40203676458</t>
  </si>
  <si>
    <t>Terapijas Centrs Cēsis, SIA</t>
  </si>
  <si>
    <t>RF-26/4246</t>
  </si>
  <si>
    <t>001000426</t>
  </si>
  <si>
    <t>31038612654</t>
  </si>
  <si>
    <t>Veismane Ance - fizioterapeita prakse</t>
  </si>
  <si>
    <t>22.05.-31.12.2026.</t>
  </si>
  <si>
    <t>RF-26/4247</t>
  </si>
  <si>
    <t>002000045</t>
  </si>
  <si>
    <t>40203731764</t>
  </si>
  <si>
    <t>Inna Šapeļa dermatologs, Sabiedrība ar ierobežotu atbildību</t>
  </si>
  <si>
    <t>RF-26/4248</t>
  </si>
  <si>
    <t>001000431</t>
  </si>
  <si>
    <t>15107518013</t>
  </si>
  <si>
    <t>Tverskaja Jekaterina - ārsta prakse neiroloģijā</t>
  </si>
  <si>
    <t>RF-26/4249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</si>
</sst>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"/>
    <numFmt numFmtId="165" formatCode="0.0000000000000"/>
  </numFmts>
  <fonts count="2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b/>
      <i/>
      <sz val="12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i/>
      <sz val="12"/>
      <name val="Times New Roman"/>
      <family val="1"/>
      <charset val="186"/>
    </font>
    <font>
      <sz val="12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4" fillId="0" borderId="0"/>
  </cellStyleXfs>
  <cellXfs count="136">
    <xf numFmtId="0" fontId="0" fillId="0" borderId="0" xfId="0"/>
    <xf numFmtId="0" fontId="3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1" xfId="1" pivotButton="1" applyFont="1" applyBorder="1" applyAlignment="1">
      <alignment horizontal="center" vertical="center" wrapText="1"/>
    </xf>
    <xf numFmtId="4" fontId="3" fillId="0" borderId="0" xfId="0" applyNumberFormat="1" applyFont="1"/>
    <xf numFmtId="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/>
    <xf numFmtId="0" fontId="5" fillId="2" borderId="2" xfId="2" applyFont="1" applyFill="1" applyBorder="1" applyAlignment="1">
      <alignment wrapText="1"/>
    </xf>
    <xf numFmtId="4" fontId="8" fillId="0" borderId="0" xfId="0" applyNumberFormat="1" applyFont="1"/>
    <xf numFmtId="3" fontId="3" fillId="0" borderId="0" xfId="0" applyNumberFormat="1" applyFont="1"/>
    <xf numFmtId="3" fontId="8" fillId="0" borderId="0" xfId="0" applyNumberFormat="1" applyFont="1"/>
    <xf numFmtId="3" fontId="5" fillId="0" borderId="1" xfId="1" applyNumberFormat="1" applyFont="1" applyBorder="1" applyAlignment="1">
      <alignment horizontal="center" vertical="center" wrapText="1"/>
    </xf>
    <xf numFmtId="164" fontId="7" fillId="2" borderId="2" xfId="2" applyNumberFormat="1" applyFont="1" applyFill="1" applyBorder="1" applyAlignment="1">
      <alignment vertical="center" wrapText="1"/>
    </xf>
    <xf numFmtId="0" fontId="4" fillId="2" borderId="2" xfId="2" applyFont="1" applyFill="1" applyBorder="1" applyAlignment="1">
      <alignment vertical="center"/>
    </xf>
    <xf numFmtId="165" fontId="9" fillId="2" borderId="4" xfId="0" applyNumberFormat="1" applyFont="1" applyFill="1" applyBorder="1"/>
    <xf numFmtId="0" fontId="4" fillId="0" borderId="0" xfId="2" applyFont="1"/>
    <xf numFmtId="0" fontId="3" fillId="0" borderId="5" xfId="0" applyFont="1" applyBorder="1" applyAlignment="1">
      <alignment wrapText="1"/>
    </xf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6" xfId="0" applyFont="1" applyBorder="1"/>
    <xf numFmtId="0" fontId="5" fillId="0" borderId="6" xfId="0" applyFont="1" applyBorder="1" applyAlignment="1">
      <alignment wrapText="1"/>
    </xf>
    <xf numFmtId="0" fontId="5" fillId="0" borderId="6" xfId="0" applyFont="1" applyBorder="1"/>
    <xf numFmtId="3" fontId="5" fillId="0" borderId="6" xfId="0" applyNumberFormat="1" applyFont="1" applyBorder="1"/>
    <xf numFmtId="3" fontId="4" fillId="0" borderId="5" xfId="0" applyNumberFormat="1" applyFont="1" applyBorder="1"/>
    <xf numFmtId="3" fontId="4" fillId="0" borderId="6" xfId="0" applyNumberFormat="1" applyFont="1" applyBorder="1"/>
    <xf numFmtId="0" fontId="6" fillId="0" borderId="3" xfId="0" applyFont="1" applyBorder="1" applyAlignment="1">
      <alignment horizontal="center" vertical="center" wrapText="1"/>
    </xf>
    <xf numFmtId="3" fontId="11" fillId="0" borderId="3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3" fontId="11" fillId="0" borderId="3" xfId="1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10" fillId="0" borderId="3" xfId="0" applyFont="1" applyBorder="1" applyAlignment="1">
      <alignment horizontal="right" vertical="center" wrapText="1"/>
    </xf>
    <xf numFmtId="3" fontId="9" fillId="0" borderId="3" xfId="1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2" borderId="6" xfId="2" applyFont="1" applyFill="1" applyBorder="1" applyAlignment="1">
      <alignment vertical="center"/>
    </xf>
    <xf numFmtId="0" fontId="4" fillId="2" borderId="4" xfId="2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5" fillId="2" borderId="2" xfId="2" applyFont="1" applyFill="1" applyBorder="1" applyAlignment="1">
      <alignment vertical="center"/>
    </xf>
    <xf numFmtId="3" fontId="3" fillId="0" borderId="6" xfId="0" applyNumberFormat="1" applyFont="1" applyBorder="1"/>
    <xf numFmtId="0" fontId="4" fillId="0" borderId="0" xfId="2" applyFont="1" applyAlignment="1">
      <alignment horizontal="right"/>
    </xf>
    <xf numFmtId="0" fontId="12" fillId="0" borderId="0" xfId="0" applyFont="1" applyAlignment="1">
      <alignment horizontal="center" wrapText="1"/>
    </xf>
    <xf numFmtId="0" fontId="12" fillId="0" borderId="0" xfId="0" applyFont="1"/>
    <xf numFmtId="3" fontId="13" fillId="0" borderId="0" xfId="0" applyNumberFormat="1" applyFont="1"/>
    <xf numFmtId="4" fontId="13" fillId="0" borderId="0" xfId="0" applyNumberFormat="1" applyFont="1"/>
    <xf numFmtId="0" fontId="13" fillId="0" borderId="0" xfId="0" applyFont="1"/>
    <xf numFmtId="0" fontId="12" fillId="0" borderId="0" xfId="0" applyFont="1" applyAlignment="1">
      <alignment wrapText="1"/>
    </xf>
    <xf numFmtId="3" fontId="12" fillId="0" borderId="0" xfId="0" applyNumberFormat="1" applyFont="1"/>
    <xf numFmtId="4" fontId="12" fillId="0" borderId="0" xfId="0" applyNumberFormat="1" applyFont="1"/>
    <xf numFmtId="164" fontId="13" fillId="2" borderId="2" xfId="2" applyNumberFormat="1" applyFont="1" applyFill="1" applyBorder="1" applyAlignment="1">
      <alignment vertical="center" wrapText="1"/>
    </xf>
    <xf numFmtId="165" fontId="16" fillId="2" borderId="6" xfId="0" applyNumberFormat="1" applyFont="1" applyFill="1" applyBorder="1"/>
    <xf numFmtId="0" fontId="17" fillId="0" borderId="0" xfId="0" applyFont="1"/>
    <xf numFmtId="0" fontId="18" fillId="0" borderId="0" xfId="2" applyFont="1" applyAlignment="1">
      <alignment horizontal="right" wrapText="1"/>
    </xf>
    <xf numFmtId="0" fontId="19" fillId="0" borderId="0" xfId="0" applyFont="1"/>
    <xf numFmtId="0" fontId="5" fillId="2" borderId="6" xfId="2" applyFont="1" applyFill="1" applyBorder="1" applyAlignment="1">
      <alignment vertical="center"/>
    </xf>
    <xf numFmtId="164" fontId="7" fillId="2" borderId="6" xfId="2" applyNumberFormat="1" applyFont="1" applyFill="1" applyBorder="1" applyAlignment="1">
      <alignment vertical="center" wrapText="1"/>
    </xf>
    <xf numFmtId="165" fontId="9" fillId="2" borderId="6" xfId="0" applyNumberFormat="1" applyFont="1" applyFill="1" applyBorder="1"/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49" fontId="4" fillId="0" borderId="4" xfId="0" applyNumberFormat="1" applyFont="1" applyBorder="1"/>
    <xf numFmtId="49" fontId="4" fillId="0" borderId="4" xfId="0" applyNumberFormat="1" applyFont="1" applyBorder="1" applyAlignment="1">
      <alignment wrapText="1"/>
    </xf>
    <xf numFmtId="0" fontId="4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wrapText="1"/>
    </xf>
    <xf numFmtId="2" fontId="4" fillId="3" borderId="4" xfId="0" applyNumberFormat="1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20" fillId="0" borderId="0" xfId="0" applyFont="1"/>
    <xf numFmtId="0" fontId="21" fillId="0" borderId="0" xfId="0" applyFont="1"/>
    <xf numFmtId="49" fontId="3" fillId="0" borderId="4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5" fillId="0" borderId="4" xfId="0" applyNumberFormat="1" applyFont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2" fontId="5" fillId="3" borderId="4" xfId="0" applyNumberFormat="1" applyFont="1" applyFill="1" applyBorder="1" applyAlignment="1">
      <alignment wrapText="1"/>
    </xf>
    <xf numFmtId="0" fontId="4" fillId="0" borderId="4" xfId="0" applyFont="1" applyBorder="1"/>
    <xf numFmtId="0" fontId="5" fillId="0" borderId="4" xfId="0" applyFont="1" applyBorder="1"/>
    <xf numFmtId="49" fontId="5" fillId="0" borderId="4" xfId="0" applyNumberFormat="1" applyFont="1" applyBorder="1"/>
    <xf numFmtId="0" fontId="4" fillId="3" borderId="4" xfId="0" applyFont="1" applyFill="1" applyBorder="1" applyAlignment="1">
      <alignment horizontal="right" vertical="top" wrapText="1"/>
    </xf>
    <xf numFmtId="0" fontId="5" fillId="3" borderId="4" xfId="0" applyFont="1" applyFill="1" applyBorder="1" applyAlignment="1">
      <alignment horizontal="right" vertical="top" wrapText="1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2" fontId="17" fillId="0" borderId="0" xfId="0" applyNumberFormat="1" applyFont="1"/>
    <xf numFmtId="0" fontId="22" fillId="0" borderId="0" xfId="0" applyFont="1"/>
    <xf numFmtId="0" fontId="5" fillId="2" borderId="4" xfId="2" applyFont="1" applyFill="1" applyBorder="1" applyAlignment="1">
      <alignment vertical="center"/>
    </xf>
    <xf numFmtId="164" fontId="7" fillId="2" borderId="4" xfId="2" applyNumberFormat="1" applyFont="1" applyFill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3" fillId="0" borderId="0" xfId="0" applyFont="1"/>
    <xf numFmtId="0" fontId="5" fillId="0" borderId="0" xfId="0" applyFont="1"/>
    <xf numFmtId="0" fontId="4" fillId="3" borderId="4" xfId="0" applyFont="1" applyFill="1" applyBorder="1" applyAlignment="1">
      <alignment horizontal="right" wrapText="1"/>
    </xf>
    <xf numFmtId="0" fontId="4" fillId="0" borderId="0" xfId="0" applyFont="1"/>
    <xf numFmtId="4" fontId="5" fillId="0" borderId="12" xfId="1" applyNumberFormat="1" applyFont="1" applyBorder="1" applyAlignment="1">
      <alignment horizontal="center" vertical="center" wrapText="1"/>
    </xf>
    <xf numFmtId="4" fontId="4" fillId="0" borderId="13" xfId="0" applyNumberFormat="1" applyFont="1" applyBorder="1"/>
    <xf numFmtId="4" fontId="4" fillId="0" borderId="14" xfId="0" applyNumberFormat="1" applyFont="1" applyBorder="1"/>
    <xf numFmtId="4" fontId="5" fillId="0" borderId="14" xfId="0" applyNumberFormat="1" applyFont="1" applyBorder="1"/>
    <xf numFmtId="0" fontId="3" fillId="0" borderId="4" xfId="0" applyFont="1" applyBorder="1"/>
    <xf numFmtId="165" fontId="9" fillId="2" borderId="4" xfId="0" applyNumberFormat="1" applyFont="1" applyFill="1" applyBorder="1" applyAlignment="1">
      <alignment vertical="center"/>
    </xf>
    <xf numFmtId="49" fontId="3" fillId="0" borderId="6" xfId="0" applyNumberFormat="1" applyFont="1" applyBorder="1" applyAlignment="1">
      <alignment horizontal="right"/>
    </xf>
    <xf numFmtId="0" fontId="8" fillId="0" borderId="6" xfId="0" applyFont="1" applyBorder="1" applyAlignment="1">
      <alignment wrapText="1"/>
    </xf>
    <xf numFmtId="0" fontId="8" fillId="0" borderId="6" xfId="0" applyFont="1" applyBorder="1" applyAlignment="1">
      <alignment horizontal="right"/>
    </xf>
    <xf numFmtId="0" fontId="8" fillId="0" borderId="6" xfId="0" applyFont="1" applyBorder="1"/>
    <xf numFmtId="3" fontId="8" fillId="0" borderId="6" xfId="0" applyNumberFormat="1" applyFont="1" applyBorder="1"/>
    <xf numFmtId="0" fontId="4" fillId="0" borderId="0" xfId="2" applyFont="1" applyAlignment="1">
      <alignment horizontal="left"/>
    </xf>
    <xf numFmtId="4" fontId="6" fillId="0" borderId="15" xfId="0" applyNumberFormat="1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4" fontId="10" fillId="0" borderId="15" xfId="0" applyNumberFormat="1" applyFont="1" applyBorder="1" applyAlignment="1">
      <alignment horizontal="right" vertical="center" wrapText="1"/>
    </xf>
    <xf numFmtId="0" fontId="8" fillId="0" borderId="4" xfId="0" applyFont="1" applyBorder="1"/>
    <xf numFmtId="49" fontId="24" fillId="0" borderId="4" xfId="3" applyNumberFormat="1" applyBorder="1" applyAlignment="1">
      <alignment horizontal="left"/>
    </xf>
    <xf numFmtId="0" fontId="4" fillId="0" borderId="11" xfId="0" applyFon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4" fontId="8" fillId="0" borderId="11" xfId="0" applyNumberFormat="1" applyFont="1" applyBorder="1" applyAlignment="1">
      <alignment horizontal="right"/>
    </xf>
    <xf numFmtId="4" fontId="8" fillId="0" borderId="11" xfId="0" applyNumberFormat="1" applyFont="1" applyBorder="1"/>
    <xf numFmtId="4" fontId="3" fillId="0" borderId="11" xfId="0" applyNumberFormat="1" applyFont="1" applyBorder="1"/>
    <xf numFmtId="0" fontId="4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8" fillId="0" borderId="6" xfId="0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7" fillId="0" borderId="0" xfId="0" applyFont="1" applyAlignment="1">
      <alignment wrapText="1"/>
    </xf>
    <xf numFmtId="49" fontId="4" fillId="0" borderId="4" xfId="0" applyNumberFormat="1" applyFont="1" applyBorder="1" applyAlignment="1">
      <alignment horizontal="left"/>
    </xf>
    <xf numFmtId="0" fontId="4" fillId="3" borderId="4" xfId="0" applyFont="1" applyFill="1" applyBorder="1" applyAlignment="1">
      <alignment horizontal="left" vertical="top" wrapText="1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left"/>
    </xf>
    <xf numFmtId="0" fontId="18" fillId="0" borderId="0" xfId="2" applyFont="1" applyAlignment="1">
      <alignment horizontal="right" wrapText="1"/>
    </xf>
    <xf numFmtId="0" fontId="14" fillId="0" borderId="0" xfId="2" applyFont="1" applyAlignment="1">
      <alignment horizontal="right" wrapText="1"/>
    </xf>
    <xf numFmtId="0" fontId="15" fillId="0" borderId="0" xfId="2" applyFont="1" applyAlignment="1">
      <alignment horizontal="right" wrapText="1"/>
    </xf>
    <xf numFmtId="0" fontId="5" fillId="0" borderId="0" xfId="2" applyFont="1" applyAlignment="1">
      <alignment horizontal="right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3C57DE16-C87A-40A7-B83E-A36C43E89B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zoomScale="110" zoomScaleNormal="110" workbookViewId="0">
      <selection activeCell="E19" sqref="E19"/>
    </sheetView>
  </sheetViews>
  <sheetFormatPr defaultRowHeight="15.75" x14ac:dyDescent="0.25"/>
  <cols>
    <col min="1" max="1" width="14.28515625" style="1" customWidth="1"/>
    <col min="2" max="2" width="14.5703125" style="1" customWidth="1"/>
    <col min="3" max="3" width="44.7109375" style="4" customWidth="1"/>
    <col min="4" max="4" width="21.42578125" style="4" customWidth="1"/>
    <col min="5" max="5" width="18.140625" style="1" customWidth="1"/>
    <col min="6" max="6" width="18.5703125" style="12" customWidth="1"/>
    <col min="7" max="7" width="17.28515625" style="6" customWidth="1"/>
    <col min="8" max="8" width="15.7109375" style="1" customWidth="1"/>
    <col min="9" max="9" width="12.5703125" style="1" customWidth="1"/>
    <col min="10" max="10" width="44" style="1" customWidth="1"/>
    <col min="11" max="16384" width="9.140625" style="1"/>
  </cols>
  <sheetData>
    <row r="1" spans="1:8" ht="39" customHeight="1" x14ac:dyDescent="0.25">
      <c r="C1" s="51"/>
      <c r="D1" s="51"/>
      <c r="E1" s="130" t="s">
        <v>11763</v>
      </c>
      <c r="F1" s="130"/>
      <c r="G1" s="130"/>
      <c r="H1" s="18"/>
    </row>
    <row r="2" spans="1:8" ht="36.75" customHeight="1" x14ac:dyDescent="0.25">
      <c r="C2" s="51"/>
      <c r="D2" s="51"/>
      <c r="E2" s="47"/>
      <c r="F2" s="52"/>
      <c r="G2" s="53"/>
    </row>
    <row r="3" spans="1:8" s="9" customFormat="1" ht="34.5" customHeight="1" x14ac:dyDescent="0.25">
      <c r="C3" s="10" t="s">
        <v>2378</v>
      </c>
      <c r="D3" s="55">
        <v>25.918199592668024</v>
      </c>
      <c r="E3" s="50"/>
      <c r="F3" s="48"/>
      <c r="G3" s="49"/>
    </row>
    <row r="4" spans="1:8" s="9" customFormat="1" ht="32.25" customHeight="1" x14ac:dyDescent="0.25">
      <c r="C4" s="8"/>
      <c r="D4" s="4"/>
      <c r="F4" s="13"/>
      <c r="G4" s="11"/>
    </row>
    <row r="5" spans="1:8" s="9" customFormat="1" ht="78.75" x14ac:dyDescent="0.25">
      <c r="A5" s="3" t="s">
        <v>879</v>
      </c>
      <c r="B5" s="3" t="s">
        <v>7418</v>
      </c>
      <c r="C5" s="5" t="s">
        <v>9</v>
      </c>
      <c r="D5" s="5" t="s">
        <v>0</v>
      </c>
      <c r="E5" s="5" t="s">
        <v>1</v>
      </c>
      <c r="F5" s="14" t="s">
        <v>2586</v>
      </c>
      <c r="G5" s="98" t="s">
        <v>2379</v>
      </c>
      <c r="H5" s="66" t="s">
        <v>16697</v>
      </c>
    </row>
    <row r="6" spans="1:8" x14ac:dyDescent="0.25">
      <c r="A6" s="19" t="s">
        <v>7419</v>
      </c>
      <c r="B6" s="19" t="s">
        <v>7420</v>
      </c>
      <c r="C6" s="19" t="s">
        <v>2</v>
      </c>
      <c r="D6" s="20" t="s">
        <v>3</v>
      </c>
      <c r="E6" s="20">
        <v>10</v>
      </c>
      <c r="F6" s="26">
        <v>67</v>
      </c>
      <c r="G6" s="99">
        <v>17365.189999999999</v>
      </c>
      <c r="H6" s="102" t="s">
        <v>19369</v>
      </c>
    </row>
    <row r="7" spans="1:8" x14ac:dyDescent="0.25">
      <c r="A7" s="21"/>
      <c r="B7" s="21"/>
      <c r="C7" s="21"/>
      <c r="D7" s="22" t="s">
        <v>4</v>
      </c>
      <c r="E7" s="22">
        <v>8</v>
      </c>
      <c r="F7" s="27">
        <v>90</v>
      </c>
      <c r="G7" s="100">
        <v>18661.099999999999</v>
      </c>
      <c r="H7" s="102"/>
    </row>
    <row r="8" spans="1:8" x14ac:dyDescent="0.25">
      <c r="A8" s="21"/>
      <c r="B8" s="21"/>
      <c r="C8" s="21"/>
      <c r="D8" s="22" t="s">
        <v>5</v>
      </c>
      <c r="E8" s="22">
        <v>5</v>
      </c>
      <c r="F8" s="27">
        <v>23</v>
      </c>
      <c r="G8" s="100">
        <v>2980.59</v>
      </c>
      <c r="H8" s="102"/>
    </row>
    <row r="9" spans="1:8" x14ac:dyDescent="0.25">
      <c r="A9" s="21"/>
      <c r="B9" s="21"/>
      <c r="C9" s="21"/>
      <c r="D9" s="22" t="s">
        <v>6</v>
      </c>
      <c r="E9" s="22">
        <v>1</v>
      </c>
      <c r="F9" s="27">
        <v>1103</v>
      </c>
      <c r="G9" s="100">
        <v>28587.77</v>
      </c>
      <c r="H9" s="102"/>
    </row>
    <row r="10" spans="1:8" x14ac:dyDescent="0.25">
      <c r="A10" s="21"/>
      <c r="B10" s="21"/>
      <c r="C10" s="21"/>
      <c r="D10" s="22" t="s">
        <v>7</v>
      </c>
      <c r="E10" s="22">
        <v>0.5</v>
      </c>
      <c r="F10" s="27">
        <v>854</v>
      </c>
      <c r="G10" s="100">
        <v>11067.07</v>
      </c>
      <c r="H10" s="102"/>
    </row>
    <row r="11" spans="1:8" ht="31.5" x14ac:dyDescent="0.25">
      <c r="A11" s="23"/>
      <c r="B11" s="23"/>
      <c r="C11" s="23" t="s">
        <v>11761</v>
      </c>
      <c r="D11" s="24"/>
      <c r="E11" s="24"/>
      <c r="F11" s="25">
        <v>2137</v>
      </c>
      <c r="G11" s="101">
        <v>78661.72</v>
      </c>
      <c r="H11" s="102"/>
    </row>
    <row r="12" spans="1:8" x14ac:dyDescent="0.25">
      <c r="A12" s="21" t="s">
        <v>7421</v>
      </c>
      <c r="B12" s="21" t="s">
        <v>7422</v>
      </c>
      <c r="C12" s="21" t="s">
        <v>2816</v>
      </c>
      <c r="D12" s="22" t="s">
        <v>5</v>
      </c>
      <c r="E12" s="22">
        <v>5</v>
      </c>
      <c r="F12" s="27">
        <v>11</v>
      </c>
      <c r="G12" s="100">
        <v>1425.5</v>
      </c>
      <c r="H12" s="102" t="s">
        <v>20604</v>
      </c>
    </row>
    <row r="13" spans="1:8" x14ac:dyDescent="0.25">
      <c r="A13" s="21"/>
      <c r="B13" s="21"/>
      <c r="C13" s="21"/>
      <c r="D13" s="22" t="s">
        <v>7</v>
      </c>
      <c r="E13" s="22">
        <v>0.5</v>
      </c>
      <c r="F13" s="27">
        <v>104</v>
      </c>
      <c r="G13" s="100">
        <v>1347.75</v>
      </c>
      <c r="H13" s="102"/>
    </row>
    <row r="14" spans="1:8" ht="32.25" customHeight="1" x14ac:dyDescent="0.25">
      <c r="A14" s="23"/>
      <c r="B14" s="23"/>
      <c r="C14" s="23" t="s">
        <v>11762</v>
      </c>
      <c r="D14" s="24"/>
      <c r="E14" s="24"/>
      <c r="F14" s="25">
        <v>115</v>
      </c>
      <c r="G14" s="101">
        <v>2773.25</v>
      </c>
      <c r="H14" s="102"/>
    </row>
  </sheetData>
  <mergeCells count="1">
    <mergeCell ref="E1:G1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60"/>
  <sheetViews>
    <sheetView zoomScaleNormal="100" workbookViewId="0">
      <selection activeCell="I11" sqref="I11"/>
    </sheetView>
  </sheetViews>
  <sheetFormatPr defaultRowHeight="15.75" x14ac:dyDescent="0.25"/>
  <cols>
    <col min="1" max="2" width="13.85546875" style="1" customWidth="1"/>
    <col min="3" max="3" width="33.140625" style="8" customWidth="1"/>
    <col min="4" max="4" width="20.28515625" style="33" customWidth="1"/>
    <col min="5" max="5" width="12.7109375" style="1" customWidth="1"/>
    <col min="6" max="6" width="17.7109375" style="13" customWidth="1"/>
    <col min="7" max="7" width="16.140625" style="11" customWidth="1"/>
    <col min="8" max="8" width="19" style="1" customWidth="1"/>
    <col min="9" max="9" width="14.140625" style="1" customWidth="1"/>
    <col min="10" max="10" width="11.28515625" style="1" customWidth="1"/>
    <col min="11" max="11" width="10.5703125" style="1" customWidth="1"/>
    <col min="12" max="12" width="10" style="1" customWidth="1"/>
    <col min="13" max="16384" width="9.140625" style="1"/>
  </cols>
  <sheetData>
    <row r="1" spans="1:8" s="2" customFormat="1" ht="46.5" customHeight="1" x14ac:dyDescent="0.25">
      <c r="A1" s="1"/>
      <c r="B1" s="1"/>
      <c r="C1" s="8"/>
      <c r="D1" s="130" t="s">
        <v>11763</v>
      </c>
      <c r="E1" s="130"/>
      <c r="F1" s="135"/>
      <c r="G1" s="135"/>
    </row>
    <row r="2" spans="1:8" s="2" customFormat="1" ht="31.5" customHeight="1" x14ac:dyDescent="0.25">
      <c r="A2" s="1"/>
      <c r="B2" s="1"/>
      <c r="C2" s="8"/>
      <c r="D2" s="46"/>
      <c r="E2" s="133"/>
      <c r="F2" s="134"/>
      <c r="G2" s="134"/>
    </row>
    <row r="3" spans="1:8" s="2" customFormat="1" ht="15" customHeight="1" x14ac:dyDescent="0.25">
      <c r="A3" s="1"/>
      <c r="B3" s="1"/>
      <c r="C3" s="8"/>
      <c r="D3" s="46"/>
      <c r="E3" s="47"/>
      <c r="F3" s="48"/>
      <c r="G3" s="49"/>
    </row>
    <row r="4" spans="1:8" s="9" customFormat="1" ht="23.25" customHeight="1" x14ac:dyDescent="0.25">
      <c r="A4" s="16" t="s">
        <v>2378</v>
      </c>
      <c r="B4" s="38"/>
      <c r="C4" s="15"/>
      <c r="D4" s="103">
        <v>25.918199592668024</v>
      </c>
      <c r="E4" s="50"/>
      <c r="F4" s="48"/>
      <c r="G4" s="49"/>
    </row>
    <row r="5" spans="1:8" s="9" customFormat="1" ht="32.25" customHeight="1" x14ac:dyDescent="0.25">
      <c r="A5" s="1"/>
      <c r="B5" s="1"/>
      <c r="C5" s="8"/>
      <c r="D5" s="46"/>
      <c r="E5" s="50"/>
      <c r="F5" s="48"/>
      <c r="G5" s="49"/>
    </row>
    <row r="6" spans="1:8" s="9" customFormat="1" ht="78.75" x14ac:dyDescent="0.25">
      <c r="A6" s="3" t="s">
        <v>879</v>
      </c>
      <c r="B6" s="3" t="s">
        <v>7418</v>
      </c>
      <c r="C6" s="3" t="s">
        <v>367</v>
      </c>
      <c r="D6" s="3" t="s">
        <v>0</v>
      </c>
      <c r="E6" s="3" t="s">
        <v>1</v>
      </c>
      <c r="F6" s="14" t="s">
        <v>2586</v>
      </c>
      <c r="G6" s="7" t="s">
        <v>2380</v>
      </c>
      <c r="H6" s="66" t="s">
        <v>16697</v>
      </c>
    </row>
    <row r="7" spans="1:8" s="9" customFormat="1" ht="12.75" customHeight="1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9">
        <v>6</v>
      </c>
      <c r="G7" s="110" t="s">
        <v>7423</v>
      </c>
      <c r="H7" s="113"/>
    </row>
    <row r="8" spans="1:8" s="9" customFormat="1" ht="12.75" customHeight="1" x14ac:dyDescent="0.25">
      <c r="A8" s="30" t="s">
        <v>6467</v>
      </c>
      <c r="B8" s="30" t="s">
        <v>7939</v>
      </c>
      <c r="C8" s="30" t="s">
        <v>6468</v>
      </c>
      <c r="D8" s="30" t="s">
        <v>5</v>
      </c>
      <c r="E8" s="30">
        <v>5</v>
      </c>
      <c r="F8" s="31">
        <v>1</v>
      </c>
      <c r="G8" s="111">
        <v>129.59</v>
      </c>
      <c r="H8" s="102" t="s">
        <v>20679</v>
      </c>
    </row>
    <row r="9" spans="1:8" s="9" customFormat="1" ht="12.75" customHeight="1" x14ac:dyDescent="0.25">
      <c r="A9" s="30"/>
      <c r="B9" s="30"/>
      <c r="C9" s="30"/>
      <c r="D9" s="30" t="s">
        <v>7</v>
      </c>
      <c r="E9" s="30">
        <v>0.5</v>
      </c>
      <c r="F9" s="31">
        <v>2</v>
      </c>
      <c r="G9" s="111">
        <v>25.92</v>
      </c>
      <c r="H9" s="102"/>
    </row>
    <row r="10" spans="1:8" x14ac:dyDescent="0.25">
      <c r="A10" s="34"/>
      <c r="B10" s="34"/>
      <c r="C10" s="34" t="s">
        <v>11764</v>
      </c>
      <c r="D10" s="34"/>
      <c r="E10" s="34"/>
      <c r="F10" s="35">
        <v>3</v>
      </c>
      <c r="G10" s="112">
        <v>155.51</v>
      </c>
      <c r="H10" s="102"/>
    </row>
    <row r="11" spans="1:8" ht="30" x14ac:dyDescent="0.25">
      <c r="A11" s="30" t="s">
        <v>6469</v>
      </c>
      <c r="B11" s="30" t="s">
        <v>7940</v>
      </c>
      <c r="C11" s="30" t="s">
        <v>2981</v>
      </c>
      <c r="D11" s="30" t="s">
        <v>8</v>
      </c>
      <c r="E11" s="30">
        <v>2</v>
      </c>
      <c r="F11" s="31">
        <v>4</v>
      </c>
      <c r="G11" s="111">
        <v>207.35</v>
      </c>
      <c r="H11" s="102" t="s">
        <v>20483</v>
      </c>
    </row>
    <row r="12" spans="1:8" x14ac:dyDescent="0.25">
      <c r="A12" s="30"/>
      <c r="B12" s="30"/>
      <c r="C12" s="30"/>
      <c r="D12" s="30" t="s">
        <v>7</v>
      </c>
      <c r="E12" s="30">
        <v>0.5</v>
      </c>
      <c r="F12" s="31">
        <v>1</v>
      </c>
      <c r="G12" s="111">
        <v>12.96</v>
      </c>
      <c r="H12" s="102"/>
    </row>
    <row r="13" spans="1:8" ht="42.75" x14ac:dyDescent="0.25">
      <c r="A13" s="34"/>
      <c r="B13" s="34"/>
      <c r="C13" s="34" t="s">
        <v>11765</v>
      </c>
      <c r="D13" s="34"/>
      <c r="E13" s="34"/>
      <c r="F13" s="35">
        <v>5</v>
      </c>
      <c r="G13" s="112">
        <v>220.31</v>
      </c>
      <c r="H13" s="102"/>
    </row>
    <row r="14" spans="1:8" ht="45" x14ac:dyDescent="0.25">
      <c r="A14" s="30" t="s">
        <v>6470</v>
      </c>
      <c r="B14" s="30" t="s">
        <v>7941</v>
      </c>
      <c r="C14" s="30" t="s">
        <v>6471</v>
      </c>
      <c r="D14" s="30" t="s">
        <v>4</v>
      </c>
      <c r="E14" s="30">
        <v>8</v>
      </c>
      <c r="F14" s="31">
        <v>1</v>
      </c>
      <c r="G14" s="111">
        <v>207.35</v>
      </c>
      <c r="H14" s="102" t="s">
        <v>16949</v>
      </c>
    </row>
    <row r="15" spans="1:8" ht="42.75" x14ac:dyDescent="0.25">
      <c r="A15" s="34"/>
      <c r="B15" s="34"/>
      <c r="C15" s="34" t="s">
        <v>11766</v>
      </c>
      <c r="D15" s="34"/>
      <c r="E15" s="34"/>
      <c r="F15" s="35">
        <v>1</v>
      </c>
      <c r="G15" s="112">
        <v>207.35</v>
      </c>
      <c r="H15" s="102"/>
    </row>
    <row r="16" spans="1:8" ht="45" x14ac:dyDescent="0.25">
      <c r="A16" s="30" t="s">
        <v>6472</v>
      </c>
      <c r="B16" s="30" t="s">
        <v>7942</v>
      </c>
      <c r="C16" s="30" t="s">
        <v>6473</v>
      </c>
      <c r="D16" s="30" t="s">
        <v>4</v>
      </c>
      <c r="E16" s="30">
        <v>8</v>
      </c>
      <c r="F16" s="31">
        <v>1</v>
      </c>
      <c r="G16" s="111">
        <v>207.35</v>
      </c>
      <c r="H16" s="102" t="s">
        <v>19781</v>
      </c>
    </row>
    <row r="17" spans="1:8" ht="42.75" x14ac:dyDescent="0.25">
      <c r="A17" s="34"/>
      <c r="B17" s="34"/>
      <c r="C17" s="34" t="s">
        <v>11767</v>
      </c>
      <c r="D17" s="34"/>
      <c r="E17" s="34"/>
      <c r="F17" s="35">
        <v>1</v>
      </c>
      <c r="G17" s="112">
        <v>207.35</v>
      </c>
      <c r="H17" s="102"/>
    </row>
    <row r="18" spans="1:8" ht="30" x14ac:dyDescent="0.25">
      <c r="A18" s="30" t="s">
        <v>6474</v>
      </c>
      <c r="B18" s="30" t="s">
        <v>7943</v>
      </c>
      <c r="C18" s="30" t="s">
        <v>6475</v>
      </c>
      <c r="D18" s="30" t="s">
        <v>8</v>
      </c>
      <c r="E18" s="30">
        <v>2</v>
      </c>
      <c r="F18" s="31">
        <v>11</v>
      </c>
      <c r="G18" s="111">
        <v>570.20000000000005</v>
      </c>
      <c r="H18" s="102" t="s">
        <v>20014</v>
      </c>
    </row>
    <row r="19" spans="1:8" x14ac:dyDescent="0.25">
      <c r="A19" s="30"/>
      <c r="B19" s="30"/>
      <c r="C19" s="30"/>
      <c r="D19" s="30" t="s">
        <v>7</v>
      </c>
      <c r="E19" s="30">
        <v>0.5</v>
      </c>
      <c r="F19" s="31">
        <v>3</v>
      </c>
      <c r="G19" s="111">
        <v>38.880000000000003</v>
      </c>
      <c r="H19" s="102"/>
    </row>
    <row r="20" spans="1:8" ht="28.5" x14ac:dyDescent="0.25">
      <c r="A20" s="34"/>
      <c r="B20" s="34"/>
      <c r="C20" s="34" t="s">
        <v>11768</v>
      </c>
      <c r="D20" s="34"/>
      <c r="E20" s="34"/>
      <c r="F20" s="35">
        <v>14</v>
      </c>
      <c r="G20" s="112">
        <v>609.08000000000004</v>
      </c>
      <c r="H20" s="102"/>
    </row>
    <row r="21" spans="1:8" x14ac:dyDescent="0.25">
      <c r="A21" s="30" t="s">
        <v>6478</v>
      </c>
      <c r="B21" s="30" t="s">
        <v>7944</v>
      </c>
      <c r="C21" s="30" t="s">
        <v>6479</v>
      </c>
      <c r="D21" s="30" t="s">
        <v>8</v>
      </c>
      <c r="E21" s="30">
        <v>2</v>
      </c>
      <c r="F21" s="31">
        <v>3</v>
      </c>
      <c r="G21" s="111">
        <v>155.51</v>
      </c>
      <c r="H21" s="102" t="s">
        <v>17588</v>
      </c>
    </row>
    <row r="22" spans="1:8" x14ac:dyDescent="0.25">
      <c r="A22" s="30"/>
      <c r="B22" s="30"/>
      <c r="C22" s="30"/>
      <c r="D22" s="30" t="s">
        <v>7</v>
      </c>
      <c r="E22" s="30">
        <v>0.5</v>
      </c>
      <c r="F22" s="31">
        <v>1</v>
      </c>
      <c r="G22" s="111">
        <v>12.96</v>
      </c>
      <c r="H22" s="102"/>
    </row>
    <row r="23" spans="1:8" x14ac:dyDescent="0.25">
      <c r="A23" s="34"/>
      <c r="B23" s="34"/>
      <c r="C23" s="34" t="s">
        <v>11769</v>
      </c>
      <c r="D23" s="34"/>
      <c r="E23" s="34"/>
      <c r="F23" s="35">
        <v>4</v>
      </c>
      <c r="G23" s="112">
        <v>168.47</v>
      </c>
      <c r="H23" s="102"/>
    </row>
    <row r="24" spans="1:8" x14ac:dyDescent="0.25">
      <c r="A24" s="30" t="s">
        <v>6841</v>
      </c>
      <c r="B24" s="30" t="s">
        <v>7946</v>
      </c>
      <c r="C24" s="30" t="s">
        <v>6842</v>
      </c>
      <c r="D24" s="30" t="s">
        <v>5</v>
      </c>
      <c r="E24" s="30">
        <v>5</v>
      </c>
      <c r="F24" s="31">
        <v>1</v>
      </c>
      <c r="G24" s="111">
        <v>129.59</v>
      </c>
      <c r="H24" s="102" t="s">
        <v>18322</v>
      </c>
    </row>
    <row r="25" spans="1:8" x14ac:dyDescent="0.25">
      <c r="A25" s="30"/>
      <c r="B25" s="30"/>
      <c r="C25" s="30"/>
      <c r="D25" s="30" t="s">
        <v>7</v>
      </c>
      <c r="E25" s="30">
        <v>0.5</v>
      </c>
      <c r="F25" s="31">
        <v>2</v>
      </c>
      <c r="G25" s="111">
        <v>25.92</v>
      </c>
      <c r="H25" s="102"/>
    </row>
    <row r="26" spans="1:8" x14ac:dyDescent="0.25">
      <c r="A26" s="34"/>
      <c r="B26" s="34"/>
      <c r="C26" s="34" t="s">
        <v>11770</v>
      </c>
      <c r="D26" s="34"/>
      <c r="E26" s="34"/>
      <c r="F26" s="35">
        <v>3</v>
      </c>
      <c r="G26" s="112">
        <v>155.51</v>
      </c>
      <c r="H26" s="102"/>
    </row>
    <row r="27" spans="1:8" ht="30" x14ac:dyDescent="0.25">
      <c r="A27" s="30" t="s">
        <v>6843</v>
      </c>
      <c r="B27" s="30" t="s">
        <v>7947</v>
      </c>
      <c r="C27" s="30" t="s">
        <v>6844</v>
      </c>
      <c r="D27" s="30" t="s">
        <v>5</v>
      </c>
      <c r="E27" s="30">
        <v>5</v>
      </c>
      <c r="F27" s="31">
        <v>1</v>
      </c>
      <c r="G27" s="111">
        <v>129.59</v>
      </c>
      <c r="H27" s="102" t="s">
        <v>18548</v>
      </c>
    </row>
    <row r="28" spans="1:8" x14ac:dyDescent="0.25">
      <c r="A28" s="30"/>
      <c r="B28" s="30"/>
      <c r="C28" s="30"/>
      <c r="D28" s="30" t="s">
        <v>6</v>
      </c>
      <c r="E28" s="30">
        <v>1</v>
      </c>
      <c r="F28" s="31">
        <v>1</v>
      </c>
      <c r="G28" s="111">
        <v>25.92</v>
      </c>
      <c r="H28" s="102"/>
    </row>
    <row r="29" spans="1:8" x14ac:dyDescent="0.25">
      <c r="A29" s="30"/>
      <c r="B29" s="30"/>
      <c r="C29" s="30"/>
      <c r="D29" s="30" t="s">
        <v>7</v>
      </c>
      <c r="E29" s="30">
        <v>0.5</v>
      </c>
      <c r="F29" s="31">
        <v>1</v>
      </c>
      <c r="G29" s="111">
        <v>12.96</v>
      </c>
      <c r="H29" s="102"/>
    </row>
    <row r="30" spans="1:8" ht="28.5" x14ac:dyDescent="0.25">
      <c r="A30" s="34"/>
      <c r="B30" s="34"/>
      <c r="C30" s="34" t="s">
        <v>11771</v>
      </c>
      <c r="D30" s="34"/>
      <c r="E30" s="34"/>
      <c r="F30" s="35">
        <v>3</v>
      </c>
      <c r="G30" s="112">
        <v>168.47</v>
      </c>
      <c r="H30" s="102"/>
    </row>
    <row r="31" spans="1:8" ht="30" x14ac:dyDescent="0.25">
      <c r="A31" s="30" t="s">
        <v>6845</v>
      </c>
      <c r="B31" s="30" t="s">
        <v>7948</v>
      </c>
      <c r="C31" s="30" t="s">
        <v>6846</v>
      </c>
      <c r="D31" s="30" t="s">
        <v>5</v>
      </c>
      <c r="E31" s="30">
        <v>5</v>
      </c>
      <c r="F31" s="31">
        <v>1</v>
      </c>
      <c r="G31" s="111">
        <v>129.59</v>
      </c>
      <c r="H31" s="102" t="s">
        <v>18681</v>
      </c>
    </row>
    <row r="32" spans="1:8" x14ac:dyDescent="0.25">
      <c r="A32" s="30"/>
      <c r="B32" s="30"/>
      <c r="C32" s="30"/>
      <c r="D32" s="30" t="s">
        <v>7</v>
      </c>
      <c r="E32" s="30">
        <v>0.5</v>
      </c>
      <c r="F32" s="31">
        <v>2</v>
      </c>
      <c r="G32" s="111">
        <v>25.92</v>
      </c>
      <c r="H32" s="102"/>
    </row>
    <row r="33" spans="1:8" ht="42.75" x14ac:dyDescent="0.25">
      <c r="A33" s="34"/>
      <c r="B33" s="34"/>
      <c r="C33" s="34" t="s">
        <v>11772</v>
      </c>
      <c r="D33" s="34"/>
      <c r="E33" s="34"/>
      <c r="F33" s="35">
        <v>3</v>
      </c>
      <c r="G33" s="112">
        <v>155.51</v>
      </c>
      <c r="H33" s="102"/>
    </row>
    <row r="34" spans="1:8" ht="30" x14ac:dyDescent="0.25">
      <c r="A34" s="30" t="s">
        <v>6847</v>
      </c>
      <c r="B34" s="30" t="s">
        <v>7949</v>
      </c>
      <c r="C34" s="30" t="s">
        <v>6848</v>
      </c>
      <c r="D34" s="30" t="s">
        <v>5</v>
      </c>
      <c r="E34" s="30">
        <v>5</v>
      </c>
      <c r="F34" s="31">
        <v>1</v>
      </c>
      <c r="G34" s="111">
        <v>129.59</v>
      </c>
      <c r="H34" s="102" t="s">
        <v>19067</v>
      </c>
    </row>
    <row r="35" spans="1:8" x14ac:dyDescent="0.25">
      <c r="A35" s="30"/>
      <c r="B35" s="30"/>
      <c r="C35" s="30"/>
      <c r="D35" s="30" t="s">
        <v>7</v>
      </c>
      <c r="E35" s="30">
        <v>0.5</v>
      </c>
      <c r="F35" s="31">
        <v>2</v>
      </c>
      <c r="G35" s="111">
        <v>25.92</v>
      </c>
      <c r="H35" s="102"/>
    </row>
    <row r="36" spans="1:8" ht="28.5" x14ac:dyDescent="0.25">
      <c r="A36" s="34"/>
      <c r="B36" s="34"/>
      <c r="C36" s="34" t="s">
        <v>11773</v>
      </c>
      <c r="D36" s="34"/>
      <c r="E36" s="34"/>
      <c r="F36" s="35">
        <v>3</v>
      </c>
      <c r="G36" s="112">
        <v>155.51</v>
      </c>
      <c r="H36" s="102"/>
    </row>
    <row r="37" spans="1:8" ht="30" x14ac:dyDescent="0.25">
      <c r="A37" s="30" t="s">
        <v>7127</v>
      </c>
      <c r="B37" s="30" t="s">
        <v>7950</v>
      </c>
      <c r="C37" s="30" t="s">
        <v>7128</v>
      </c>
      <c r="D37" s="30" t="s">
        <v>5</v>
      </c>
      <c r="E37" s="30">
        <v>5</v>
      </c>
      <c r="F37" s="31">
        <v>1</v>
      </c>
      <c r="G37" s="111">
        <v>129.59</v>
      </c>
      <c r="H37" s="102" t="s">
        <v>17422</v>
      </c>
    </row>
    <row r="38" spans="1:8" x14ac:dyDescent="0.25">
      <c r="A38" s="30"/>
      <c r="B38" s="30"/>
      <c r="C38" s="30"/>
      <c r="D38" s="30" t="s">
        <v>7</v>
      </c>
      <c r="E38" s="30">
        <v>0.5</v>
      </c>
      <c r="F38" s="31">
        <v>1</v>
      </c>
      <c r="G38" s="111">
        <v>12.96</v>
      </c>
      <c r="H38" s="102"/>
    </row>
    <row r="39" spans="1:8" ht="28.5" x14ac:dyDescent="0.25">
      <c r="A39" s="34"/>
      <c r="B39" s="34"/>
      <c r="C39" s="34" t="s">
        <v>11774</v>
      </c>
      <c r="D39" s="34"/>
      <c r="E39" s="34"/>
      <c r="F39" s="35">
        <v>2</v>
      </c>
      <c r="G39" s="112">
        <v>142.55000000000001</v>
      </c>
      <c r="H39" s="102"/>
    </row>
    <row r="40" spans="1:8" ht="30" x14ac:dyDescent="0.25">
      <c r="A40" s="30" t="s">
        <v>7129</v>
      </c>
      <c r="B40" s="30" t="s">
        <v>7951</v>
      </c>
      <c r="C40" s="30" t="s">
        <v>7130</v>
      </c>
      <c r="D40" s="30" t="s">
        <v>5</v>
      </c>
      <c r="E40" s="30">
        <v>5</v>
      </c>
      <c r="F40" s="31">
        <v>1</v>
      </c>
      <c r="G40" s="111">
        <v>129.59</v>
      </c>
      <c r="H40" s="102" t="s">
        <v>17499</v>
      </c>
    </row>
    <row r="41" spans="1:8" x14ac:dyDescent="0.25">
      <c r="A41" s="30"/>
      <c r="B41" s="30"/>
      <c r="C41" s="30"/>
      <c r="D41" s="30" t="s">
        <v>7</v>
      </c>
      <c r="E41" s="30">
        <v>0.5</v>
      </c>
      <c r="F41" s="31">
        <v>1</v>
      </c>
      <c r="G41" s="111">
        <v>12.96</v>
      </c>
      <c r="H41" s="102"/>
    </row>
    <row r="42" spans="1:8" ht="28.5" x14ac:dyDescent="0.25">
      <c r="A42" s="34"/>
      <c r="B42" s="34"/>
      <c r="C42" s="34" t="s">
        <v>11775</v>
      </c>
      <c r="D42" s="34"/>
      <c r="E42" s="34"/>
      <c r="F42" s="35">
        <v>2</v>
      </c>
      <c r="G42" s="112">
        <v>142.55000000000001</v>
      </c>
      <c r="H42" s="102"/>
    </row>
    <row r="43" spans="1:8" x14ac:dyDescent="0.25">
      <c r="A43" s="30" t="s">
        <v>7246</v>
      </c>
      <c r="B43" s="30" t="s">
        <v>9337</v>
      </c>
      <c r="C43" s="30" t="s">
        <v>7247</v>
      </c>
      <c r="D43" s="30" t="s">
        <v>7</v>
      </c>
      <c r="E43" s="30">
        <v>0.5</v>
      </c>
      <c r="F43" s="31">
        <v>9</v>
      </c>
      <c r="G43" s="111">
        <v>116.63</v>
      </c>
      <c r="H43" s="102" t="s">
        <v>18835</v>
      </c>
    </row>
    <row r="44" spans="1:8" x14ac:dyDescent="0.25">
      <c r="A44" s="34"/>
      <c r="B44" s="34"/>
      <c r="C44" s="34" t="s">
        <v>11776</v>
      </c>
      <c r="D44" s="34"/>
      <c r="E44" s="34"/>
      <c r="F44" s="35">
        <v>9</v>
      </c>
      <c r="G44" s="112">
        <v>116.63</v>
      </c>
      <c r="H44" s="102"/>
    </row>
    <row r="45" spans="1:8" x14ac:dyDescent="0.25">
      <c r="A45" s="30" t="s">
        <v>7131</v>
      </c>
      <c r="B45" s="30" t="s">
        <v>7952</v>
      </c>
      <c r="C45" s="30" t="s">
        <v>7132</v>
      </c>
      <c r="D45" s="30" t="s">
        <v>5</v>
      </c>
      <c r="E45" s="30">
        <v>5</v>
      </c>
      <c r="F45" s="31">
        <v>2</v>
      </c>
      <c r="G45" s="111">
        <v>259.18</v>
      </c>
      <c r="H45" s="102" t="s">
        <v>20043</v>
      </c>
    </row>
    <row r="46" spans="1:8" x14ac:dyDescent="0.25">
      <c r="A46" s="30"/>
      <c r="B46" s="30"/>
      <c r="C46" s="30"/>
      <c r="D46" s="30" t="s">
        <v>7</v>
      </c>
      <c r="E46" s="30">
        <v>0.5</v>
      </c>
      <c r="F46" s="31">
        <v>2</v>
      </c>
      <c r="G46" s="111">
        <v>25.92</v>
      </c>
      <c r="H46" s="102"/>
    </row>
    <row r="47" spans="1:8" ht="28.5" x14ac:dyDescent="0.25">
      <c r="A47" s="34"/>
      <c r="B47" s="34"/>
      <c r="C47" s="34" t="s">
        <v>11777</v>
      </c>
      <c r="D47" s="34"/>
      <c r="E47" s="34"/>
      <c r="F47" s="35">
        <v>4</v>
      </c>
      <c r="G47" s="112">
        <v>285.10000000000002</v>
      </c>
      <c r="H47" s="102"/>
    </row>
    <row r="48" spans="1:8" ht="30" x14ac:dyDescent="0.25">
      <c r="A48" s="30" t="s">
        <v>7133</v>
      </c>
      <c r="B48" s="30" t="s">
        <v>7953</v>
      </c>
      <c r="C48" s="30" t="s">
        <v>7134</v>
      </c>
      <c r="D48" s="30" t="s">
        <v>5</v>
      </c>
      <c r="E48" s="30">
        <v>5</v>
      </c>
      <c r="F48" s="31">
        <v>1</v>
      </c>
      <c r="G48" s="111">
        <v>129.59</v>
      </c>
      <c r="H48" s="102" t="s">
        <v>19767</v>
      </c>
    </row>
    <row r="49" spans="1:8" x14ac:dyDescent="0.25">
      <c r="A49" s="30"/>
      <c r="B49" s="30"/>
      <c r="C49" s="30"/>
      <c r="D49" s="30" t="s">
        <v>7</v>
      </c>
      <c r="E49" s="30">
        <v>0.5</v>
      </c>
      <c r="F49" s="31">
        <v>2</v>
      </c>
      <c r="G49" s="111">
        <v>25.92</v>
      </c>
      <c r="H49" s="102"/>
    </row>
    <row r="50" spans="1:8" ht="28.5" x14ac:dyDescent="0.25">
      <c r="A50" s="34"/>
      <c r="B50" s="34"/>
      <c r="C50" s="34" t="s">
        <v>11778</v>
      </c>
      <c r="D50" s="34"/>
      <c r="E50" s="34"/>
      <c r="F50" s="35">
        <v>3</v>
      </c>
      <c r="G50" s="112">
        <v>155.51</v>
      </c>
      <c r="H50" s="102"/>
    </row>
    <row r="51" spans="1:8" ht="30" x14ac:dyDescent="0.25">
      <c r="A51" s="30" t="s">
        <v>7135</v>
      </c>
      <c r="B51" s="30" t="s">
        <v>7954</v>
      </c>
      <c r="C51" s="30" t="s">
        <v>7136</v>
      </c>
      <c r="D51" s="30" t="s">
        <v>5</v>
      </c>
      <c r="E51" s="30">
        <v>5</v>
      </c>
      <c r="F51" s="31">
        <v>1</v>
      </c>
      <c r="G51" s="111">
        <v>129.59</v>
      </c>
      <c r="H51" s="102" t="s">
        <v>17769</v>
      </c>
    </row>
    <row r="52" spans="1:8" x14ac:dyDescent="0.25">
      <c r="A52" s="30"/>
      <c r="B52" s="30"/>
      <c r="C52" s="30"/>
      <c r="D52" s="30" t="s">
        <v>7</v>
      </c>
      <c r="E52" s="30">
        <v>0.5</v>
      </c>
      <c r="F52" s="31">
        <v>3</v>
      </c>
      <c r="G52" s="111">
        <v>38.880000000000003</v>
      </c>
      <c r="H52" s="102"/>
    </row>
    <row r="53" spans="1:8" ht="42.75" x14ac:dyDescent="0.25">
      <c r="A53" s="34"/>
      <c r="B53" s="34"/>
      <c r="C53" s="34" t="s">
        <v>11779</v>
      </c>
      <c r="D53" s="34"/>
      <c r="E53" s="34"/>
      <c r="F53" s="35">
        <v>4</v>
      </c>
      <c r="G53" s="112">
        <v>168.47</v>
      </c>
      <c r="H53" s="102"/>
    </row>
    <row r="54" spans="1:8" ht="30" x14ac:dyDescent="0.25">
      <c r="A54" s="30" t="s">
        <v>7137</v>
      </c>
      <c r="B54" s="30" t="s">
        <v>7955</v>
      </c>
      <c r="C54" s="30" t="s">
        <v>7138</v>
      </c>
      <c r="D54" s="30" t="s">
        <v>5</v>
      </c>
      <c r="E54" s="30">
        <v>5</v>
      </c>
      <c r="F54" s="31">
        <v>1</v>
      </c>
      <c r="G54" s="111">
        <v>129.59</v>
      </c>
      <c r="H54" s="102" t="s">
        <v>17355</v>
      </c>
    </row>
    <row r="55" spans="1:8" x14ac:dyDescent="0.25">
      <c r="A55" s="30"/>
      <c r="B55" s="30"/>
      <c r="C55" s="30"/>
      <c r="D55" s="30" t="s">
        <v>7</v>
      </c>
      <c r="E55" s="30">
        <v>0.5</v>
      </c>
      <c r="F55" s="31">
        <v>1</v>
      </c>
      <c r="G55" s="111">
        <v>12.96</v>
      </c>
      <c r="H55" s="102"/>
    </row>
    <row r="56" spans="1:8" ht="28.5" x14ac:dyDescent="0.25">
      <c r="A56" s="34"/>
      <c r="B56" s="34"/>
      <c r="C56" s="34" t="s">
        <v>11780</v>
      </c>
      <c r="D56" s="34"/>
      <c r="E56" s="34"/>
      <c r="F56" s="35">
        <v>2</v>
      </c>
      <c r="G56" s="112">
        <v>142.55000000000001</v>
      </c>
      <c r="H56" s="102"/>
    </row>
    <row r="57" spans="1:8" x14ac:dyDescent="0.25">
      <c r="A57" s="30" t="s">
        <v>7139</v>
      </c>
      <c r="B57" s="30" t="s">
        <v>7956</v>
      </c>
      <c r="C57" s="30" t="s">
        <v>7140</v>
      </c>
      <c r="D57" s="30" t="s">
        <v>5</v>
      </c>
      <c r="E57" s="30">
        <v>5</v>
      </c>
      <c r="F57" s="31">
        <v>1</v>
      </c>
      <c r="G57" s="111">
        <v>129.59</v>
      </c>
      <c r="H57" s="102" t="s">
        <v>19137</v>
      </c>
    </row>
    <row r="58" spans="1:8" x14ac:dyDescent="0.25">
      <c r="A58" s="30"/>
      <c r="B58" s="30"/>
      <c r="C58" s="30"/>
      <c r="D58" s="30" t="s">
        <v>7</v>
      </c>
      <c r="E58" s="30">
        <v>0.5</v>
      </c>
      <c r="F58" s="31">
        <v>1</v>
      </c>
      <c r="G58" s="111">
        <v>12.96</v>
      </c>
      <c r="H58" s="102"/>
    </row>
    <row r="59" spans="1:8" ht="28.5" x14ac:dyDescent="0.25">
      <c r="A59" s="34"/>
      <c r="B59" s="34"/>
      <c r="C59" s="34" t="s">
        <v>11781</v>
      </c>
      <c r="D59" s="34"/>
      <c r="E59" s="34"/>
      <c r="F59" s="35">
        <v>2</v>
      </c>
      <c r="G59" s="112">
        <v>142.55000000000001</v>
      </c>
      <c r="H59" s="102"/>
    </row>
    <row r="60" spans="1:8" ht="45" x14ac:dyDescent="0.25">
      <c r="A60" s="30" t="s">
        <v>7141</v>
      </c>
      <c r="B60" s="30" t="s">
        <v>7957</v>
      </c>
      <c r="C60" s="30" t="s">
        <v>7142</v>
      </c>
      <c r="D60" s="30" t="s">
        <v>5</v>
      </c>
      <c r="E60" s="30">
        <v>5</v>
      </c>
      <c r="F60" s="31">
        <v>1</v>
      </c>
      <c r="G60" s="111">
        <v>129.59</v>
      </c>
      <c r="H60" s="102" t="s">
        <v>18601</v>
      </c>
    </row>
    <row r="61" spans="1:8" x14ac:dyDescent="0.25">
      <c r="A61" s="30"/>
      <c r="B61" s="30"/>
      <c r="C61" s="30"/>
      <c r="D61" s="30" t="s">
        <v>7</v>
      </c>
      <c r="E61" s="30">
        <v>0.5</v>
      </c>
      <c r="F61" s="31">
        <v>1</v>
      </c>
      <c r="G61" s="111">
        <v>12.96</v>
      </c>
      <c r="H61" s="102"/>
    </row>
    <row r="62" spans="1:8" ht="42.75" x14ac:dyDescent="0.25">
      <c r="A62" s="34"/>
      <c r="B62" s="34"/>
      <c r="C62" s="34" t="s">
        <v>11782</v>
      </c>
      <c r="D62" s="34"/>
      <c r="E62" s="34"/>
      <c r="F62" s="35">
        <v>2</v>
      </c>
      <c r="G62" s="112">
        <v>142.55000000000001</v>
      </c>
      <c r="H62" s="102"/>
    </row>
    <row r="63" spans="1:8" x14ac:dyDescent="0.25">
      <c r="A63" s="30" t="s">
        <v>7300</v>
      </c>
      <c r="B63" s="30" t="s">
        <v>7958</v>
      </c>
      <c r="C63" s="30" t="s">
        <v>7301</v>
      </c>
      <c r="D63" s="30" t="s">
        <v>5</v>
      </c>
      <c r="E63" s="30">
        <v>5</v>
      </c>
      <c r="F63" s="31">
        <v>1</v>
      </c>
      <c r="G63" s="111">
        <v>129.59</v>
      </c>
      <c r="H63" s="102" t="s">
        <v>19382</v>
      </c>
    </row>
    <row r="64" spans="1:8" x14ac:dyDescent="0.25">
      <c r="A64" s="30"/>
      <c r="B64" s="30"/>
      <c r="C64" s="30"/>
      <c r="D64" s="30" t="s">
        <v>7</v>
      </c>
      <c r="E64" s="30">
        <v>0.5</v>
      </c>
      <c r="F64" s="31">
        <v>12</v>
      </c>
      <c r="G64" s="111">
        <v>155.51</v>
      </c>
      <c r="H64" s="102"/>
    </row>
    <row r="65" spans="1:8" ht="28.5" x14ac:dyDescent="0.25">
      <c r="A65" s="34"/>
      <c r="B65" s="34"/>
      <c r="C65" s="34" t="s">
        <v>11783</v>
      </c>
      <c r="D65" s="34"/>
      <c r="E65" s="34"/>
      <c r="F65" s="35">
        <v>13</v>
      </c>
      <c r="G65" s="112">
        <v>285.10000000000002</v>
      </c>
      <c r="H65" s="102"/>
    </row>
    <row r="66" spans="1:8" ht="30" x14ac:dyDescent="0.25">
      <c r="A66" s="30" t="s">
        <v>7143</v>
      </c>
      <c r="B66" s="30" t="s">
        <v>7959</v>
      </c>
      <c r="C66" s="30" t="s">
        <v>7144</v>
      </c>
      <c r="D66" s="30" t="s">
        <v>5</v>
      </c>
      <c r="E66" s="30">
        <v>5</v>
      </c>
      <c r="F66" s="31">
        <v>5</v>
      </c>
      <c r="G66" s="111">
        <v>647.95000000000005</v>
      </c>
      <c r="H66" s="102" t="s">
        <v>20223</v>
      </c>
    </row>
    <row r="67" spans="1:8" x14ac:dyDescent="0.25">
      <c r="A67" s="30"/>
      <c r="B67" s="30"/>
      <c r="C67" s="30"/>
      <c r="D67" s="30" t="s">
        <v>7</v>
      </c>
      <c r="E67" s="30">
        <v>0.5</v>
      </c>
      <c r="F67" s="31">
        <v>1</v>
      </c>
      <c r="G67" s="111">
        <v>12.96</v>
      </c>
      <c r="H67" s="102"/>
    </row>
    <row r="68" spans="1:8" ht="28.5" x14ac:dyDescent="0.25">
      <c r="A68" s="34"/>
      <c r="B68" s="34"/>
      <c r="C68" s="34" t="s">
        <v>11784</v>
      </c>
      <c r="D68" s="34"/>
      <c r="E68" s="34"/>
      <c r="F68" s="35">
        <v>6</v>
      </c>
      <c r="G68" s="112">
        <v>660.91000000000008</v>
      </c>
      <c r="H68" s="102"/>
    </row>
    <row r="69" spans="1:8" ht="30" x14ac:dyDescent="0.25">
      <c r="A69" s="30" t="s">
        <v>7145</v>
      </c>
      <c r="B69" s="30" t="s">
        <v>7960</v>
      </c>
      <c r="C69" s="30" t="s">
        <v>7146</v>
      </c>
      <c r="D69" s="30" t="s">
        <v>5</v>
      </c>
      <c r="E69" s="30">
        <v>5</v>
      </c>
      <c r="F69" s="31">
        <v>1</v>
      </c>
      <c r="G69" s="111">
        <v>129.59</v>
      </c>
      <c r="H69" s="102" t="s">
        <v>18715</v>
      </c>
    </row>
    <row r="70" spans="1:8" x14ac:dyDescent="0.25">
      <c r="A70" s="30"/>
      <c r="B70" s="30"/>
      <c r="C70" s="30"/>
      <c r="D70" s="30" t="s">
        <v>7</v>
      </c>
      <c r="E70" s="30">
        <v>0.5</v>
      </c>
      <c r="F70" s="31">
        <v>1</v>
      </c>
      <c r="G70" s="111">
        <v>12.96</v>
      </c>
      <c r="H70" s="102"/>
    </row>
    <row r="71" spans="1:8" ht="42.75" x14ac:dyDescent="0.25">
      <c r="A71" s="34"/>
      <c r="B71" s="34"/>
      <c r="C71" s="34" t="s">
        <v>11785</v>
      </c>
      <c r="D71" s="34"/>
      <c r="E71" s="34"/>
      <c r="F71" s="35">
        <v>2</v>
      </c>
      <c r="G71" s="112">
        <v>142.55000000000001</v>
      </c>
      <c r="H71" s="102"/>
    </row>
    <row r="72" spans="1:8" ht="30" x14ac:dyDescent="0.25">
      <c r="A72" s="30" t="s">
        <v>7961</v>
      </c>
      <c r="B72" s="30" t="s">
        <v>7962</v>
      </c>
      <c r="C72" s="30" t="s">
        <v>7963</v>
      </c>
      <c r="D72" s="30" t="s">
        <v>5</v>
      </c>
      <c r="E72" s="30">
        <v>5</v>
      </c>
      <c r="F72" s="31">
        <v>4</v>
      </c>
      <c r="G72" s="111">
        <v>518.36</v>
      </c>
      <c r="H72" s="102" t="s">
        <v>17093</v>
      </c>
    </row>
    <row r="73" spans="1:8" x14ac:dyDescent="0.25">
      <c r="A73" s="30"/>
      <c r="B73" s="30"/>
      <c r="C73" s="30"/>
      <c r="D73" s="30" t="s">
        <v>7</v>
      </c>
      <c r="E73" s="30">
        <v>0.5</v>
      </c>
      <c r="F73" s="31">
        <v>2</v>
      </c>
      <c r="G73" s="111">
        <v>25.92</v>
      </c>
      <c r="H73" s="102"/>
    </row>
    <row r="74" spans="1:8" ht="28.5" x14ac:dyDescent="0.25">
      <c r="A74" s="34"/>
      <c r="B74" s="34"/>
      <c r="C74" s="34" t="s">
        <v>11786</v>
      </c>
      <c r="D74" s="34"/>
      <c r="E74" s="34"/>
      <c r="F74" s="35">
        <v>6</v>
      </c>
      <c r="G74" s="112">
        <v>544.28</v>
      </c>
      <c r="H74" s="102"/>
    </row>
    <row r="75" spans="1:8" x14ac:dyDescent="0.25">
      <c r="A75" s="30" t="s">
        <v>7964</v>
      </c>
      <c r="B75" s="30" t="s">
        <v>7965</v>
      </c>
      <c r="C75" s="30" t="s">
        <v>7966</v>
      </c>
      <c r="D75" s="30" t="s">
        <v>5</v>
      </c>
      <c r="E75" s="30">
        <v>5</v>
      </c>
      <c r="F75" s="31">
        <v>1</v>
      </c>
      <c r="G75" s="111">
        <v>129.59</v>
      </c>
      <c r="H75" s="102" t="s">
        <v>18886</v>
      </c>
    </row>
    <row r="76" spans="1:8" x14ac:dyDescent="0.25">
      <c r="A76" s="30"/>
      <c r="B76" s="30"/>
      <c r="C76" s="30"/>
      <c r="D76" s="30" t="s">
        <v>7</v>
      </c>
      <c r="E76" s="30">
        <v>0.5</v>
      </c>
      <c r="F76" s="31">
        <v>1</v>
      </c>
      <c r="G76" s="111">
        <v>12.96</v>
      </c>
      <c r="H76" s="102"/>
    </row>
    <row r="77" spans="1:8" x14ac:dyDescent="0.25">
      <c r="A77" s="34"/>
      <c r="B77" s="34"/>
      <c r="C77" s="34" t="s">
        <v>11787</v>
      </c>
      <c r="D77" s="34"/>
      <c r="E77" s="34"/>
      <c r="F77" s="35">
        <v>2</v>
      </c>
      <c r="G77" s="112">
        <v>142.55000000000001</v>
      </c>
      <c r="H77" s="102"/>
    </row>
    <row r="78" spans="1:8" x14ac:dyDescent="0.25">
      <c r="A78" s="30" t="s">
        <v>7967</v>
      </c>
      <c r="B78" s="30" t="s">
        <v>7968</v>
      </c>
      <c r="C78" s="30" t="s">
        <v>7969</v>
      </c>
      <c r="D78" s="30" t="s">
        <v>5</v>
      </c>
      <c r="E78" s="30">
        <v>5</v>
      </c>
      <c r="F78" s="31">
        <v>1</v>
      </c>
      <c r="G78" s="111">
        <v>129.59</v>
      </c>
      <c r="H78" s="102" t="s">
        <v>19178</v>
      </c>
    </row>
    <row r="79" spans="1:8" x14ac:dyDescent="0.25">
      <c r="A79" s="30"/>
      <c r="B79" s="30"/>
      <c r="C79" s="30"/>
      <c r="D79" s="30" t="s">
        <v>7</v>
      </c>
      <c r="E79" s="30">
        <v>0.5</v>
      </c>
      <c r="F79" s="31">
        <v>2</v>
      </c>
      <c r="G79" s="111">
        <v>25.92</v>
      </c>
      <c r="H79" s="102"/>
    </row>
    <row r="80" spans="1:8" x14ac:dyDescent="0.25">
      <c r="A80" s="34"/>
      <c r="B80" s="34"/>
      <c r="C80" s="34" t="s">
        <v>11788</v>
      </c>
      <c r="D80" s="34"/>
      <c r="E80" s="34"/>
      <c r="F80" s="35">
        <v>3</v>
      </c>
      <c r="G80" s="112">
        <v>155.51</v>
      </c>
      <c r="H80" s="102"/>
    </row>
    <row r="81" spans="1:8" ht="45" x14ac:dyDescent="0.25">
      <c r="A81" s="30" t="s">
        <v>7970</v>
      </c>
      <c r="B81" s="30" t="s">
        <v>7971</v>
      </c>
      <c r="C81" s="30" t="s">
        <v>7972</v>
      </c>
      <c r="D81" s="30" t="s">
        <v>5</v>
      </c>
      <c r="E81" s="30">
        <v>5</v>
      </c>
      <c r="F81" s="31">
        <v>1</v>
      </c>
      <c r="G81" s="111">
        <v>129.59</v>
      </c>
      <c r="H81" s="102" t="s">
        <v>17015</v>
      </c>
    </row>
    <row r="82" spans="1:8" x14ac:dyDescent="0.25">
      <c r="A82" s="30"/>
      <c r="B82" s="30"/>
      <c r="C82" s="30"/>
      <c r="D82" s="30" t="s">
        <v>7</v>
      </c>
      <c r="E82" s="30">
        <v>0.5</v>
      </c>
      <c r="F82" s="31">
        <v>2</v>
      </c>
      <c r="G82" s="111">
        <v>25.92</v>
      </c>
      <c r="H82" s="102"/>
    </row>
    <row r="83" spans="1:8" ht="42.75" x14ac:dyDescent="0.25">
      <c r="A83" s="34"/>
      <c r="B83" s="34"/>
      <c r="C83" s="34" t="s">
        <v>11789</v>
      </c>
      <c r="D83" s="34"/>
      <c r="E83" s="34"/>
      <c r="F83" s="35">
        <v>3</v>
      </c>
      <c r="G83" s="112">
        <v>155.51</v>
      </c>
      <c r="H83" s="102"/>
    </row>
    <row r="84" spans="1:8" x14ac:dyDescent="0.25">
      <c r="A84" s="30" t="s">
        <v>7973</v>
      </c>
      <c r="B84" s="30" t="s">
        <v>7974</v>
      </c>
      <c r="C84" s="30" t="s">
        <v>7975</v>
      </c>
      <c r="D84" s="30" t="s">
        <v>5</v>
      </c>
      <c r="E84" s="30">
        <v>5</v>
      </c>
      <c r="F84" s="31">
        <v>1</v>
      </c>
      <c r="G84" s="111">
        <v>129.59</v>
      </c>
      <c r="H84" s="102" t="s">
        <v>17703</v>
      </c>
    </row>
    <row r="85" spans="1:8" x14ac:dyDescent="0.25">
      <c r="A85" s="30"/>
      <c r="B85" s="30"/>
      <c r="C85" s="30"/>
      <c r="D85" s="30" t="s">
        <v>7</v>
      </c>
      <c r="E85" s="30">
        <v>0.5</v>
      </c>
      <c r="F85" s="31">
        <v>1</v>
      </c>
      <c r="G85" s="111">
        <v>12.96</v>
      </c>
      <c r="H85" s="102"/>
    </row>
    <row r="86" spans="1:8" x14ac:dyDescent="0.25">
      <c r="A86" s="34"/>
      <c r="B86" s="34"/>
      <c r="C86" s="34" t="s">
        <v>11790</v>
      </c>
      <c r="D86" s="34"/>
      <c r="E86" s="34"/>
      <c r="F86" s="35">
        <v>2</v>
      </c>
      <c r="G86" s="112">
        <v>142.55000000000001</v>
      </c>
      <c r="H86" s="102"/>
    </row>
    <row r="87" spans="1:8" ht="30" x14ac:dyDescent="0.25">
      <c r="A87" s="30" t="s">
        <v>7976</v>
      </c>
      <c r="B87" s="30" t="s">
        <v>7977</v>
      </c>
      <c r="C87" s="30" t="s">
        <v>7978</v>
      </c>
      <c r="D87" s="30" t="s">
        <v>5</v>
      </c>
      <c r="E87" s="30">
        <v>5</v>
      </c>
      <c r="F87" s="31">
        <v>1</v>
      </c>
      <c r="G87" s="111">
        <v>129.59</v>
      </c>
      <c r="H87" s="102" t="s">
        <v>18791</v>
      </c>
    </row>
    <row r="88" spans="1:8" x14ac:dyDescent="0.25">
      <c r="A88" s="30"/>
      <c r="B88" s="30"/>
      <c r="C88" s="30"/>
      <c r="D88" s="30" t="s">
        <v>7</v>
      </c>
      <c r="E88" s="30">
        <v>0.5</v>
      </c>
      <c r="F88" s="31">
        <v>2</v>
      </c>
      <c r="G88" s="111">
        <v>25.92</v>
      </c>
      <c r="H88" s="102"/>
    </row>
    <row r="89" spans="1:8" ht="28.5" x14ac:dyDescent="0.25">
      <c r="A89" s="34"/>
      <c r="B89" s="34"/>
      <c r="C89" s="34" t="s">
        <v>11791</v>
      </c>
      <c r="D89" s="34"/>
      <c r="E89" s="34"/>
      <c r="F89" s="35">
        <v>3</v>
      </c>
      <c r="G89" s="112">
        <v>155.51</v>
      </c>
      <c r="H89" s="102"/>
    </row>
    <row r="90" spans="1:8" ht="30" x14ac:dyDescent="0.25">
      <c r="A90" s="30" t="s">
        <v>7979</v>
      </c>
      <c r="B90" s="30" t="s">
        <v>7980</v>
      </c>
      <c r="C90" s="30" t="s">
        <v>7981</v>
      </c>
      <c r="D90" s="30" t="s">
        <v>5</v>
      </c>
      <c r="E90" s="30">
        <v>5</v>
      </c>
      <c r="F90" s="31">
        <v>1</v>
      </c>
      <c r="G90" s="111">
        <v>129.59</v>
      </c>
      <c r="H90" s="102" t="s">
        <v>19912</v>
      </c>
    </row>
    <row r="91" spans="1:8" x14ac:dyDescent="0.25">
      <c r="A91" s="30"/>
      <c r="B91" s="30"/>
      <c r="C91" s="30"/>
      <c r="D91" s="30" t="s">
        <v>7</v>
      </c>
      <c r="E91" s="30">
        <v>0.5</v>
      </c>
      <c r="F91" s="31">
        <v>1</v>
      </c>
      <c r="G91" s="111">
        <v>12.96</v>
      </c>
      <c r="H91" s="102"/>
    </row>
    <row r="92" spans="1:8" ht="28.5" x14ac:dyDescent="0.25">
      <c r="A92" s="34"/>
      <c r="B92" s="34"/>
      <c r="C92" s="34" t="s">
        <v>11792</v>
      </c>
      <c r="D92" s="34"/>
      <c r="E92" s="34"/>
      <c r="F92" s="35">
        <v>2</v>
      </c>
      <c r="G92" s="112">
        <v>142.55000000000001</v>
      </c>
      <c r="H92" s="102"/>
    </row>
    <row r="93" spans="1:8" ht="45" x14ac:dyDescent="0.25">
      <c r="A93" s="30" t="s">
        <v>7982</v>
      </c>
      <c r="B93" s="30" t="s">
        <v>7983</v>
      </c>
      <c r="C93" s="30" t="s">
        <v>7984</v>
      </c>
      <c r="D93" s="30" t="s">
        <v>5</v>
      </c>
      <c r="E93" s="30">
        <v>5</v>
      </c>
      <c r="F93" s="31">
        <v>1</v>
      </c>
      <c r="G93" s="111">
        <v>129.59</v>
      </c>
      <c r="H93" s="102" t="s">
        <v>18170</v>
      </c>
    </row>
    <row r="94" spans="1:8" x14ac:dyDescent="0.25">
      <c r="A94" s="30"/>
      <c r="B94" s="30"/>
      <c r="C94" s="30"/>
      <c r="D94" s="30" t="s">
        <v>6</v>
      </c>
      <c r="E94" s="30">
        <v>1</v>
      </c>
      <c r="F94" s="31">
        <v>1</v>
      </c>
      <c r="G94" s="111">
        <v>25.92</v>
      </c>
      <c r="H94" s="102"/>
    </row>
    <row r="95" spans="1:8" ht="42.75" x14ac:dyDescent="0.25">
      <c r="A95" s="34"/>
      <c r="B95" s="34"/>
      <c r="C95" s="34" t="s">
        <v>11793</v>
      </c>
      <c r="D95" s="34"/>
      <c r="E95" s="34"/>
      <c r="F95" s="35">
        <v>2</v>
      </c>
      <c r="G95" s="112">
        <v>155.51</v>
      </c>
      <c r="H95" s="102"/>
    </row>
    <row r="96" spans="1:8" x14ac:dyDescent="0.25">
      <c r="A96" s="30" t="s">
        <v>7985</v>
      </c>
      <c r="B96" s="30" t="s">
        <v>7986</v>
      </c>
      <c r="C96" s="30" t="s">
        <v>7987</v>
      </c>
      <c r="D96" s="30" t="s">
        <v>5</v>
      </c>
      <c r="E96" s="30">
        <v>5</v>
      </c>
      <c r="F96" s="31">
        <v>1</v>
      </c>
      <c r="G96" s="111">
        <v>129.59</v>
      </c>
      <c r="H96" s="102" t="s">
        <v>19053</v>
      </c>
    </row>
    <row r="97" spans="1:8" x14ac:dyDescent="0.25">
      <c r="A97" s="30"/>
      <c r="B97" s="30"/>
      <c r="C97" s="30"/>
      <c r="D97" s="30" t="s">
        <v>7</v>
      </c>
      <c r="E97" s="30">
        <v>0.5</v>
      </c>
      <c r="F97" s="31">
        <v>2</v>
      </c>
      <c r="G97" s="111">
        <v>25.92</v>
      </c>
      <c r="H97" s="102"/>
    </row>
    <row r="98" spans="1:8" ht="28.5" x14ac:dyDescent="0.25">
      <c r="A98" s="34"/>
      <c r="B98" s="34"/>
      <c r="C98" s="34" t="s">
        <v>11794</v>
      </c>
      <c r="D98" s="34"/>
      <c r="E98" s="34"/>
      <c r="F98" s="35">
        <v>3</v>
      </c>
      <c r="G98" s="112">
        <v>155.51</v>
      </c>
      <c r="H98" s="102"/>
    </row>
    <row r="99" spans="1:8" x14ac:dyDescent="0.25">
      <c r="A99" s="30" t="s">
        <v>7988</v>
      </c>
      <c r="B99" s="30" t="s">
        <v>7989</v>
      </c>
      <c r="C99" s="30" t="s">
        <v>7990</v>
      </c>
      <c r="D99" s="30" t="s">
        <v>5</v>
      </c>
      <c r="E99" s="30">
        <v>5</v>
      </c>
      <c r="F99" s="31">
        <v>1</v>
      </c>
      <c r="G99" s="111">
        <v>129.59</v>
      </c>
      <c r="H99" s="102" t="s">
        <v>18060</v>
      </c>
    </row>
    <row r="100" spans="1:8" x14ac:dyDescent="0.25">
      <c r="A100" s="30"/>
      <c r="B100" s="30"/>
      <c r="C100" s="30"/>
      <c r="D100" s="30" t="s">
        <v>7</v>
      </c>
      <c r="E100" s="30">
        <v>0.5</v>
      </c>
      <c r="F100" s="31">
        <v>2</v>
      </c>
      <c r="G100" s="111">
        <v>25.92</v>
      </c>
      <c r="H100" s="102"/>
    </row>
    <row r="101" spans="1:8" x14ac:dyDescent="0.25">
      <c r="A101" s="34"/>
      <c r="B101" s="34"/>
      <c r="C101" s="34" t="s">
        <v>11795</v>
      </c>
      <c r="D101" s="34"/>
      <c r="E101" s="34"/>
      <c r="F101" s="35">
        <v>3</v>
      </c>
      <c r="G101" s="112">
        <v>155.51</v>
      </c>
      <c r="H101" s="102"/>
    </row>
    <row r="102" spans="1:8" ht="30" x14ac:dyDescent="0.25">
      <c r="A102" s="30" t="s">
        <v>7991</v>
      </c>
      <c r="B102" s="30" t="s">
        <v>7992</v>
      </c>
      <c r="C102" s="30" t="s">
        <v>7993</v>
      </c>
      <c r="D102" s="30" t="s">
        <v>5</v>
      </c>
      <c r="E102" s="30">
        <v>5</v>
      </c>
      <c r="F102" s="31">
        <v>1</v>
      </c>
      <c r="G102" s="111">
        <v>129.59</v>
      </c>
      <c r="H102" s="102" t="s">
        <v>18067</v>
      </c>
    </row>
    <row r="103" spans="1:8" x14ac:dyDescent="0.25">
      <c r="A103" s="30"/>
      <c r="B103" s="30"/>
      <c r="C103" s="30"/>
      <c r="D103" s="30" t="s">
        <v>7</v>
      </c>
      <c r="E103" s="30">
        <v>0.5</v>
      </c>
      <c r="F103" s="31">
        <v>1</v>
      </c>
      <c r="G103" s="111">
        <v>12.96</v>
      </c>
      <c r="H103" s="102"/>
    </row>
    <row r="104" spans="1:8" ht="28.5" x14ac:dyDescent="0.25">
      <c r="A104" s="34"/>
      <c r="B104" s="34"/>
      <c r="C104" s="34" t="s">
        <v>11796</v>
      </c>
      <c r="D104" s="34"/>
      <c r="E104" s="34"/>
      <c r="F104" s="35">
        <v>2</v>
      </c>
      <c r="G104" s="112">
        <v>142.55000000000001</v>
      </c>
      <c r="H104" s="102"/>
    </row>
    <row r="105" spans="1:8" ht="30" x14ac:dyDescent="0.25">
      <c r="A105" s="30" t="s">
        <v>7994</v>
      </c>
      <c r="B105" s="30" t="s">
        <v>7995</v>
      </c>
      <c r="C105" s="30" t="s">
        <v>11797</v>
      </c>
      <c r="D105" s="30" t="s">
        <v>5</v>
      </c>
      <c r="E105" s="30">
        <v>5</v>
      </c>
      <c r="F105" s="31">
        <v>1</v>
      </c>
      <c r="G105" s="111">
        <v>129.59</v>
      </c>
      <c r="H105" s="102" t="s">
        <v>20812</v>
      </c>
    </row>
    <row r="106" spans="1:8" x14ac:dyDescent="0.25">
      <c r="A106" s="30"/>
      <c r="B106" s="30"/>
      <c r="C106" s="30"/>
      <c r="D106" s="30" t="s">
        <v>7</v>
      </c>
      <c r="E106" s="30">
        <v>0.5</v>
      </c>
      <c r="F106" s="31">
        <v>1</v>
      </c>
      <c r="G106" s="111">
        <v>12.96</v>
      </c>
      <c r="H106" s="102"/>
    </row>
    <row r="107" spans="1:8" ht="28.5" x14ac:dyDescent="0.25">
      <c r="A107" s="34"/>
      <c r="B107" s="34"/>
      <c r="C107" s="34" t="s">
        <v>11798</v>
      </c>
      <c r="D107" s="34"/>
      <c r="E107" s="34"/>
      <c r="F107" s="35">
        <v>2</v>
      </c>
      <c r="G107" s="112">
        <v>142.55000000000001</v>
      </c>
      <c r="H107" s="102"/>
    </row>
    <row r="108" spans="1:8" ht="45" x14ac:dyDescent="0.25">
      <c r="A108" s="30" t="s">
        <v>7996</v>
      </c>
      <c r="B108" s="30" t="s">
        <v>7997</v>
      </c>
      <c r="C108" s="30" t="s">
        <v>7998</v>
      </c>
      <c r="D108" s="30" t="s">
        <v>5</v>
      </c>
      <c r="E108" s="30">
        <v>5</v>
      </c>
      <c r="F108" s="31">
        <v>1</v>
      </c>
      <c r="G108" s="111">
        <v>129.59</v>
      </c>
      <c r="H108" s="102" t="s">
        <v>16973</v>
      </c>
    </row>
    <row r="109" spans="1:8" x14ac:dyDescent="0.25">
      <c r="A109" s="30"/>
      <c r="B109" s="30"/>
      <c r="C109" s="30"/>
      <c r="D109" s="30" t="s">
        <v>7</v>
      </c>
      <c r="E109" s="30">
        <v>0.5</v>
      </c>
      <c r="F109" s="31">
        <v>2</v>
      </c>
      <c r="G109" s="111">
        <v>25.92</v>
      </c>
      <c r="H109" s="102"/>
    </row>
    <row r="110" spans="1:8" ht="42.75" x14ac:dyDescent="0.25">
      <c r="A110" s="34"/>
      <c r="B110" s="34"/>
      <c r="C110" s="34" t="s">
        <v>11799</v>
      </c>
      <c r="D110" s="34"/>
      <c r="E110" s="34"/>
      <c r="F110" s="35">
        <v>3</v>
      </c>
      <c r="G110" s="112">
        <v>155.51</v>
      </c>
      <c r="H110" s="102"/>
    </row>
    <row r="111" spans="1:8" ht="30" x14ac:dyDescent="0.25">
      <c r="A111" s="30" t="s">
        <v>9539</v>
      </c>
      <c r="B111" s="30" t="s">
        <v>9540</v>
      </c>
      <c r="C111" s="30" t="s">
        <v>9541</v>
      </c>
      <c r="D111" s="30" t="s">
        <v>5</v>
      </c>
      <c r="E111" s="30">
        <v>5</v>
      </c>
      <c r="F111" s="31">
        <v>6</v>
      </c>
      <c r="G111" s="111">
        <v>777.55</v>
      </c>
      <c r="H111" s="102" t="s">
        <v>18567</v>
      </c>
    </row>
    <row r="112" spans="1:8" x14ac:dyDescent="0.25">
      <c r="A112" s="30"/>
      <c r="B112" s="30"/>
      <c r="C112" s="30"/>
      <c r="D112" s="30" t="s">
        <v>7</v>
      </c>
      <c r="E112" s="30">
        <v>0.5</v>
      </c>
      <c r="F112" s="31">
        <v>10</v>
      </c>
      <c r="G112" s="111">
        <v>129.59</v>
      </c>
      <c r="H112" s="102"/>
    </row>
    <row r="113" spans="1:8" ht="28.5" x14ac:dyDescent="0.25">
      <c r="A113" s="34"/>
      <c r="B113" s="34"/>
      <c r="C113" s="34" t="s">
        <v>11800</v>
      </c>
      <c r="D113" s="34"/>
      <c r="E113" s="34"/>
      <c r="F113" s="35">
        <v>16</v>
      </c>
      <c r="G113" s="112">
        <v>907.14</v>
      </c>
      <c r="H113" s="102"/>
    </row>
    <row r="114" spans="1:8" ht="30" x14ac:dyDescent="0.25">
      <c r="A114" s="30" t="s">
        <v>7999</v>
      </c>
      <c r="B114" s="30" t="s">
        <v>8000</v>
      </c>
      <c r="C114" s="30" t="s">
        <v>8001</v>
      </c>
      <c r="D114" s="30" t="s">
        <v>5</v>
      </c>
      <c r="E114" s="30">
        <v>5</v>
      </c>
      <c r="F114" s="31">
        <v>1</v>
      </c>
      <c r="G114" s="111">
        <v>129.59</v>
      </c>
      <c r="H114" s="102" t="s">
        <v>17752</v>
      </c>
    </row>
    <row r="115" spans="1:8" ht="28.5" x14ac:dyDescent="0.25">
      <c r="A115" s="34"/>
      <c r="B115" s="34"/>
      <c r="C115" s="34" t="s">
        <v>11801</v>
      </c>
      <c r="D115" s="34"/>
      <c r="E115" s="34"/>
      <c r="F115" s="35">
        <v>1</v>
      </c>
      <c r="G115" s="112">
        <v>129.59</v>
      </c>
      <c r="H115" s="102"/>
    </row>
    <row r="116" spans="1:8" x14ac:dyDescent="0.25">
      <c r="A116" s="30" t="s">
        <v>11802</v>
      </c>
      <c r="B116" s="30" t="s">
        <v>11803</v>
      </c>
      <c r="C116" s="30" t="s">
        <v>11804</v>
      </c>
      <c r="D116" s="30" t="s">
        <v>5</v>
      </c>
      <c r="E116" s="30">
        <v>5</v>
      </c>
      <c r="F116" s="31">
        <v>1</v>
      </c>
      <c r="G116" s="111">
        <v>129.59</v>
      </c>
      <c r="H116" s="102" t="s">
        <v>17172</v>
      </c>
    </row>
    <row r="117" spans="1:8" x14ac:dyDescent="0.25">
      <c r="A117" s="34"/>
      <c r="B117" s="34"/>
      <c r="C117" s="34" t="s">
        <v>11805</v>
      </c>
      <c r="D117" s="34"/>
      <c r="E117" s="34"/>
      <c r="F117" s="35">
        <v>1</v>
      </c>
      <c r="G117" s="112">
        <v>129.59</v>
      </c>
      <c r="H117" s="102"/>
    </row>
    <row r="118" spans="1:8" x14ac:dyDescent="0.25">
      <c r="A118" s="30" t="s">
        <v>11806</v>
      </c>
      <c r="B118" s="30" t="s">
        <v>11807</v>
      </c>
      <c r="C118" s="30" t="s">
        <v>11808</v>
      </c>
      <c r="D118" s="30" t="s">
        <v>3</v>
      </c>
      <c r="E118" s="30">
        <v>10</v>
      </c>
      <c r="F118" s="31">
        <v>10</v>
      </c>
      <c r="G118" s="111">
        <v>2591.8200000000002</v>
      </c>
      <c r="H118" s="102" t="s">
        <v>19817</v>
      </c>
    </row>
    <row r="119" spans="1:8" x14ac:dyDescent="0.25">
      <c r="A119" s="30"/>
      <c r="B119" s="30"/>
      <c r="C119" s="30"/>
      <c r="D119" s="30" t="s">
        <v>4</v>
      </c>
      <c r="E119" s="30">
        <v>8</v>
      </c>
      <c r="F119" s="31">
        <v>1</v>
      </c>
      <c r="G119" s="111">
        <v>207.35</v>
      </c>
      <c r="H119" s="102"/>
    </row>
    <row r="120" spans="1:8" x14ac:dyDescent="0.25">
      <c r="A120" s="30"/>
      <c r="B120" s="30"/>
      <c r="C120" s="30"/>
      <c r="D120" s="30" t="s">
        <v>5</v>
      </c>
      <c r="E120" s="30">
        <v>5</v>
      </c>
      <c r="F120" s="31">
        <v>12</v>
      </c>
      <c r="G120" s="111">
        <v>1555.09</v>
      </c>
      <c r="H120" s="102"/>
    </row>
    <row r="121" spans="1:8" x14ac:dyDescent="0.25">
      <c r="A121" s="30"/>
      <c r="B121" s="30"/>
      <c r="C121" s="30"/>
      <c r="D121" s="30" t="s">
        <v>6</v>
      </c>
      <c r="E121" s="30">
        <v>1</v>
      </c>
      <c r="F121" s="31">
        <v>3</v>
      </c>
      <c r="G121" s="111">
        <v>77.75</v>
      </c>
      <c r="H121" s="102"/>
    </row>
    <row r="122" spans="1:8" x14ac:dyDescent="0.25">
      <c r="A122" s="30"/>
      <c r="B122" s="30"/>
      <c r="C122" s="30"/>
      <c r="D122" s="30" t="s">
        <v>7</v>
      </c>
      <c r="E122" s="30">
        <v>0.5</v>
      </c>
      <c r="F122" s="31">
        <v>12</v>
      </c>
      <c r="G122" s="111">
        <v>155.51</v>
      </c>
      <c r="H122" s="102"/>
    </row>
    <row r="123" spans="1:8" ht="28.5" x14ac:dyDescent="0.25">
      <c r="A123" s="34"/>
      <c r="B123" s="34"/>
      <c r="C123" s="34" t="s">
        <v>11809</v>
      </c>
      <c r="D123" s="34"/>
      <c r="E123" s="34"/>
      <c r="F123" s="35">
        <v>38</v>
      </c>
      <c r="G123" s="112">
        <v>4587.5200000000004</v>
      </c>
      <c r="H123" s="102"/>
    </row>
    <row r="124" spans="1:8" x14ac:dyDescent="0.25">
      <c r="A124" s="30" t="s">
        <v>11810</v>
      </c>
      <c r="B124" s="30" t="s">
        <v>11811</v>
      </c>
      <c r="C124" s="30" t="s">
        <v>11812</v>
      </c>
      <c r="D124" s="30" t="s">
        <v>5</v>
      </c>
      <c r="E124" s="30">
        <v>5</v>
      </c>
      <c r="F124" s="31">
        <v>1</v>
      </c>
      <c r="G124" s="111">
        <v>129.59</v>
      </c>
      <c r="H124" s="102" t="s">
        <v>19384</v>
      </c>
    </row>
    <row r="125" spans="1:8" x14ac:dyDescent="0.25">
      <c r="A125" s="30"/>
      <c r="B125" s="30"/>
      <c r="C125" s="30"/>
      <c r="D125" s="30" t="s">
        <v>7</v>
      </c>
      <c r="E125" s="30">
        <v>0.5</v>
      </c>
      <c r="F125" s="31">
        <v>2</v>
      </c>
      <c r="G125" s="111">
        <v>25.92</v>
      </c>
      <c r="H125" s="102"/>
    </row>
    <row r="126" spans="1:8" x14ac:dyDescent="0.25">
      <c r="A126" s="34"/>
      <c r="B126" s="34"/>
      <c r="C126" s="34" t="s">
        <v>11813</v>
      </c>
      <c r="D126" s="34"/>
      <c r="E126" s="34"/>
      <c r="F126" s="35">
        <v>3</v>
      </c>
      <c r="G126" s="112">
        <v>155.51</v>
      </c>
      <c r="H126" s="102"/>
    </row>
    <row r="127" spans="1:8" ht="30" x14ac:dyDescent="0.25">
      <c r="A127" s="30" t="s">
        <v>11814</v>
      </c>
      <c r="B127" s="30" t="s">
        <v>11815</v>
      </c>
      <c r="C127" s="30" t="s">
        <v>11816</v>
      </c>
      <c r="D127" s="30" t="s">
        <v>5</v>
      </c>
      <c r="E127" s="30">
        <v>5</v>
      </c>
      <c r="F127" s="31">
        <v>1</v>
      </c>
      <c r="G127" s="111">
        <v>129.59</v>
      </c>
      <c r="H127" s="102" t="s">
        <v>20743</v>
      </c>
    </row>
    <row r="128" spans="1:8" ht="28.5" x14ac:dyDescent="0.25">
      <c r="A128" s="34"/>
      <c r="B128" s="34"/>
      <c r="C128" s="34" t="s">
        <v>11817</v>
      </c>
      <c r="D128" s="34"/>
      <c r="E128" s="34"/>
      <c r="F128" s="35">
        <v>1</v>
      </c>
      <c r="G128" s="112">
        <v>129.59</v>
      </c>
      <c r="H128" s="102"/>
    </row>
    <row r="129" spans="1:8" x14ac:dyDescent="0.25">
      <c r="A129" s="30" t="s">
        <v>11818</v>
      </c>
      <c r="B129" s="30" t="s">
        <v>11819</v>
      </c>
      <c r="C129" s="30" t="s">
        <v>11820</v>
      </c>
      <c r="D129" s="30" t="s">
        <v>5</v>
      </c>
      <c r="E129" s="30">
        <v>5</v>
      </c>
      <c r="F129" s="31">
        <v>1</v>
      </c>
      <c r="G129" s="111">
        <v>129.59</v>
      </c>
      <c r="H129" s="102" t="s">
        <v>17724</v>
      </c>
    </row>
    <row r="130" spans="1:8" x14ac:dyDescent="0.25">
      <c r="A130" s="30"/>
      <c r="B130" s="30"/>
      <c r="C130" s="30"/>
      <c r="D130" s="30" t="s">
        <v>7</v>
      </c>
      <c r="E130" s="30">
        <v>0.5</v>
      </c>
      <c r="F130" s="31">
        <v>2</v>
      </c>
      <c r="G130" s="111">
        <v>25.92</v>
      </c>
      <c r="H130" s="102"/>
    </row>
    <row r="131" spans="1:8" ht="28.5" x14ac:dyDescent="0.25">
      <c r="A131" s="34"/>
      <c r="B131" s="34"/>
      <c r="C131" s="34" t="s">
        <v>11821</v>
      </c>
      <c r="D131" s="34"/>
      <c r="E131" s="34"/>
      <c r="F131" s="35">
        <v>3</v>
      </c>
      <c r="G131" s="112">
        <v>155.51</v>
      </c>
      <c r="H131" s="102"/>
    </row>
    <row r="132" spans="1:8" ht="30" x14ac:dyDescent="0.25">
      <c r="A132" s="30" t="s">
        <v>11822</v>
      </c>
      <c r="B132" s="30" t="s">
        <v>11823</v>
      </c>
      <c r="C132" s="30" t="s">
        <v>11824</v>
      </c>
      <c r="D132" s="30" t="s">
        <v>5</v>
      </c>
      <c r="E132" s="30">
        <v>5</v>
      </c>
      <c r="F132" s="31">
        <v>1</v>
      </c>
      <c r="G132" s="111">
        <v>129.59</v>
      </c>
      <c r="H132" s="102" t="s">
        <v>19069</v>
      </c>
    </row>
    <row r="133" spans="1:8" x14ac:dyDescent="0.25">
      <c r="A133" s="30"/>
      <c r="B133" s="30"/>
      <c r="C133" s="30"/>
      <c r="D133" s="30" t="s">
        <v>7</v>
      </c>
      <c r="E133" s="30">
        <v>0.5</v>
      </c>
      <c r="F133" s="31">
        <v>2</v>
      </c>
      <c r="G133" s="111">
        <v>25.92</v>
      </c>
      <c r="H133" s="102"/>
    </row>
    <row r="134" spans="1:8" ht="28.5" x14ac:dyDescent="0.25">
      <c r="A134" s="34"/>
      <c r="B134" s="34"/>
      <c r="C134" s="34" t="s">
        <v>11825</v>
      </c>
      <c r="D134" s="34"/>
      <c r="E134" s="34"/>
      <c r="F134" s="35">
        <v>3</v>
      </c>
      <c r="G134" s="112">
        <v>155.51</v>
      </c>
      <c r="H134" s="102"/>
    </row>
    <row r="135" spans="1:8" ht="30" x14ac:dyDescent="0.25">
      <c r="A135" s="30" t="s">
        <v>11826</v>
      </c>
      <c r="B135" s="30" t="s">
        <v>11827</v>
      </c>
      <c r="C135" s="30" t="s">
        <v>11828</v>
      </c>
      <c r="D135" s="30" t="s">
        <v>5</v>
      </c>
      <c r="E135" s="30">
        <v>5</v>
      </c>
      <c r="F135" s="31">
        <v>1</v>
      </c>
      <c r="G135" s="111">
        <v>129.59</v>
      </c>
      <c r="H135" s="102" t="s">
        <v>18371</v>
      </c>
    </row>
    <row r="136" spans="1:8" ht="28.5" x14ac:dyDescent="0.25">
      <c r="A136" s="34"/>
      <c r="B136" s="34"/>
      <c r="C136" s="34" t="s">
        <v>11829</v>
      </c>
      <c r="D136" s="34"/>
      <c r="E136" s="34"/>
      <c r="F136" s="35">
        <v>1</v>
      </c>
      <c r="G136" s="112">
        <v>129.59</v>
      </c>
      <c r="H136" s="102"/>
    </row>
    <row r="137" spans="1:8" ht="30" x14ac:dyDescent="0.25">
      <c r="A137" s="30" t="s">
        <v>11830</v>
      </c>
      <c r="B137" s="30" t="s">
        <v>11831</v>
      </c>
      <c r="C137" s="30" t="s">
        <v>11832</v>
      </c>
      <c r="D137" s="30" t="s">
        <v>5</v>
      </c>
      <c r="E137" s="30">
        <v>5</v>
      </c>
      <c r="F137" s="31">
        <v>1</v>
      </c>
      <c r="G137" s="111">
        <v>129.59</v>
      </c>
      <c r="H137" s="102" t="s">
        <v>16984</v>
      </c>
    </row>
    <row r="138" spans="1:8" x14ac:dyDescent="0.25">
      <c r="A138" s="30"/>
      <c r="B138" s="30"/>
      <c r="C138" s="30"/>
      <c r="D138" s="30" t="s">
        <v>7</v>
      </c>
      <c r="E138" s="30">
        <v>0.5</v>
      </c>
      <c r="F138" s="31">
        <v>2</v>
      </c>
      <c r="G138" s="111">
        <v>25.92</v>
      </c>
      <c r="H138" s="102"/>
    </row>
    <row r="139" spans="1:8" ht="28.5" x14ac:dyDescent="0.25">
      <c r="A139" s="34"/>
      <c r="B139" s="34"/>
      <c r="C139" s="34" t="s">
        <v>11833</v>
      </c>
      <c r="D139" s="34"/>
      <c r="E139" s="34"/>
      <c r="F139" s="35">
        <v>3</v>
      </c>
      <c r="G139" s="112">
        <v>155.51</v>
      </c>
      <c r="H139" s="102"/>
    </row>
    <row r="140" spans="1:8" ht="30" x14ac:dyDescent="0.25">
      <c r="A140" s="30" t="s">
        <v>11834</v>
      </c>
      <c r="B140" s="30" t="s">
        <v>11835</v>
      </c>
      <c r="C140" s="30" t="s">
        <v>11836</v>
      </c>
      <c r="D140" s="30" t="s">
        <v>5</v>
      </c>
      <c r="E140" s="30">
        <v>5</v>
      </c>
      <c r="F140" s="31">
        <v>1</v>
      </c>
      <c r="G140" s="111">
        <v>129.59</v>
      </c>
      <c r="H140" s="102" t="s">
        <v>17776</v>
      </c>
    </row>
    <row r="141" spans="1:8" x14ac:dyDescent="0.25">
      <c r="A141" s="30"/>
      <c r="B141" s="30"/>
      <c r="C141" s="30"/>
      <c r="D141" s="30" t="s">
        <v>7</v>
      </c>
      <c r="E141" s="30">
        <v>0.5</v>
      </c>
      <c r="F141" s="31">
        <v>2</v>
      </c>
      <c r="G141" s="111">
        <v>25.92</v>
      </c>
      <c r="H141" s="102"/>
    </row>
    <row r="142" spans="1:8" ht="28.5" x14ac:dyDescent="0.25">
      <c r="A142" s="34"/>
      <c r="B142" s="34"/>
      <c r="C142" s="34" t="s">
        <v>11837</v>
      </c>
      <c r="D142" s="34"/>
      <c r="E142" s="34"/>
      <c r="F142" s="35">
        <v>3</v>
      </c>
      <c r="G142" s="112">
        <v>155.51</v>
      </c>
      <c r="H142" s="102"/>
    </row>
    <row r="143" spans="1:8" ht="30" x14ac:dyDescent="0.25">
      <c r="A143" s="30" t="s">
        <v>11838</v>
      </c>
      <c r="B143" s="30" t="s">
        <v>11839</v>
      </c>
      <c r="C143" s="30" t="s">
        <v>11840</v>
      </c>
      <c r="D143" s="30" t="s">
        <v>5</v>
      </c>
      <c r="E143" s="30">
        <v>5</v>
      </c>
      <c r="F143" s="31">
        <v>1</v>
      </c>
      <c r="G143" s="111">
        <v>129.59</v>
      </c>
      <c r="H143" s="102" t="s">
        <v>18547</v>
      </c>
    </row>
    <row r="144" spans="1:8" x14ac:dyDescent="0.25">
      <c r="A144" s="30"/>
      <c r="B144" s="30"/>
      <c r="C144" s="30"/>
      <c r="D144" s="30" t="s">
        <v>7</v>
      </c>
      <c r="E144" s="30">
        <v>0.5</v>
      </c>
      <c r="F144" s="31">
        <v>1</v>
      </c>
      <c r="G144" s="111">
        <v>12.96</v>
      </c>
      <c r="H144" s="102"/>
    </row>
    <row r="145" spans="1:8" ht="28.5" x14ac:dyDescent="0.25">
      <c r="A145" s="34"/>
      <c r="B145" s="34"/>
      <c r="C145" s="34" t="s">
        <v>11841</v>
      </c>
      <c r="D145" s="34"/>
      <c r="E145" s="34"/>
      <c r="F145" s="35">
        <v>2</v>
      </c>
      <c r="G145" s="112">
        <v>142.55000000000001</v>
      </c>
      <c r="H145" s="102"/>
    </row>
    <row r="146" spans="1:8" x14ac:dyDescent="0.25">
      <c r="A146" s="30" t="s">
        <v>11842</v>
      </c>
      <c r="B146" s="30" t="s">
        <v>11843</v>
      </c>
      <c r="C146" s="30" t="s">
        <v>11844</v>
      </c>
      <c r="D146" s="30" t="s">
        <v>5</v>
      </c>
      <c r="E146" s="30">
        <v>5</v>
      </c>
      <c r="F146" s="31">
        <v>2</v>
      </c>
      <c r="G146" s="111">
        <v>259.18</v>
      </c>
      <c r="H146" s="102" t="s">
        <v>19972</v>
      </c>
    </row>
    <row r="147" spans="1:8" x14ac:dyDescent="0.25">
      <c r="A147" s="30"/>
      <c r="B147" s="30"/>
      <c r="C147" s="30"/>
      <c r="D147" s="30" t="s">
        <v>6</v>
      </c>
      <c r="E147" s="30">
        <v>1</v>
      </c>
      <c r="F147" s="31">
        <v>1</v>
      </c>
      <c r="G147" s="111">
        <v>25.92</v>
      </c>
      <c r="H147" s="102"/>
    </row>
    <row r="148" spans="1:8" x14ac:dyDescent="0.25">
      <c r="A148" s="30"/>
      <c r="B148" s="30"/>
      <c r="C148" s="30"/>
      <c r="D148" s="30" t="s">
        <v>7</v>
      </c>
      <c r="E148" s="30">
        <v>0.5</v>
      </c>
      <c r="F148" s="31">
        <v>1</v>
      </c>
      <c r="G148" s="111">
        <v>12.96</v>
      </c>
      <c r="H148" s="102"/>
    </row>
    <row r="149" spans="1:8" ht="28.5" x14ac:dyDescent="0.25">
      <c r="A149" s="34"/>
      <c r="B149" s="34"/>
      <c r="C149" s="34" t="s">
        <v>11845</v>
      </c>
      <c r="D149" s="34"/>
      <c r="E149" s="34"/>
      <c r="F149" s="35">
        <v>4</v>
      </c>
      <c r="G149" s="112">
        <v>298.06</v>
      </c>
      <c r="H149" s="102"/>
    </row>
    <row r="150" spans="1:8" x14ac:dyDescent="0.25">
      <c r="A150" s="30" t="s">
        <v>11846</v>
      </c>
      <c r="B150" s="30" t="s">
        <v>11847</v>
      </c>
      <c r="C150" s="30" t="s">
        <v>11848</v>
      </c>
      <c r="D150" s="30" t="s">
        <v>5</v>
      </c>
      <c r="E150" s="30">
        <v>5</v>
      </c>
      <c r="F150" s="31">
        <v>1</v>
      </c>
      <c r="G150" s="111">
        <v>129.59</v>
      </c>
      <c r="H150" s="102" t="s">
        <v>19514</v>
      </c>
    </row>
    <row r="151" spans="1:8" x14ac:dyDescent="0.25">
      <c r="A151" s="30"/>
      <c r="B151" s="30"/>
      <c r="C151" s="30"/>
      <c r="D151" s="30" t="s">
        <v>7</v>
      </c>
      <c r="E151" s="30">
        <v>0.5</v>
      </c>
      <c r="F151" s="31">
        <v>1</v>
      </c>
      <c r="G151" s="111">
        <v>12.96</v>
      </c>
      <c r="H151" s="102"/>
    </row>
    <row r="152" spans="1:8" ht="28.5" x14ac:dyDescent="0.25">
      <c r="A152" s="34"/>
      <c r="B152" s="34"/>
      <c r="C152" s="34" t="s">
        <v>11849</v>
      </c>
      <c r="D152" s="34"/>
      <c r="E152" s="34"/>
      <c r="F152" s="35">
        <v>2</v>
      </c>
      <c r="G152" s="112">
        <v>142.55000000000001</v>
      </c>
      <c r="H152" s="102"/>
    </row>
    <row r="153" spans="1:8" ht="30" x14ac:dyDescent="0.25">
      <c r="A153" s="30" t="s">
        <v>11850</v>
      </c>
      <c r="B153" s="30" t="s">
        <v>11851</v>
      </c>
      <c r="C153" s="30" t="s">
        <v>11852</v>
      </c>
      <c r="D153" s="30" t="s">
        <v>5</v>
      </c>
      <c r="E153" s="30">
        <v>5</v>
      </c>
      <c r="F153" s="31">
        <v>1</v>
      </c>
      <c r="G153" s="111">
        <v>129.59</v>
      </c>
      <c r="H153" s="102" t="s">
        <v>20678</v>
      </c>
    </row>
    <row r="154" spans="1:8" x14ac:dyDescent="0.25">
      <c r="A154" s="30"/>
      <c r="B154" s="30"/>
      <c r="C154" s="30"/>
      <c r="D154" s="30" t="s">
        <v>7</v>
      </c>
      <c r="E154" s="30">
        <v>0.5</v>
      </c>
      <c r="F154" s="31">
        <v>1</v>
      </c>
      <c r="G154" s="111">
        <v>12.96</v>
      </c>
      <c r="H154" s="102"/>
    </row>
    <row r="155" spans="1:8" ht="28.5" x14ac:dyDescent="0.25">
      <c r="A155" s="34"/>
      <c r="B155" s="34"/>
      <c r="C155" s="34" t="s">
        <v>11853</v>
      </c>
      <c r="D155" s="34"/>
      <c r="E155" s="34"/>
      <c r="F155" s="35">
        <v>2</v>
      </c>
      <c r="G155" s="112">
        <v>142.55000000000001</v>
      </c>
      <c r="H155" s="102"/>
    </row>
    <row r="156" spans="1:8" x14ac:dyDescent="0.25">
      <c r="A156" s="30" t="s">
        <v>6458</v>
      </c>
      <c r="B156" s="30" t="s">
        <v>7704</v>
      </c>
      <c r="C156" s="30" t="s">
        <v>6459</v>
      </c>
      <c r="D156" s="30" t="s">
        <v>5</v>
      </c>
      <c r="E156" s="30">
        <v>5</v>
      </c>
      <c r="F156" s="31">
        <v>1</v>
      </c>
      <c r="G156" s="111">
        <v>129.59</v>
      </c>
      <c r="H156" s="102" t="s">
        <v>18087</v>
      </c>
    </row>
    <row r="157" spans="1:8" x14ac:dyDescent="0.25">
      <c r="A157" s="30"/>
      <c r="B157" s="30"/>
      <c r="C157" s="30"/>
      <c r="D157" s="30" t="s">
        <v>7</v>
      </c>
      <c r="E157" s="30">
        <v>0.5</v>
      </c>
      <c r="F157" s="31">
        <v>3</v>
      </c>
      <c r="G157" s="111">
        <v>38.880000000000003</v>
      </c>
      <c r="H157" s="102"/>
    </row>
    <row r="158" spans="1:8" ht="28.5" x14ac:dyDescent="0.25">
      <c r="A158" s="34"/>
      <c r="B158" s="34"/>
      <c r="C158" s="34" t="s">
        <v>11854</v>
      </c>
      <c r="D158" s="34"/>
      <c r="E158" s="34"/>
      <c r="F158" s="35">
        <v>4</v>
      </c>
      <c r="G158" s="112">
        <v>168.47</v>
      </c>
      <c r="H158" s="102"/>
    </row>
    <row r="159" spans="1:8" x14ac:dyDescent="0.25">
      <c r="A159" s="30" t="s">
        <v>6830</v>
      </c>
      <c r="B159" s="30" t="s">
        <v>7705</v>
      </c>
      <c r="C159" s="30" t="s">
        <v>6831</v>
      </c>
      <c r="D159" s="30" t="s">
        <v>4</v>
      </c>
      <c r="E159" s="30">
        <v>8</v>
      </c>
      <c r="F159" s="31">
        <v>2</v>
      </c>
      <c r="G159" s="111">
        <v>414.69</v>
      </c>
      <c r="H159" s="102" t="s">
        <v>17630</v>
      </c>
    </row>
    <row r="160" spans="1:8" x14ac:dyDescent="0.25">
      <c r="A160" s="30"/>
      <c r="B160" s="30"/>
      <c r="C160" s="30"/>
      <c r="D160" s="30" t="s">
        <v>8</v>
      </c>
      <c r="E160" s="30">
        <v>2</v>
      </c>
      <c r="F160" s="31">
        <v>8</v>
      </c>
      <c r="G160" s="111">
        <v>414.69</v>
      </c>
      <c r="H160" s="102"/>
    </row>
    <row r="161" spans="1:8" x14ac:dyDescent="0.25">
      <c r="A161" s="30"/>
      <c r="B161" s="30"/>
      <c r="C161" s="30"/>
      <c r="D161" s="30" t="s">
        <v>7</v>
      </c>
      <c r="E161" s="30">
        <v>0.5</v>
      </c>
      <c r="F161" s="31">
        <v>7</v>
      </c>
      <c r="G161" s="111">
        <v>90.71</v>
      </c>
      <c r="H161" s="102"/>
    </row>
    <row r="162" spans="1:8" x14ac:dyDescent="0.25">
      <c r="A162" s="34"/>
      <c r="B162" s="34"/>
      <c r="C162" s="34" t="s">
        <v>11855</v>
      </c>
      <c r="D162" s="34"/>
      <c r="E162" s="34"/>
      <c r="F162" s="35">
        <v>17</v>
      </c>
      <c r="G162" s="112">
        <v>920.09</v>
      </c>
      <c r="H162" s="102"/>
    </row>
    <row r="163" spans="1:8" ht="30" x14ac:dyDescent="0.25">
      <c r="A163" s="30" t="s">
        <v>7117</v>
      </c>
      <c r="B163" s="30" t="s">
        <v>7706</v>
      </c>
      <c r="C163" s="30" t="s">
        <v>7118</v>
      </c>
      <c r="D163" s="30" t="s">
        <v>5</v>
      </c>
      <c r="E163" s="30">
        <v>5</v>
      </c>
      <c r="F163" s="31">
        <v>1</v>
      </c>
      <c r="G163" s="111">
        <v>129.59</v>
      </c>
      <c r="H163" s="102" t="s">
        <v>19302</v>
      </c>
    </row>
    <row r="164" spans="1:8" x14ac:dyDescent="0.25">
      <c r="A164" s="30"/>
      <c r="B164" s="30"/>
      <c r="C164" s="30"/>
      <c r="D164" s="30" t="s">
        <v>7</v>
      </c>
      <c r="E164" s="30">
        <v>0.5</v>
      </c>
      <c r="F164" s="31">
        <v>3</v>
      </c>
      <c r="G164" s="111">
        <v>38.880000000000003</v>
      </c>
      <c r="H164" s="102"/>
    </row>
    <row r="165" spans="1:8" ht="28.5" x14ac:dyDescent="0.25">
      <c r="A165" s="34"/>
      <c r="B165" s="34"/>
      <c r="C165" s="34" t="s">
        <v>11856</v>
      </c>
      <c r="D165" s="34"/>
      <c r="E165" s="34"/>
      <c r="F165" s="35">
        <v>4</v>
      </c>
      <c r="G165" s="112">
        <v>168.47</v>
      </c>
      <c r="H165" s="102"/>
    </row>
    <row r="166" spans="1:8" ht="30" x14ac:dyDescent="0.25">
      <c r="A166" s="30" t="s">
        <v>7707</v>
      </c>
      <c r="B166" s="30" t="s">
        <v>7708</v>
      </c>
      <c r="C166" s="30" t="s">
        <v>7709</v>
      </c>
      <c r="D166" s="30" t="s">
        <v>5</v>
      </c>
      <c r="E166" s="30">
        <v>5</v>
      </c>
      <c r="F166" s="31">
        <v>1</v>
      </c>
      <c r="G166" s="111">
        <v>129.59</v>
      </c>
      <c r="H166" s="102" t="s">
        <v>18447</v>
      </c>
    </row>
    <row r="167" spans="1:8" x14ac:dyDescent="0.25">
      <c r="A167" s="30"/>
      <c r="B167" s="30"/>
      <c r="C167" s="30"/>
      <c r="D167" s="30" t="s">
        <v>7</v>
      </c>
      <c r="E167" s="30">
        <v>0.5</v>
      </c>
      <c r="F167" s="31">
        <v>1</v>
      </c>
      <c r="G167" s="111">
        <v>12.96</v>
      </c>
      <c r="H167" s="102"/>
    </row>
    <row r="168" spans="1:8" ht="28.5" x14ac:dyDescent="0.25">
      <c r="A168" s="34"/>
      <c r="B168" s="34"/>
      <c r="C168" s="34" t="s">
        <v>11857</v>
      </c>
      <c r="D168" s="34"/>
      <c r="E168" s="34"/>
      <c r="F168" s="35">
        <v>2</v>
      </c>
      <c r="G168" s="112">
        <v>142.55000000000001</v>
      </c>
      <c r="H168" s="102"/>
    </row>
    <row r="169" spans="1:8" ht="30" x14ac:dyDescent="0.25">
      <c r="A169" s="30" t="s">
        <v>6875</v>
      </c>
      <c r="B169" s="30" t="s">
        <v>8962</v>
      </c>
      <c r="C169" s="30" t="s">
        <v>6876</v>
      </c>
      <c r="D169" s="30" t="s">
        <v>5</v>
      </c>
      <c r="E169" s="30">
        <v>5</v>
      </c>
      <c r="F169" s="31">
        <v>1</v>
      </c>
      <c r="G169" s="111">
        <v>129.59</v>
      </c>
      <c r="H169" s="102" t="s">
        <v>20538</v>
      </c>
    </row>
    <row r="170" spans="1:8" ht="28.5" x14ac:dyDescent="0.25">
      <c r="A170" s="34"/>
      <c r="B170" s="34"/>
      <c r="C170" s="34" t="s">
        <v>11858</v>
      </c>
      <c r="D170" s="34"/>
      <c r="E170" s="34"/>
      <c r="F170" s="35">
        <v>1</v>
      </c>
      <c r="G170" s="112">
        <v>129.59</v>
      </c>
      <c r="H170" s="102"/>
    </row>
    <row r="171" spans="1:8" ht="30" x14ac:dyDescent="0.25">
      <c r="A171" s="30" t="s">
        <v>6877</v>
      </c>
      <c r="B171" s="30" t="s">
        <v>8963</v>
      </c>
      <c r="C171" s="30" t="s">
        <v>6878</v>
      </c>
      <c r="D171" s="30" t="s">
        <v>5</v>
      </c>
      <c r="E171" s="30">
        <v>5</v>
      </c>
      <c r="F171" s="31">
        <v>2</v>
      </c>
      <c r="G171" s="111">
        <v>259.18</v>
      </c>
      <c r="H171" s="102" t="s">
        <v>20872</v>
      </c>
    </row>
    <row r="172" spans="1:8" x14ac:dyDescent="0.25">
      <c r="A172" s="30"/>
      <c r="B172" s="30"/>
      <c r="C172" s="30"/>
      <c r="D172" s="30" t="s">
        <v>7</v>
      </c>
      <c r="E172" s="30">
        <v>0.5</v>
      </c>
      <c r="F172" s="31">
        <v>5</v>
      </c>
      <c r="G172" s="111">
        <v>64.8</v>
      </c>
      <c r="H172" s="102"/>
    </row>
    <row r="173" spans="1:8" ht="42.75" x14ac:dyDescent="0.25">
      <c r="A173" s="34"/>
      <c r="B173" s="34"/>
      <c r="C173" s="34" t="s">
        <v>11859</v>
      </c>
      <c r="D173" s="34"/>
      <c r="E173" s="34"/>
      <c r="F173" s="35">
        <v>7</v>
      </c>
      <c r="G173" s="112">
        <v>323.98</v>
      </c>
      <c r="H173" s="102"/>
    </row>
    <row r="174" spans="1:8" ht="30" x14ac:dyDescent="0.25">
      <c r="A174" s="30" t="s">
        <v>7177</v>
      </c>
      <c r="B174" s="30" t="s">
        <v>8964</v>
      </c>
      <c r="C174" s="30" t="s">
        <v>7178</v>
      </c>
      <c r="D174" s="30" t="s">
        <v>5</v>
      </c>
      <c r="E174" s="30">
        <v>5</v>
      </c>
      <c r="F174" s="31">
        <v>1</v>
      </c>
      <c r="G174" s="111">
        <v>129.59</v>
      </c>
      <c r="H174" s="102" t="s">
        <v>19976</v>
      </c>
    </row>
    <row r="175" spans="1:8" x14ac:dyDescent="0.25">
      <c r="A175" s="30"/>
      <c r="B175" s="30"/>
      <c r="C175" s="30"/>
      <c r="D175" s="30" t="s">
        <v>7</v>
      </c>
      <c r="E175" s="30">
        <v>0.5</v>
      </c>
      <c r="F175" s="31">
        <v>2</v>
      </c>
      <c r="G175" s="111">
        <v>25.92</v>
      </c>
      <c r="H175" s="102"/>
    </row>
    <row r="176" spans="1:8" ht="28.5" x14ac:dyDescent="0.25">
      <c r="A176" s="34"/>
      <c r="B176" s="34"/>
      <c r="C176" s="34" t="s">
        <v>11860</v>
      </c>
      <c r="D176" s="34"/>
      <c r="E176" s="34"/>
      <c r="F176" s="35">
        <v>3</v>
      </c>
      <c r="G176" s="112">
        <v>155.51</v>
      </c>
      <c r="H176" s="102"/>
    </row>
    <row r="177" spans="1:8" x14ac:dyDescent="0.25">
      <c r="A177" s="30" t="s">
        <v>8965</v>
      </c>
      <c r="B177" s="30" t="s">
        <v>8966</v>
      </c>
      <c r="C177" s="30" t="s">
        <v>8967</v>
      </c>
      <c r="D177" s="30" t="s">
        <v>5</v>
      </c>
      <c r="E177" s="30">
        <v>5</v>
      </c>
      <c r="F177" s="31">
        <v>1</v>
      </c>
      <c r="G177" s="111">
        <v>129.59</v>
      </c>
      <c r="H177" s="102" t="s">
        <v>19422</v>
      </c>
    </row>
    <row r="178" spans="1:8" x14ac:dyDescent="0.25">
      <c r="A178" s="30"/>
      <c r="B178" s="30"/>
      <c r="C178" s="30"/>
      <c r="D178" s="30" t="s">
        <v>7</v>
      </c>
      <c r="E178" s="30">
        <v>0.5</v>
      </c>
      <c r="F178" s="31">
        <v>2</v>
      </c>
      <c r="G178" s="111">
        <v>25.92</v>
      </c>
      <c r="H178" s="102"/>
    </row>
    <row r="179" spans="1:8" x14ac:dyDescent="0.25">
      <c r="A179" s="34"/>
      <c r="B179" s="34"/>
      <c r="C179" s="34" t="s">
        <v>11861</v>
      </c>
      <c r="D179" s="34"/>
      <c r="E179" s="34"/>
      <c r="F179" s="35">
        <v>3</v>
      </c>
      <c r="G179" s="112">
        <v>155.51</v>
      </c>
      <c r="H179" s="102"/>
    </row>
    <row r="180" spans="1:8" x14ac:dyDescent="0.25">
      <c r="A180" s="30" t="s">
        <v>6849</v>
      </c>
      <c r="B180" s="30" t="s">
        <v>8002</v>
      </c>
      <c r="C180" s="30" t="s">
        <v>6850</v>
      </c>
      <c r="D180" s="30" t="s">
        <v>5</v>
      </c>
      <c r="E180" s="30">
        <v>5</v>
      </c>
      <c r="F180" s="31">
        <v>1</v>
      </c>
      <c r="G180" s="111">
        <v>129.59</v>
      </c>
      <c r="H180" s="102" t="s">
        <v>19846</v>
      </c>
    </row>
    <row r="181" spans="1:8" x14ac:dyDescent="0.25">
      <c r="A181" s="30"/>
      <c r="B181" s="30"/>
      <c r="C181" s="30"/>
      <c r="D181" s="30" t="s">
        <v>7</v>
      </c>
      <c r="E181" s="30">
        <v>0.5</v>
      </c>
      <c r="F181" s="31">
        <v>1</v>
      </c>
      <c r="G181" s="111">
        <v>12.96</v>
      </c>
      <c r="H181" s="102"/>
    </row>
    <row r="182" spans="1:8" x14ac:dyDescent="0.25">
      <c r="A182" s="34"/>
      <c r="B182" s="34"/>
      <c r="C182" s="34" t="s">
        <v>11862</v>
      </c>
      <c r="D182" s="34"/>
      <c r="E182" s="34"/>
      <c r="F182" s="35">
        <v>2</v>
      </c>
      <c r="G182" s="112">
        <v>142.55000000000001</v>
      </c>
      <c r="H182" s="102"/>
    </row>
    <row r="183" spans="1:8" ht="30" x14ac:dyDescent="0.25">
      <c r="A183" s="30" t="s">
        <v>7147</v>
      </c>
      <c r="B183" s="30" t="s">
        <v>8003</v>
      </c>
      <c r="C183" s="30" t="s">
        <v>7148</v>
      </c>
      <c r="D183" s="30" t="s">
        <v>5</v>
      </c>
      <c r="E183" s="30">
        <v>5</v>
      </c>
      <c r="F183" s="31">
        <v>1</v>
      </c>
      <c r="G183" s="111">
        <v>129.59</v>
      </c>
      <c r="H183" s="102" t="s">
        <v>18513</v>
      </c>
    </row>
    <row r="184" spans="1:8" x14ac:dyDescent="0.25">
      <c r="A184" s="30"/>
      <c r="B184" s="30"/>
      <c r="C184" s="30"/>
      <c r="D184" s="30" t="s">
        <v>7</v>
      </c>
      <c r="E184" s="30">
        <v>0.5</v>
      </c>
      <c r="F184" s="31">
        <v>2</v>
      </c>
      <c r="G184" s="111">
        <v>25.92</v>
      </c>
      <c r="H184" s="102"/>
    </row>
    <row r="185" spans="1:8" ht="28.5" x14ac:dyDescent="0.25">
      <c r="A185" s="34"/>
      <c r="B185" s="34"/>
      <c r="C185" s="34" t="s">
        <v>11863</v>
      </c>
      <c r="D185" s="34"/>
      <c r="E185" s="34"/>
      <c r="F185" s="35">
        <v>3</v>
      </c>
      <c r="G185" s="112">
        <v>155.51</v>
      </c>
      <c r="H185" s="102"/>
    </row>
    <row r="186" spans="1:8" ht="30" x14ac:dyDescent="0.25">
      <c r="A186" s="30" t="s">
        <v>8004</v>
      </c>
      <c r="B186" s="30" t="s">
        <v>8005</v>
      </c>
      <c r="C186" s="30" t="s">
        <v>8006</v>
      </c>
      <c r="D186" s="30" t="s">
        <v>5</v>
      </c>
      <c r="E186" s="30">
        <v>5</v>
      </c>
      <c r="F186" s="31">
        <v>1</v>
      </c>
      <c r="G186" s="111">
        <v>129.59</v>
      </c>
      <c r="H186" s="102" t="s">
        <v>18409</v>
      </c>
    </row>
    <row r="187" spans="1:8" x14ac:dyDescent="0.25">
      <c r="A187" s="30"/>
      <c r="B187" s="30"/>
      <c r="C187" s="30"/>
      <c r="D187" s="30" t="s">
        <v>7</v>
      </c>
      <c r="E187" s="30">
        <v>0.5</v>
      </c>
      <c r="F187" s="31">
        <v>2</v>
      </c>
      <c r="G187" s="111">
        <v>25.92</v>
      </c>
      <c r="H187" s="102"/>
    </row>
    <row r="188" spans="1:8" ht="28.5" x14ac:dyDescent="0.25">
      <c r="A188" s="34"/>
      <c r="B188" s="34"/>
      <c r="C188" s="34" t="s">
        <v>11864</v>
      </c>
      <c r="D188" s="34"/>
      <c r="E188" s="34"/>
      <c r="F188" s="35">
        <v>3</v>
      </c>
      <c r="G188" s="112">
        <v>155.51</v>
      </c>
      <c r="H188" s="102"/>
    </row>
    <row r="189" spans="1:8" ht="30" x14ac:dyDescent="0.25">
      <c r="A189" s="30" t="s">
        <v>11865</v>
      </c>
      <c r="B189" s="30" t="s">
        <v>11866</v>
      </c>
      <c r="C189" s="30" t="s">
        <v>11867</v>
      </c>
      <c r="D189" s="30" t="s">
        <v>5</v>
      </c>
      <c r="E189" s="30">
        <v>5</v>
      </c>
      <c r="F189" s="31">
        <v>1</v>
      </c>
      <c r="G189" s="111">
        <v>129.59</v>
      </c>
      <c r="H189" s="102" t="s">
        <v>20028</v>
      </c>
    </row>
    <row r="190" spans="1:8" x14ac:dyDescent="0.25">
      <c r="A190" s="30"/>
      <c r="B190" s="30"/>
      <c r="C190" s="30"/>
      <c r="D190" s="30" t="s">
        <v>7</v>
      </c>
      <c r="E190" s="30">
        <v>0.5</v>
      </c>
      <c r="F190" s="31">
        <v>2</v>
      </c>
      <c r="G190" s="111">
        <v>25.92</v>
      </c>
      <c r="H190" s="102"/>
    </row>
    <row r="191" spans="1:8" ht="28.5" x14ac:dyDescent="0.25">
      <c r="A191" s="34"/>
      <c r="B191" s="34"/>
      <c r="C191" s="34" t="s">
        <v>11868</v>
      </c>
      <c r="D191" s="34"/>
      <c r="E191" s="34"/>
      <c r="F191" s="35">
        <v>3</v>
      </c>
      <c r="G191" s="112">
        <v>155.51</v>
      </c>
      <c r="H191" s="102"/>
    </row>
    <row r="192" spans="1:8" x14ac:dyDescent="0.25">
      <c r="A192" s="30" t="s">
        <v>11869</v>
      </c>
      <c r="B192" s="30" t="s">
        <v>11870</v>
      </c>
      <c r="C192" s="30" t="s">
        <v>11871</v>
      </c>
      <c r="D192" s="30" t="s">
        <v>5</v>
      </c>
      <c r="E192" s="30">
        <v>5</v>
      </c>
      <c r="F192" s="31">
        <v>2</v>
      </c>
      <c r="G192" s="111">
        <v>259.18</v>
      </c>
      <c r="H192" s="102" t="s">
        <v>17810</v>
      </c>
    </row>
    <row r="193" spans="1:8" x14ac:dyDescent="0.25">
      <c r="A193" s="30"/>
      <c r="B193" s="30"/>
      <c r="C193" s="30"/>
      <c r="D193" s="30" t="s">
        <v>7</v>
      </c>
      <c r="E193" s="30">
        <v>0.5</v>
      </c>
      <c r="F193" s="31">
        <v>2</v>
      </c>
      <c r="G193" s="111">
        <v>25.92</v>
      </c>
      <c r="H193" s="102"/>
    </row>
    <row r="194" spans="1:8" ht="28.5" x14ac:dyDescent="0.25">
      <c r="A194" s="34"/>
      <c r="B194" s="34"/>
      <c r="C194" s="34" t="s">
        <v>11872</v>
      </c>
      <c r="D194" s="34"/>
      <c r="E194" s="34"/>
      <c r="F194" s="35">
        <v>4</v>
      </c>
      <c r="G194" s="112">
        <v>285.10000000000002</v>
      </c>
      <c r="H194" s="102"/>
    </row>
    <row r="195" spans="1:8" x14ac:dyDescent="0.25">
      <c r="A195" s="30" t="s">
        <v>11873</v>
      </c>
      <c r="B195" s="30" t="s">
        <v>11874</v>
      </c>
      <c r="C195" s="30" t="s">
        <v>11875</v>
      </c>
      <c r="D195" s="30" t="s">
        <v>5</v>
      </c>
      <c r="E195" s="30">
        <v>5</v>
      </c>
      <c r="F195" s="31">
        <v>1</v>
      </c>
      <c r="G195" s="111">
        <v>129.59</v>
      </c>
      <c r="H195" s="102" t="s">
        <v>20777</v>
      </c>
    </row>
    <row r="196" spans="1:8" ht="28.5" x14ac:dyDescent="0.25">
      <c r="A196" s="34"/>
      <c r="B196" s="34"/>
      <c r="C196" s="34" t="s">
        <v>11876</v>
      </c>
      <c r="D196" s="34"/>
      <c r="E196" s="34"/>
      <c r="F196" s="35">
        <v>1</v>
      </c>
      <c r="G196" s="112">
        <v>129.59</v>
      </c>
      <c r="H196" s="102"/>
    </row>
    <row r="197" spans="1:8" ht="30" x14ac:dyDescent="0.25">
      <c r="A197" s="30" t="s">
        <v>6617</v>
      </c>
      <c r="B197" s="30" t="s">
        <v>7424</v>
      </c>
      <c r="C197" s="30" t="s">
        <v>6618</v>
      </c>
      <c r="D197" s="30" t="s">
        <v>3</v>
      </c>
      <c r="E197" s="30">
        <v>10</v>
      </c>
      <c r="F197" s="31">
        <v>3</v>
      </c>
      <c r="G197" s="111">
        <v>777.55</v>
      </c>
      <c r="H197" s="102" t="s">
        <v>19055</v>
      </c>
    </row>
    <row r="198" spans="1:8" x14ac:dyDescent="0.25">
      <c r="A198" s="30"/>
      <c r="B198" s="30"/>
      <c r="C198" s="30"/>
      <c r="D198" s="30" t="s">
        <v>4</v>
      </c>
      <c r="E198" s="30">
        <v>8</v>
      </c>
      <c r="F198" s="31">
        <v>9</v>
      </c>
      <c r="G198" s="111">
        <v>1866.11</v>
      </c>
      <c r="H198" s="102"/>
    </row>
    <row r="199" spans="1:8" x14ac:dyDescent="0.25">
      <c r="A199" s="30"/>
      <c r="B199" s="30"/>
      <c r="C199" s="30"/>
      <c r="D199" s="30" t="s">
        <v>5</v>
      </c>
      <c r="E199" s="30">
        <v>5</v>
      </c>
      <c r="F199" s="31">
        <v>17</v>
      </c>
      <c r="G199" s="111">
        <v>2203.0500000000002</v>
      </c>
      <c r="H199" s="102"/>
    </row>
    <row r="200" spans="1:8" x14ac:dyDescent="0.25">
      <c r="A200" s="30"/>
      <c r="B200" s="30"/>
      <c r="C200" s="30"/>
      <c r="D200" s="30" t="s">
        <v>8</v>
      </c>
      <c r="E200" s="30">
        <v>2</v>
      </c>
      <c r="F200" s="31">
        <v>2</v>
      </c>
      <c r="G200" s="111">
        <v>103.67</v>
      </c>
      <c r="H200" s="102"/>
    </row>
    <row r="201" spans="1:8" x14ac:dyDescent="0.25">
      <c r="A201" s="30"/>
      <c r="B201" s="30"/>
      <c r="C201" s="30"/>
      <c r="D201" s="30" t="s">
        <v>6</v>
      </c>
      <c r="E201" s="30">
        <v>1</v>
      </c>
      <c r="F201" s="31">
        <v>56</v>
      </c>
      <c r="G201" s="111">
        <v>1451.42</v>
      </c>
      <c r="H201" s="102"/>
    </row>
    <row r="202" spans="1:8" x14ac:dyDescent="0.25">
      <c r="A202" s="30"/>
      <c r="B202" s="30"/>
      <c r="C202" s="30"/>
      <c r="D202" s="30" t="s">
        <v>7</v>
      </c>
      <c r="E202" s="30">
        <v>0.5</v>
      </c>
      <c r="F202" s="31">
        <v>128</v>
      </c>
      <c r="G202" s="111">
        <v>1658.76</v>
      </c>
      <c r="H202" s="102"/>
    </row>
    <row r="203" spans="1:8" ht="42.75" x14ac:dyDescent="0.25">
      <c r="A203" s="34"/>
      <c r="B203" s="34"/>
      <c r="C203" s="34" t="s">
        <v>11877</v>
      </c>
      <c r="D203" s="34"/>
      <c r="E203" s="34"/>
      <c r="F203" s="35">
        <v>215</v>
      </c>
      <c r="G203" s="112">
        <v>8060.56</v>
      </c>
      <c r="H203" s="102"/>
    </row>
    <row r="204" spans="1:8" ht="30" x14ac:dyDescent="0.25">
      <c r="A204" s="30" t="s">
        <v>6817</v>
      </c>
      <c r="B204" s="30" t="s">
        <v>7425</v>
      </c>
      <c r="C204" s="30" t="s">
        <v>6818</v>
      </c>
      <c r="D204" s="30" t="s">
        <v>5</v>
      </c>
      <c r="E204" s="30">
        <v>5</v>
      </c>
      <c r="F204" s="31">
        <v>2</v>
      </c>
      <c r="G204" s="111">
        <v>259.18</v>
      </c>
      <c r="H204" s="102" t="s">
        <v>17839</v>
      </c>
    </row>
    <row r="205" spans="1:8" x14ac:dyDescent="0.25">
      <c r="A205" s="30"/>
      <c r="B205" s="30"/>
      <c r="C205" s="30"/>
      <c r="D205" s="30" t="s">
        <v>7</v>
      </c>
      <c r="E205" s="30">
        <v>0.5</v>
      </c>
      <c r="F205" s="31">
        <v>4</v>
      </c>
      <c r="G205" s="111">
        <v>51.84</v>
      </c>
      <c r="H205" s="102"/>
    </row>
    <row r="206" spans="1:8" ht="28.5" x14ac:dyDescent="0.25">
      <c r="A206" s="34"/>
      <c r="B206" s="34"/>
      <c r="C206" s="34" t="s">
        <v>11878</v>
      </c>
      <c r="D206" s="34"/>
      <c r="E206" s="34"/>
      <c r="F206" s="35">
        <v>6</v>
      </c>
      <c r="G206" s="112">
        <v>311.02</v>
      </c>
      <c r="H206" s="102"/>
    </row>
    <row r="207" spans="1:8" ht="30" x14ac:dyDescent="0.25">
      <c r="A207" s="30" t="s">
        <v>7104</v>
      </c>
      <c r="B207" s="30" t="s">
        <v>7426</v>
      </c>
      <c r="C207" s="30" t="s">
        <v>7105</v>
      </c>
      <c r="D207" s="30" t="s">
        <v>5</v>
      </c>
      <c r="E207" s="30">
        <v>5</v>
      </c>
      <c r="F207" s="31">
        <v>1</v>
      </c>
      <c r="G207" s="111">
        <v>129.59</v>
      </c>
      <c r="H207" s="102" t="s">
        <v>19502</v>
      </c>
    </row>
    <row r="208" spans="1:8" x14ac:dyDescent="0.25">
      <c r="A208" s="30"/>
      <c r="B208" s="30"/>
      <c r="C208" s="30"/>
      <c r="D208" s="30" t="s">
        <v>7</v>
      </c>
      <c r="E208" s="30">
        <v>0.5</v>
      </c>
      <c r="F208" s="31">
        <v>2</v>
      </c>
      <c r="G208" s="111">
        <v>25.92</v>
      </c>
      <c r="H208" s="102"/>
    </row>
    <row r="209" spans="1:8" ht="28.5" x14ac:dyDescent="0.25">
      <c r="A209" s="34"/>
      <c r="B209" s="34"/>
      <c r="C209" s="34" t="s">
        <v>11879</v>
      </c>
      <c r="D209" s="34"/>
      <c r="E209" s="34"/>
      <c r="F209" s="35">
        <v>3</v>
      </c>
      <c r="G209" s="112">
        <v>155.51</v>
      </c>
      <c r="H209" s="102"/>
    </row>
    <row r="210" spans="1:8" ht="30" x14ac:dyDescent="0.25">
      <c r="A210" s="30" t="s">
        <v>7106</v>
      </c>
      <c r="B210" s="30" t="s">
        <v>7427</v>
      </c>
      <c r="C210" s="30" t="s">
        <v>7107</v>
      </c>
      <c r="D210" s="30" t="s">
        <v>5</v>
      </c>
      <c r="E210" s="30">
        <v>5</v>
      </c>
      <c r="F210" s="31">
        <v>1</v>
      </c>
      <c r="G210" s="111">
        <v>129.59</v>
      </c>
      <c r="H210" s="102" t="s">
        <v>20858</v>
      </c>
    </row>
    <row r="211" spans="1:8" x14ac:dyDescent="0.25">
      <c r="A211" s="30"/>
      <c r="B211" s="30"/>
      <c r="C211" s="30"/>
      <c r="D211" s="30" t="s">
        <v>7</v>
      </c>
      <c r="E211" s="30">
        <v>0.5</v>
      </c>
      <c r="F211" s="31">
        <v>1</v>
      </c>
      <c r="G211" s="111">
        <v>12.96</v>
      </c>
      <c r="H211" s="102"/>
    </row>
    <row r="212" spans="1:8" ht="28.5" x14ac:dyDescent="0.25">
      <c r="A212" s="34"/>
      <c r="B212" s="34"/>
      <c r="C212" s="34" t="s">
        <v>11880</v>
      </c>
      <c r="D212" s="34"/>
      <c r="E212" s="34"/>
      <c r="F212" s="35">
        <v>2</v>
      </c>
      <c r="G212" s="112">
        <v>142.55000000000001</v>
      </c>
      <c r="H212" s="102"/>
    </row>
    <row r="213" spans="1:8" x14ac:dyDescent="0.25">
      <c r="A213" s="30" t="s">
        <v>9682</v>
      </c>
      <c r="B213" s="30" t="s">
        <v>9683</v>
      </c>
      <c r="C213" s="30" t="s">
        <v>9684</v>
      </c>
      <c r="D213" s="30" t="s">
        <v>6</v>
      </c>
      <c r="E213" s="30">
        <v>1</v>
      </c>
      <c r="F213" s="31">
        <v>1</v>
      </c>
      <c r="G213" s="111">
        <v>25.92</v>
      </c>
      <c r="H213" s="102" t="s">
        <v>18755</v>
      </c>
    </row>
    <row r="214" spans="1:8" ht="28.5" x14ac:dyDescent="0.25">
      <c r="A214" s="34"/>
      <c r="B214" s="34"/>
      <c r="C214" s="34" t="s">
        <v>11881</v>
      </c>
      <c r="D214" s="34"/>
      <c r="E214" s="34"/>
      <c r="F214" s="35">
        <v>1</v>
      </c>
      <c r="G214" s="112">
        <v>25.92</v>
      </c>
      <c r="H214" s="102"/>
    </row>
    <row r="215" spans="1:8" x14ac:dyDescent="0.25">
      <c r="A215" s="30" t="s">
        <v>7428</v>
      </c>
      <c r="B215" s="30" t="s">
        <v>11882</v>
      </c>
      <c r="C215" s="30" t="s">
        <v>7429</v>
      </c>
      <c r="D215" s="30" t="s">
        <v>6</v>
      </c>
      <c r="E215" s="30">
        <v>1</v>
      </c>
      <c r="F215" s="31">
        <v>1</v>
      </c>
      <c r="G215" s="111">
        <v>25.92</v>
      </c>
      <c r="H215" s="102" t="s">
        <v>17577</v>
      </c>
    </row>
    <row r="216" spans="1:8" ht="28.5" x14ac:dyDescent="0.25">
      <c r="A216" s="34"/>
      <c r="B216" s="34"/>
      <c r="C216" s="34" t="s">
        <v>11883</v>
      </c>
      <c r="D216" s="34"/>
      <c r="E216" s="34"/>
      <c r="F216" s="35">
        <v>1</v>
      </c>
      <c r="G216" s="112">
        <v>25.92</v>
      </c>
      <c r="H216" s="102"/>
    </row>
    <row r="217" spans="1:8" x14ac:dyDescent="0.25">
      <c r="A217" s="30" t="s">
        <v>11884</v>
      </c>
      <c r="B217" s="30" t="s">
        <v>7567</v>
      </c>
      <c r="C217" s="30" t="s">
        <v>7568</v>
      </c>
      <c r="D217" s="30" t="s">
        <v>4</v>
      </c>
      <c r="E217" s="30">
        <v>8</v>
      </c>
      <c r="F217" s="31">
        <v>1</v>
      </c>
      <c r="G217" s="111">
        <v>207.35</v>
      </c>
      <c r="H217" s="102" t="s">
        <v>18048</v>
      </c>
    </row>
    <row r="218" spans="1:8" x14ac:dyDescent="0.25">
      <c r="A218" s="30"/>
      <c r="B218" s="30"/>
      <c r="C218" s="30"/>
      <c r="D218" s="30" t="s">
        <v>8</v>
      </c>
      <c r="E218" s="30">
        <v>2</v>
      </c>
      <c r="F218" s="31">
        <v>24</v>
      </c>
      <c r="G218" s="111">
        <v>1244.07</v>
      </c>
      <c r="H218" s="102"/>
    </row>
    <row r="219" spans="1:8" x14ac:dyDescent="0.25">
      <c r="A219" s="30"/>
      <c r="B219" s="30"/>
      <c r="C219" s="30"/>
      <c r="D219" s="30" t="s">
        <v>6</v>
      </c>
      <c r="E219" s="30">
        <v>1</v>
      </c>
      <c r="F219" s="31">
        <v>1</v>
      </c>
      <c r="G219" s="111">
        <v>25.92</v>
      </c>
      <c r="H219" s="102"/>
    </row>
    <row r="220" spans="1:8" x14ac:dyDescent="0.25">
      <c r="A220" s="30"/>
      <c r="B220" s="30"/>
      <c r="C220" s="30"/>
      <c r="D220" s="30" t="s">
        <v>7</v>
      </c>
      <c r="E220" s="30">
        <v>0.5</v>
      </c>
      <c r="F220" s="31">
        <v>24</v>
      </c>
      <c r="G220" s="111">
        <v>311.02</v>
      </c>
      <c r="H220" s="102"/>
    </row>
    <row r="221" spans="1:8" x14ac:dyDescent="0.25">
      <c r="A221" s="34"/>
      <c r="B221" s="34"/>
      <c r="C221" s="34" t="s">
        <v>11885</v>
      </c>
      <c r="D221" s="34"/>
      <c r="E221" s="34"/>
      <c r="F221" s="35">
        <v>50</v>
      </c>
      <c r="G221" s="112">
        <v>1788.36</v>
      </c>
      <c r="H221" s="102"/>
    </row>
    <row r="222" spans="1:8" ht="30" x14ac:dyDescent="0.25">
      <c r="A222" s="30" t="s">
        <v>11886</v>
      </c>
      <c r="B222" s="30" t="s">
        <v>11887</v>
      </c>
      <c r="C222" s="30" t="s">
        <v>11888</v>
      </c>
      <c r="D222" s="30" t="s">
        <v>5</v>
      </c>
      <c r="E222" s="30">
        <v>5</v>
      </c>
      <c r="F222" s="31">
        <v>1</v>
      </c>
      <c r="G222" s="111">
        <v>129.59</v>
      </c>
      <c r="H222" s="102" t="s">
        <v>18289</v>
      </c>
    </row>
    <row r="223" spans="1:8" ht="28.5" x14ac:dyDescent="0.25">
      <c r="A223" s="34"/>
      <c r="B223" s="34"/>
      <c r="C223" s="34" t="s">
        <v>11889</v>
      </c>
      <c r="D223" s="34"/>
      <c r="E223" s="34"/>
      <c r="F223" s="35">
        <v>1</v>
      </c>
      <c r="G223" s="112">
        <v>129.59</v>
      </c>
      <c r="H223" s="102"/>
    </row>
    <row r="224" spans="1:8" x14ac:dyDescent="0.25">
      <c r="A224" s="30" t="s">
        <v>11890</v>
      </c>
      <c r="B224" s="30" t="s">
        <v>11891</v>
      </c>
      <c r="C224" s="30" t="s">
        <v>11892</v>
      </c>
      <c r="D224" s="30" t="s">
        <v>5</v>
      </c>
      <c r="E224" s="30">
        <v>5</v>
      </c>
      <c r="F224" s="31">
        <v>1</v>
      </c>
      <c r="G224" s="111">
        <v>129.59</v>
      </c>
      <c r="H224" s="102" t="s">
        <v>17713</v>
      </c>
    </row>
    <row r="225" spans="1:8" x14ac:dyDescent="0.25">
      <c r="A225" s="30"/>
      <c r="B225" s="30"/>
      <c r="C225" s="30"/>
      <c r="D225" s="30" t="s">
        <v>7</v>
      </c>
      <c r="E225" s="30">
        <v>0.5</v>
      </c>
      <c r="F225" s="31">
        <v>2</v>
      </c>
      <c r="G225" s="111">
        <v>25.92</v>
      </c>
      <c r="H225" s="102"/>
    </row>
    <row r="226" spans="1:8" x14ac:dyDescent="0.25">
      <c r="A226" s="34"/>
      <c r="B226" s="34"/>
      <c r="C226" s="34" t="s">
        <v>11893</v>
      </c>
      <c r="D226" s="34"/>
      <c r="E226" s="34"/>
      <c r="F226" s="35">
        <v>3</v>
      </c>
      <c r="G226" s="112">
        <v>155.51</v>
      </c>
      <c r="H226" s="102"/>
    </row>
    <row r="227" spans="1:8" ht="30" x14ac:dyDescent="0.25">
      <c r="A227" s="30" t="s">
        <v>6460</v>
      </c>
      <c r="B227" s="30" t="s">
        <v>7710</v>
      </c>
      <c r="C227" s="30" t="s">
        <v>6461</v>
      </c>
      <c r="D227" s="30" t="s">
        <v>8</v>
      </c>
      <c r="E227" s="30">
        <v>2</v>
      </c>
      <c r="F227" s="31">
        <v>6</v>
      </c>
      <c r="G227" s="111">
        <v>311.02</v>
      </c>
      <c r="H227" s="102" t="s">
        <v>16960</v>
      </c>
    </row>
    <row r="228" spans="1:8" x14ac:dyDescent="0.25">
      <c r="A228" s="30"/>
      <c r="B228" s="30"/>
      <c r="C228" s="30"/>
      <c r="D228" s="30" t="s">
        <v>7</v>
      </c>
      <c r="E228" s="30">
        <v>0.5</v>
      </c>
      <c r="F228" s="31">
        <v>8</v>
      </c>
      <c r="G228" s="111">
        <v>103.67</v>
      </c>
      <c r="H228" s="102"/>
    </row>
    <row r="229" spans="1:8" ht="28.5" x14ac:dyDescent="0.25">
      <c r="A229" s="34"/>
      <c r="B229" s="34"/>
      <c r="C229" s="34" t="s">
        <v>11894</v>
      </c>
      <c r="D229" s="34"/>
      <c r="E229" s="34"/>
      <c r="F229" s="35">
        <v>14</v>
      </c>
      <c r="G229" s="112">
        <v>414.69</v>
      </c>
      <c r="H229" s="102"/>
    </row>
    <row r="230" spans="1:8" ht="30" x14ac:dyDescent="0.25">
      <c r="A230" s="30" t="s">
        <v>6832</v>
      </c>
      <c r="B230" s="30" t="s">
        <v>7711</v>
      </c>
      <c r="C230" s="30" t="s">
        <v>6833</v>
      </c>
      <c r="D230" s="30" t="s">
        <v>8</v>
      </c>
      <c r="E230" s="30">
        <v>2</v>
      </c>
      <c r="F230" s="31">
        <v>4</v>
      </c>
      <c r="G230" s="111">
        <v>207.35</v>
      </c>
      <c r="H230" s="102" t="s">
        <v>20973</v>
      </c>
    </row>
    <row r="231" spans="1:8" x14ac:dyDescent="0.25">
      <c r="A231" s="30"/>
      <c r="B231" s="30"/>
      <c r="C231" s="30"/>
      <c r="D231" s="30" t="s">
        <v>7</v>
      </c>
      <c r="E231" s="30">
        <v>0.5</v>
      </c>
      <c r="F231" s="31">
        <v>7</v>
      </c>
      <c r="G231" s="111">
        <v>90.71</v>
      </c>
      <c r="H231" s="102"/>
    </row>
    <row r="232" spans="1:8" ht="28.5" x14ac:dyDescent="0.25">
      <c r="A232" s="34"/>
      <c r="B232" s="34"/>
      <c r="C232" s="34" t="s">
        <v>11895</v>
      </c>
      <c r="D232" s="34"/>
      <c r="E232" s="34"/>
      <c r="F232" s="35">
        <v>11</v>
      </c>
      <c r="G232" s="112">
        <v>298.06</v>
      </c>
      <c r="H232" s="102"/>
    </row>
    <row r="233" spans="1:8" ht="30" x14ac:dyDescent="0.25">
      <c r="A233" s="30" t="s">
        <v>7712</v>
      </c>
      <c r="B233" s="30" t="s">
        <v>7713</v>
      </c>
      <c r="C233" s="30" t="s">
        <v>7714</v>
      </c>
      <c r="D233" s="30" t="s">
        <v>5</v>
      </c>
      <c r="E233" s="30">
        <v>5</v>
      </c>
      <c r="F233" s="31">
        <v>1</v>
      </c>
      <c r="G233" s="111">
        <v>129.59</v>
      </c>
      <c r="H233" s="102" t="s">
        <v>18950</v>
      </c>
    </row>
    <row r="234" spans="1:8" ht="28.5" x14ac:dyDescent="0.25">
      <c r="A234" s="34"/>
      <c r="B234" s="34"/>
      <c r="C234" s="34" t="s">
        <v>11896</v>
      </c>
      <c r="D234" s="34"/>
      <c r="E234" s="34"/>
      <c r="F234" s="35">
        <v>1</v>
      </c>
      <c r="G234" s="112">
        <v>129.59</v>
      </c>
      <c r="H234" s="102"/>
    </row>
    <row r="235" spans="1:8" ht="30" x14ac:dyDescent="0.25">
      <c r="A235" s="30" t="s">
        <v>7715</v>
      </c>
      <c r="B235" s="30" t="s">
        <v>7716</v>
      </c>
      <c r="C235" s="30" t="s">
        <v>7717</v>
      </c>
      <c r="D235" s="30" t="s">
        <v>5</v>
      </c>
      <c r="E235" s="30">
        <v>5</v>
      </c>
      <c r="F235" s="31">
        <v>1</v>
      </c>
      <c r="G235" s="111">
        <v>129.59</v>
      </c>
      <c r="H235" s="102" t="s">
        <v>20744</v>
      </c>
    </row>
    <row r="236" spans="1:8" x14ac:dyDescent="0.25">
      <c r="A236" s="30"/>
      <c r="B236" s="30"/>
      <c r="C236" s="30"/>
      <c r="D236" s="30" t="s">
        <v>7</v>
      </c>
      <c r="E236" s="30">
        <v>0.5</v>
      </c>
      <c r="F236" s="31">
        <v>1</v>
      </c>
      <c r="G236" s="111">
        <v>12.96</v>
      </c>
      <c r="H236" s="102"/>
    </row>
    <row r="237" spans="1:8" ht="28.5" x14ac:dyDescent="0.25">
      <c r="A237" s="34"/>
      <c r="B237" s="34"/>
      <c r="C237" s="34" t="s">
        <v>11897</v>
      </c>
      <c r="D237" s="34"/>
      <c r="E237" s="34"/>
      <c r="F237" s="35">
        <v>2</v>
      </c>
      <c r="G237" s="112">
        <v>142.55000000000001</v>
      </c>
      <c r="H237" s="102"/>
    </row>
    <row r="238" spans="1:8" ht="30" x14ac:dyDescent="0.25">
      <c r="A238" s="30" t="s">
        <v>7108</v>
      </c>
      <c r="B238" s="30" t="s">
        <v>7430</v>
      </c>
      <c r="C238" s="30" t="s">
        <v>7109</v>
      </c>
      <c r="D238" s="30" t="s">
        <v>5</v>
      </c>
      <c r="E238" s="30">
        <v>5</v>
      </c>
      <c r="F238" s="31">
        <v>1</v>
      </c>
      <c r="G238" s="111">
        <v>129.59</v>
      </c>
      <c r="H238" s="102" t="s">
        <v>20112</v>
      </c>
    </row>
    <row r="239" spans="1:8" x14ac:dyDescent="0.25">
      <c r="A239" s="30"/>
      <c r="B239" s="30"/>
      <c r="C239" s="30"/>
      <c r="D239" s="30" t="s">
        <v>7</v>
      </c>
      <c r="E239" s="30">
        <v>0.5</v>
      </c>
      <c r="F239" s="31">
        <v>2</v>
      </c>
      <c r="G239" s="111">
        <v>25.92</v>
      </c>
      <c r="H239" s="102"/>
    </row>
    <row r="240" spans="1:8" ht="42.75" x14ac:dyDescent="0.25">
      <c r="A240" s="34"/>
      <c r="B240" s="34"/>
      <c r="C240" s="34" t="s">
        <v>11898</v>
      </c>
      <c r="D240" s="34"/>
      <c r="E240" s="34"/>
      <c r="F240" s="35">
        <v>3</v>
      </c>
      <c r="G240" s="112">
        <v>155.51</v>
      </c>
      <c r="H240" s="102"/>
    </row>
    <row r="241" spans="1:8" ht="30" x14ac:dyDescent="0.25">
      <c r="A241" s="30" t="s">
        <v>368</v>
      </c>
      <c r="B241" s="30" t="s">
        <v>8007</v>
      </c>
      <c r="C241" s="30" t="s">
        <v>74</v>
      </c>
      <c r="D241" s="30" t="s">
        <v>5</v>
      </c>
      <c r="E241" s="30">
        <v>5</v>
      </c>
      <c r="F241" s="31">
        <v>1</v>
      </c>
      <c r="G241" s="111">
        <v>129.59</v>
      </c>
      <c r="H241" s="102" t="s">
        <v>17411</v>
      </c>
    </row>
    <row r="242" spans="1:8" x14ac:dyDescent="0.25">
      <c r="A242" s="30"/>
      <c r="B242" s="30"/>
      <c r="C242" s="30"/>
      <c r="D242" s="30" t="s">
        <v>7</v>
      </c>
      <c r="E242" s="30">
        <v>0.5</v>
      </c>
      <c r="F242" s="31">
        <v>2</v>
      </c>
      <c r="G242" s="111">
        <v>25.92</v>
      </c>
      <c r="H242" s="102"/>
    </row>
    <row r="243" spans="1:8" ht="28.5" x14ac:dyDescent="0.25">
      <c r="A243" s="34"/>
      <c r="B243" s="34"/>
      <c r="C243" s="34" t="s">
        <v>11899</v>
      </c>
      <c r="D243" s="34"/>
      <c r="E243" s="34"/>
      <c r="F243" s="35">
        <v>3</v>
      </c>
      <c r="G243" s="112">
        <v>155.51</v>
      </c>
      <c r="H243" s="102"/>
    </row>
    <row r="244" spans="1:8" x14ac:dyDescent="0.25">
      <c r="A244" s="30" t="s">
        <v>369</v>
      </c>
      <c r="B244" s="30" t="s">
        <v>8008</v>
      </c>
      <c r="C244" s="30" t="s">
        <v>351</v>
      </c>
      <c r="D244" s="30" t="s">
        <v>5</v>
      </c>
      <c r="E244" s="30">
        <v>5</v>
      </c>
      <c r="F244" s="31">
        <v>1</v>
      </c>
      <c r="G244" s="111">
        <v>129.59</v>
      </c>
      <c r="H244" s="102" t="s">
        <v>20817</v>
      </c>
    </row>
    <row r="245" spans="1:8" x14ac:dyDescent="0.25">
      <c r="A245" s="30"/>
      <c r="B245" s="30"/>
      <c r="C245" s="30"/>
      <c r="D245" s="30" t="s">
        <v>7</v>
      </c>
      <c r="E245" s="30">
        <v>0.5</v>
      </c>
      <c r="F245" s="31">
        <v>2</v>
      </c>
      <c r="G245" s="111">
        <v>25.92</v>
      </c>
      <c r="H245" s="102"/>
    </row>
    <row r="246" spans="1:8" ht="28.5" x14ac:dyDescent="0.25">
      <c r="A246" s="34"/>
      <c r="B246" s="34"/>
      <c r="C246" s="34" t="s">
        <v>11900</v>
      </c>
      <c r="D246" s="34"/>
      <c r="E246" s="34"/>
      <c r="F246" s="35">
        <v>3</v>
      </c>
      <c r="G246" s="112">
        <v>155.51</v>
      </c>
      <c r="H246" s="102"/>
    </row>
    <row r="247" spans="1:8" x14ac:dyDescent="0.25">
      <c r="A247" s="30" t="s">
        <v>370</v>
      </c>
      <c r="B247" s="30" t="s">
        <v>8009</v>
      </c>
      <c r="C247" s="30" t="s">
        <v>127</v>
      </c>
      <c r="D247" s="30" t="s">
        <v>5</v>
      </c>
      <c r="E247" s="30">
        <v>5</v>
      </c>
      <c r="F247" s="31">
        <v>1</v>
      </c>
      <c r="G247" s="111">
        <v>129.59</v>
      </c>
      <c r="H247" s="102" t="s">
        <v>18166</v>
      </c>
    </row>
    <row r="248" spans="1:8" x14ac:dyDescent="0.25">
      <c r="A248" s="30"/>
      <c r="B248" s="30"/>
      <c r="C248" s="30"/>
      <c r="D248" s="30" t="s">
        <v>6</v>
      </c>
      <c r="E248" s="30">
        <v>1</v>
      </c>
      <c r="F248" s="31">
        <v>1</v>
      </c>
      <c r="G248" s="111">
        <v>25.92</v>
      </c>
      <c r="H248" s="102"/>
    </row>
    <row r="249" spans="1:8" x14ac:dyDescent="0.25">
      <c r="A249" s="30"/>
      <c r="B249" s="30"/>
      <c r="C249" s="30"/>
      <c r="D249" s="30" t="s">
        <v>7</v>
      </c>
      <c r="E249" s="30">
        <v>0.5</v>
      </c>
      <c r="F249" s="31">
        <v>2</v>
      </c>
      <c r="G249" s="111">
        <v>25.92</v>
      </c>
      <c r="H249" s="102"/>
    </row>
    <row r="250" spans="1:8" x14ac:dyDescent="0.25">
      <c r="A250" s="34"/>
      <c r="B250" s="34"/>
      <c r="C250" s="34" t="s">
        <v>11901</v>
      </c>
      <c r="D250" s="34"/>
      <c r="E250" s="34"/>
      <c r="F250" s="35">
        <v>4</v>
      </c>
      <c r="G250" s="112">
        <v>181.43</v>
      </c>
      <c r="H250" s="102"/>
    </row>
    <row r="251" spans="1:8" x14ac:dyDescent="0.25">
      <c r="A251" s="30" t="s">
        <v>371</v>
      </c>
      <c r="B251" s="30" t="s">
        <v>8010</v>
      </c>
      <c r="C251" s="30" t="s">
        <v>359</v>
      </c>
      <c r="D251" s="30" t="s">
        <v>5</v>
      </c>
      <c r="E251" s="30">
        <v>5</v>
      </c>
      <c r="F251" s="31">
        <v>3</v>
      </c>
      <c r="G251" s="111">
        <v>388.77</v>
      </c>
      <c r="H251" s="102" t="s">
        <v>20905</v>
      </c>
    </row>
    <row r="252" spans="1:8" x14ac:dyDescent="0.25">
      <c r="A252" s="30"/>
      <c r="B252" s="30"/>
      <c r="C252" s="30"/>
      <c r="D252" s="30" t="s">
        <v>7</v>
      </c>
      <c r="E252" s="30">
        <v>0.5</v>
      </c>
      <c r="F252" s="31">
        <v>1</v>
      </c>
      <c r="G252" s="111">
        <v>12.96</v>
      </c>
      <c r="H252" s="102"/>
    </row>
    <row r="253" spans="1:8" ht="28.5" x14ac:dyDescent="0.25">
      <c r="A253" s="34"/>
      <c r="B253" s="34"/>
      <c r="C253" s="34" t="s">
        <v>11902</v>
      </c>
      <c r="D253" s="34"/>
      <c r="E253" s="34"/>
      <c r="F253" s="35">
        <v>4</v>
      </c>
      <c r="G253" s="112">
        <v>401.72999999999996</v>
      </c>
      <c r="H253" s="102"/>
    </row>
    <row r="254" spans="1:8" x14ac:dyDescent="0.25">
      <c r="A254" s="30" t="s">
        <v>372</v>
      </c>
      <c r="B254" s="30" t="s">
        <v>8011</v>
      </c>
      <c r="C254" s="30" t="s">
        <v>58</v>
      </c>
      <c r="D254" s="30" t="s">
        <v>5</v>
      </c>
      <c r="E254" s="30">
        <v>5</v>
      </c>
      <c r="F254" s="31">
        <v>1</v>
      </c>
      <c r="G254" s="111">
        <v>129.59</v>
      </c>
      <c r="H254" s="102" t="s">
        <v>17289</v>
      </c>
    </row>
    <row r="255" spans="1:8" x14ac:dyDescent="0.25">
      <c r="A255" s="30"/>
      <c r="B255" s="30"/>
      <c r="C255" s="30"/>
      <c r="D255" s="30" t="s">
        <v>7</v>
      </c>
      <c r="E255" s="30">
        <v>0.5</v>
      </c>
      <c r="F255" s="31">
        <v>3</v>
      </c>
      <c r="G255" s="111">
        <v>38.880000000000003</v>
      </c>
      <c r="H255" s="102"/>
    </row>
    <row r="256" spans="1:8" ht="28.5" x14ac:dyDescent="0.25">
      <c r="A256" s="34"/>
      <c r="B256" s="34"/>
      <c r="C256" s="34" t="s">
        <v>11903</v>
      </c>
      <c r="D256" s="34"/>
      <c r="E256" s="34"/>
      <c r="F256" s="35">
        <v>4</v>
      </c>
      <c r="G256" s="112">
        <v>168.47</v>
      </c>
      <c r="H256" s="102"/>
    </row>
    <row r="257" spans="1:8" ht="30" x14ac:dyDescent="0.25">
      <c r="A257" s="30" t="s">
        <v>373</v>
      </c>
      <c r="B257" s="30" t="s">
        <v>8012</v>
      </c>
      <c r="C257" s="30" t="s">
        <v>263</v>
      </c>
      <c r="D257" s="30" t="s">
        <v>3</v>
      </c>
      <c r="E257" s="30">
        <v>10</v>
      </c>
      <c r="F257" s="31">
        <v>4</v>
      </c>
      <c r="G257" s="111">
        <v>1036.73</v>
      </c>
      <c r="H257" s="102" t="s">
        <v>19748</v>
      </c>
    </row>
    <row r="258" spans="1:8" x14ac:dyDescent="0.25">
      <c r="A258" s="30"/>
      <c r="B258" s="30"/>
      <c r="C258" s="30"/>
      <c r="D258" s="30" t="s">
        <v>5</v>
      </c>
      <c r="E258" s="30">
        <v>5</v>
      </c>
      <c r="F258" s="31">
        <v>1</v>
      </c>
      <c r="G258" s="111">
        <v>129.59</v>
      </c>
      <c r="H258" s="102"/>
    </row>
    <row r="259" spans="1:8" x14ac:dyDescent="0.25">
      <c r="A259" s="30"/>
      <c r="B259" s="30"/>
      <c r="C259" s="30"/>
      <c r="D259" s="30" t="s">
        <v>6</v>
      </c>
      <c r="E259" s="30">
        <v>1</v>
      </c>
      <c r="F259" s="31">
        <v>3</v>
      </c>
      <c r="G259" s="111">
        <v>77.75</v>
      </c>
      <c r="H259" s="102"/>
    </row>
    <row r="260" spans="1:8" x14ac:dyDescent="0.25">
      <c r="A260" s="30"/>
      <c r="B260" s="30"/>
      <c r="C260" s="30"/>
      <c r="D260" s="30" t="s">
        <v>7</v>
      </c>
      <c r="E260" s="30">
        <v>0.5</v>
      </c>
      <c r="F260" s="31">
        <v>9</v>
      </c>
      <c r="G260" s="111">
        <v>116.63</v>
      </c>
      <c r="H260" s="102"/>
    </row>
    <row r="261" spans="1:8" ht="28.5" x14ac:dyDescent="0.25">
      <c r="A261" s="34"/>
      <c r="B261" s="34"/>
      <c r="C261" s="34" t="s">
        <v>11904</v>
      </c>
      <c r="D261" s="34"/>
      <c r="E261" s="34"/>
      <c r="F261" s="35">
        <v>17</v>
      </c>
      <c r="G261" s="112">
        <v>1360.6999999999998</v>
      </c>
      <c r="H261" s="102"/>
    </row>
    <row r="262" spans="1:8" ht="30" x14ac:dyDescent="0.25">
      <c r="A262" s="30" t="s">
        <v>880</v>
      </c>
      <c r="B262" s="30" t="s">
        <v>8013</v>
      </c>
      <c r="C262" s="30" t="s">
        <v>881</v>
      </c>
      <c r="D262" s="30" t="s">
        <v>3</v>
      </c>
      <c r="E262" s="30">
        <v>10</v>
      </c>
      <c r="F262" s="31">
        <v>5</v>
      </c>
      <c r="G262" s="111">
        <v>1295.9100000000001</v>
      </c>
      <c r="H262" s="102" t="s">
        <v>17651</v>
      </c>
    </row>
    <row r="263" spans="1:8" x14ac:dyDescent="0.25">
      <c r="A263" s="30"/>
      <c r="B263" s="30"/>
      <c r="C263" s="30"/>
      <c r="D263" s="30" t="s">
        <v>4</v>
      </c>
      <c r="E263" s="30">
        <v>8</v>
      </c>
      <c r="F263" s="31">
        <v>5</v>
      </c>
      <c r="G263" s="111">
        <v>1036.73</v>
      </c>
      <c r="H263" s="102"/>
    </row>
    <row r="264" spans="1:8" x14ac:dyDescent="0.25">
      <c r="A264" s="30"/>
      <c r="B264" s="30"/>
      <c r="C264" s="30"/>
      <c r="D264" s="30" t="s">
        <v>5</v>
      </c>
      <c r="E264" s="30">
        <v>5</v>
      </c>
      <c r="F264" s="31">
        <v>10</v>
      </c>
      <c r="G264" s="111">
        <v>1295.9100000000001</v>
      </c>
      <c r="H264" s="102"/>
    </row>
    <row r="265" spans="1:8" x14ac:dyDescent="0.25">
      <c r="A265" s="30"/>
      <c r="B265" s="30"/>
      <c r="C265" s="30"/>
      <c r="D265" s="30" t="s">
        <v>8</v>
      </c>
      <c r="E265" s="30">
        <v>2</v>
      </c>
      <c r="F265" s="31">
        <v>5</v>
      </c>
      <c r="G265" s="111">
        <v>259.18</v>
      </c>
      <c r="H265" s="102"/>
    </row>
    <row r="266" spans="1:8" x14ac:dyDescent="0.25">
      <c r="A266" s="30"/>
      <c r="B266" s="30"/>
      <c r="C266" s="30"/>
      <c r="D266" s="30" t="s">
        <v>6</v>
      </c>
      <c r="E266" s="30">
        <v>1</v>
      </c>
      <c r="F266" s="31">
        <v>3</v>
      </c>
      <c r="G266" s="111">
        <v>77.75</v>
      </c>
      <c r="H266" s="102"/>
    </row>
    <row r="267" spans="1:8" x14ac:dyDescent="0.25">
      <c r="A267" s="30"/>
      <c r="B267" s="30"/>
      <c r="C267" s="30"/>
      <c r="D267" s="30" t="s">
        <v>7</v>
      </c>
      <c r="E267" s="30">
        <v>0.5</v>
      </c>
      <c r="F267" s="31">
        <v>35</v>
      </c>
      <c r="G267" s="111">
        <v>453.57</v>
      </c>
      <c r="H267" s="102"/>
    </row>
    <row r="268" spans="1:8" ht="28.5" x14ac:dyDescent="0.25">
      <c r="A268" s="34"/>
      <c r="B268" s="34"/>
      <c r="C268" s="34" t="s">
        <v>11905</v>
      </c>
      <c r="D268" s="34"/>
      <c r="E268" s="34"/>
      <c r="F268" s="35">
        <v>63</v>
      </c>
      <c r="G268" s="112">
        <v>4419.05</v>
      </c>
      <c r="H268" s="102"/>
    </row>
    <row r="269" spans="1:8" ht="30" x14ac:dyDescent="0.25">
      <c r="A269" s="30" t="s">
        <v>374</v>
      </c>
      <c r="B269" s="30" t="s">
        <v>8014</v>
      </c>
      <c r="C269" s="30" t="s">
        <v>309</v>
      </c>
      <c r="D269" s="30" t="s">
        <v>5</v>
      </c>
      <c r="E269" s="30">
        <v>5</v>
      </c>
      <c r="F269" s="31">
        <v>1</v>
      </c>
      <c r="G269" s="111">
        <v>129.59</v>
      </c>
      <c r="H269" s="102" t="s">
        <v>20321</v>
      </c>
    </row>
    <row r="270" spans="1:8" x14ac:dyDescent="0.25">
      <c r="A270" s="30"/>
      <c r="B270" s="30"/>
      <c r="C270" s="30"/>
      <c r="D270" s="30" t="s">
        <v>7</v>
      </c>
      <c r="E270" s="30">
        <v>0.5</v>
      </c>
      <c r="F270" s="31">
        <v>2</v>
      </c>
      <c r="G270" s="111">
        <v>25.92</v>
      </c>
      <c r="H270" s="102"/>
    </row>
    <row r="271" spans="1:8" ht="28.5" x14ac:dyDescent="0.25">
      <c r="A271" s="34"/>
      <c r="B271" s="34"/>
      <c r="C271" s="34" t="s">
        <v>11906</v>
      </c>
      <c r="D271" s="34"/>
      <c r="E271" s="34"/>
      <c r="F271" s="35">
        <v>3</v>
      </c>
      <c r="G271" s="112">
        <v>155.51</v>
      </c>
      <c r="H271" s="102"/>
    </row>
    <row r="272" spans="1:8" ht="30" x14ac:dyDescent="0.25">
      <c r="A272" s="30" t="s">
        <v>3112</v>
      </c>
      <c r="B272" s="30" t="s">
        <v>9730</v>
      </c>
      <c r="C272" s="30" t="s">
        <v>3113</v>
      </c>
      <c r="D272" s="30" t="s">
        <v>7</v>
      </c>
      <c r="E272" s="30">
        <v>0.5</v>
      </c>
      <c r="F272" s="31">
        <v>26</v>
      </c>
      <c r="G272" s="111">
        <v>336.94</v>
      </c>
      <c r="H272" s="114" t="s">
        <v>19860</v>
      </c>
    </row>
    <row r="273" spans="1:8" ht="42.75" x14ac:dyDescent="0.25">
      <c r="A273" s="34"/>
      <c r="B273" s="34"/>
      <c r="C273" s="34" t="s">
        <v>11907</v>
      </c>
      <c r="D273" s="34"/>
      <c r="E273" s="34"/>
      <c r="F273" s="35">
        <v>26</v>
      </c>
      <c r="G273" s="112">
        <v>336.94</v>
      </c>
      <c r="H273" s="102"/>
    </row>
    <row r="274" spans="1:8" ht="45" x14ac:dyDescent="0.25">
      <c r="A274" s="30" t="s">
        <v>3115</v>
      </c>
      <c r="B274" s="30" t="s">
        <v>11908</v>
      </c>
      <c r="C274" s="30" t="s">
        <v>11909</v>
      </c>
      <c r="D274" s="30" t="s">
        <v>7</v>
      </c>
      <c r="E274" s="30">
        <v>0.5</v>
      </c>
      <c r="F274" s="31">
        <v>14</v>
      </c>
      <c r="G274" s="111">
        <v>181.43</v>
      </c>
      <c r="H274" s="114" t="s">
        <v>19859</v>
      </c>
    </row>
    <row r="275" spans="1:8" ht="42.75" x14ac:dyDescent="0.25">
      <c r="A275" s="34"/>
      <c r="B275" s="34"/>
      <c r="C275" s="34" t="s">
        <v>11910</v>
      </c>
      <c r="D275" s="34"/>
      <c r="E275" s="34"/>
      <c r="F275" s="35">
        <v>14</v>
      </c>
      <c r="G275" s="112">
        <v>181.43</v>
      </c>
      <c r="H275" s="102"/>
    </row>
    <row r="276" spans="1:8" x14ac:dyDescent="0.25">
      <c r="A276" s="30" t="s">
        <v>375</v>
      </c>
      <c r="B276" s="30" t="s">
        <v>8015</v>
      </c>
      <c r="C276" s="30" t="s">
        <v>8016</v>
      </c>
      <c r="D276" s="30" t="s">
        <v>5</v>
      </c>
      <c r="E276" s="30">
        <v>5</v>
      </c>
      <c r="F276" s="31">
        <v>7</v>
      </c>
      <c r="G276" s="111">
        <v>907.14</v>
      </c>
      <c r="H276" s="102" t="s">
        <v>19154</v>
      </c>
    </row>
    <row r="277" spans="1:8" x14ac:dyDescent="0.25">
      <c r="A277" s="30"/>
      <c r="B277" s="30"/>
      <c r="C277" s="30"/>
      <c r="D277" s="30" t="s">
        <v>7</v>
      </c>
      <c r="E277" s="30">
        <v>0.5</v>
      </c>
      <c r="F277" s="31">
        <v>10</v>
      </c>
      <c r="G277" s="111">
        <v>129.59</v>
      </c>
      <c r="H277" s="102"/>
    </row>
    <row r="278" spans="1:8" x14ac:dyDescent="0.25">
      <c r="A278" s="34"/>
      <c r="B278" s="34"/>
      <c r="C278" s="34" t="s">
        <v>11911</v>
      </c>
      <c r="D278" s="34"/>
      <c r="E278" s="34"/>
      <c r="F278" s="35">
        <v>17</v>
      </c>
      <c r="G278" s="112">
        <v>1036.73</v>
      </c>
      <c r="H278" s="102"/>
    </row>
    <row r="279" spans="1:8" x14ac:dyDescent="0.25">
      <c r="A279" s="30" t="s">
        <v>376</v>
      </c>
      <c r="B279" s="30" t="s">
        <v>8017</v>
      </c>
      <c r="C279" s="30" t="s">
        <v>2860</v>
      </c>
      <c r="D279" s="30" t="s">
        <v>5</v>
      </c>
      <c r="E279" s="30">
        <v>5</v>
      </c>
      <c r="F279" s="31">
        <v>1</v>
      </c>
      <c r="G279" s="111">
        <v>129.59</v>
      </c>
      <c r="H279" s="114" t="s">
        <v>19858</v>
      </c>
    </row>
    <row r="280" spans="1:8" x14ac:dyDescent="0.25">
      <c r="A280" s="30"/>
      <c r="B280" s="30"/>
      <c r="C280" s="30"/>
      <c r="D280" s="30" t="s">
        <v>7</v>
      </c>
      <c r="E280" s="30">
        <v>0.5</v>
      </c>
      <c r="F280" s="31">
        <v>1</v>
      </c>
      <c r="G280" s="111">
        <v>12.96</v>
      </c>
      <c r="H280" s="102"/>
    </row>
    <row r="281" spans="1:8" x14ac:dyDescent="0.25">
      <c r="A281" s="34"/>
      <c r="B281" s="34"/>
      <c r="C281" s="34" t="s">
        <v>11912</v>
      </c>
      <c r="D281" s="34"/>
      <c r="E281" s="34"/>
      <c r="F281" s="35">
        <v>2</v>
      </c>
      <c r="G281" s="112">
        <v>142.55000000000001</v>
      </c>
      <c r="H281" s="102"/>
    </row>
    <row r="282" spans="1:8" ht="30" x14ac:dyDescent="0.25">
      <c r="A282" s="30" t="s">
        <v>377</v>
      </c>
      <c r="B282" s="30" t="s">
        <v>8018</v>
      </c>
      <c r="C282" s="30" t="s">
        <v>258</v>
      </c>
      <c r="D282" s="30" t="s">
        <v>5</v>
      </c>
      <c r="E282" s="30">
        <v>5</v>
      </c>
      <c r="F282" s="31">
        <v>1</v>
      </c>
      <c r="G282" s="111">
        <v>129.59</v>
      </c>
      <c r="H282" s="102" t="s">
        <v>19713</v>
      </c>
    </row>
    <row r="283" spans="1:8" x14ac:dyDescent="0.25">
      <c r="A283" s="30"/>
      <c r="B283" s="30"/>
      <c r="C283" s="30"/>
      <c r="D283" s="30" t="s">
        <v>7</v>
      </c>
      <c r="E283" s="30">
        <v>0.5</v>
      </c>
      <c r="F283" s="31">
        <v>2</v>
      </c>
      <c r="G283" s="111">
        <v>25.92</v>
      </c>
      <c r="H283" s="102"/>
    </row>
    <row r="284" spans="1:8" ht="28.5" x14ac:dyDescent="0.25">
      <c r="A284" s="34"/>
      <c r="B284" s="34"/>
      <c r="C284" s="34" t="s">
        <v>11913</v>
      </c>
      <c r="D284" s="34"/>
      <c r="E284" s="34"/>
      <c r="F284" s="35">
        <v>3</v>
      </c>
      <c r="G284" s="112">
        <v>155.51</v>
      </c>
      <c r="H284" s="102"/>
    </row>
    <row r="285" spans="1:8" ht="30" x14ac:dyDescent="0.25">
      <c r="A285" s="30" t="s">
        <v>378</v>
      </c>
      <c r="B285" s="30" t="s">
        <v>8019</v>
      </c>
      <c r="C285" s="30" t="s">
        <v>87</v>
      </c>
      <c r="D285" s="30" t="s">
        <v>5</v>
      </c>
      <c r="E285" s="30">
        <v>5</v>
      </c>
      <c r="F285" s="31">
        <v>1</v>
      </c>
      <c r="G285" s="111">
        <v>129.59</v>
      </c>
      <c r="H285" s="102" t="s">
        <v>17584</v>
      </c>
    </row>
    <row r="286" spans="1:8" x14ac:dyDescent="0.25">
      <c r="A286" s="30"/>
      <c r="B286" s="30"/>
      <c r="C286" s="30"/>
      <c r="D286" s="30" t="s">
        <v>7</v>
      </c>
      <c r="E286" s="30">
        <v>0.5</v>
      </c>
      <c r="F286" s="31">
        <v>3</v>
      </c>
      <c r="G286" s="111">
        <v>38.880000000000003</v>
      </c>
      <c r="H286" s="102"/>
    </row>
    <row r="287" spans="1:8" ht="28.5" x14ac:dyDescent="0.25">
      <c r="A287" s="34"/>
      <c r="B287" s="34"/>
      <c r="C287" s="34" t="s">
        <v>11914</v>
      </c>
      <c r="D287" s="34"/>
      <c r="E287" s="34"/>
      <c r="F287" s="35">
        <v>4</v>
      </c>
      <c r="G287" s="112">
        <v>168.47</v>
      </c>
      <c r="H287" s="102"/>
    </row>
    <row r="288" spans="1:8" ht="30" x14ac:dyDescent="0.25">
      <c r="A288" s="30" t="s">
        <v>882</v>
      </c>
      <c r="B288" s="30" t="s">
        <v>8020</v>
      </c>
      <c r="C288" s="30" t="s">
        <v>883</v>
      </c>
      <c r="D288" s="30" t="s">
        <v>8</v>
      </c>
      <c r="E288" s="30">
        <v>2</v>
      </c>
      <c r="F288" s="31">
        <v>5</v>
      </c>
      <c r="G288" s="111">
        <v>259.18</v>
      </c>
      <c r="H288" s="102" t="s">
        <v>17639</v>
      </c>
    </row>
    <row r="289" spans="1:8" x14ac:dyDescent="0.25">
      <c r="A289" s="30"/>
      <c r="B289" s="30"/>
      <c r="C289" s="30"/>
      <c r="D289" s="30" t="s">
        <v>7</v>
      </c>
      <c r="E289" s="30">
        <v>0.5</v>
      </c>
      <c r="F289" s="31">
        <v>3</v>
      </c>
      <c r="G289" s="111">
        <v>38.880000000000003</v>
      </c>
      <c r="H289" s="102"/>
    </row>
    <row r="290" spans="1:8" ht="28.5" x14ac:dyDescent="0.25">
      <c r="A290" s="34"/>
      <c r="B290" s="34"/>
      <c r="C290" s="34" t="s">
        <v>11915</v>
      </c>
      <c r="D290" s="34"/>
      <c r="E290" s="34"/>
      <c r="F290" s="35">
        <v>8</v>
      </c>
      <c r="G290" s="112">
        <v>298.06</v>
      </c>
      <c r="H290" s="102"/>
    </row>
    <row r="291" spans="1:8" ht="75" x14ac:dyDescent="0.25">
      <c r="A291" s="30" t="s">
        <v>379</v>
      </c>
      <c r="B291" s="30" t="s">
        <v>8021</v>
      </c>
      <c r="C291" s="30" t="s">
        <v>365</v>
      </c>
      <c r="D291" s="30" t="s">
        <v>3</v>
      </c>
      <c r="E291" s="30">
        <v>10</v>
      </c>
      <c r="F291" s="31">
        <v>1</v>
      </c>
      <c r="G291" s="111">
        <v>259.18</v>
      </c>
      <c r="H291" s="102" t="s">
        <v>20982</v>
      </c>
    </row>
    <row r="292" spans="1:8" x14ac:dyDescent="0.25">
      <c r="A292" s="30"/>
      <c r="B292" s="30"/>
      <c r="C292" s="30"/>
      <c r="D292" s="30" t="s">
        <v>7</v>
      </c>
      <c r="E292" s="30">
        <v>0.5</v>
      </c>
      <c r="F292" s="31">
        <v>1</v>
      </c>
      <c r="G292" s="111">
        <v>12.96</v>
      </c>
      <c r="H292" s="102"/>
    </row>
    <row r="293" spans="1:8" ht="71.25" x14ac:dyDescent="0.25">
      <c r="A293" s="34"/>
      <c r="B293" s="34"/>
      <c r="C293" s="34" t="s">
        <v>11916</v>
      </c>
      <c r="D293" s="34"/>
      <c r="E293" s="34"/>
      <c r="F293" s="35">
        <v>2</v>
      </c>
      <c r="G293" s="112">
        <v>272.14</v>
      </c>
      <c r="H293" s="102"/>
    </row>
    <row r="294" spans="1:8" x14ac:dyDescent="0.25">
      <c r="A294" s="30" t="s">
        <v>381</v>
      </c>
      <c r="B294" s="30" t="s">
        <v>8023</v>
      </c>
      <c r="C294" s="30" t="s">
        <v>73</v>
      </c>
      <c r="D294" s="30" t="s">
        <v>5</v>
      </c>
      <c r="E294" s="30">
        <v>5</v>
      </c>
      <c r="F294" s="31">
        <v>1</v>
      </c>
      <c r="G294" s="111">
        <v>129.59</v>
      </c>
      <c r="H294" s="102" t="s">
        <v>17408</v>
      </c>
    </row>
    <row r="295" spans="1:8" x14ac:dyDescent="0.25">
      <c r="A295" s="30"/>
      <c r="B295" s="30"/>
      <c r="C295" s="30"/>
      <c r="D295" s="30" t="s">
        <v>7</v>
      </c>
      <c r="E295" s="30">
        <v>0.5</v>
      </c>
      <c r="F295" s="31">
        <v>1</v>
      </c>
      <c r="G295" s="111">
        <v>12.96</v>
      </c>
      <c r="H295" s="102"/>
    </row>
    <row r="296" spans="1:8" ht="28.5" x14ac:dyDescent="0.25">
      <c r="A296" s="34"/>
      <c r="B296" s="34"/>
      <c r="C296" s="34" t="s">
        <v>11917</v>
      </c>
      <c r="D296" s="34"/>
      <c r="E296" s="34"/>
      <c r="F296" s="35">
        <v>2</v>
      </c>
      <c r="G296" s="112">
        <v>142.55000000000001</v>
      </c>
      <c r="H296" s="102"/>
    </row>
    <row r="297" spans="1:8" ht="30" x14ac:dyDescent="0.25">
      <c r="A297" s="30" t="s">
        <v>382</v>
      </c>
      <c r="B297" s="30" t="s">
        <v>8024</v>
      </c>
      <c r="C297" s="30" t="s">
        <v>173</v>
      </c>
      <c r="D297" s="30" t="s">
        <v>5</v>
      </c>
      <c r="E297" s="30">
        <v>5</v>
      </c>
      <c r="F297" s="31">
        <v>1</v>
      </c>
      <c r="G297" s="111">
        <v>129.59</v>
      </c>
      <c r="H297" s="102" t="s">
        <v>18611</v>
      </c>
    </row>
    <row r="298" spans="1:8" x14ac:dyDescent="0.25">
      <c r="A298" s="30"/>
      <c r="B298" s="30"/>
      <c r="C298" s="30"/>
      <c r="D298" s="30" t="s">
        <v>7</v>
      </c>
      <c r="E298" s="30">
        <v>0.5</v>
      </c>
      <c r="F298" s="31">
        <v>1</v>
      </c>
      <c r="G298" s="111">
        <v>12.96</v>
      </c>
      <c r="H298" s="102"/>
    </row>
    <row r="299" spans="1:8" ht="28.5" x14ac:dyDescent="0.25">
      <c r="A299" s="34"/>
      <c r="B299" s="34"/>
      <c r="C299" s="34" t="s">
        <v>11918</v>
      </c>
      <c r="D299" s="34"/>
      <c r="E299" s="34"/>
      <c r="F299" s="35">
        <v>2</v>
      </c>
      <c r="G299" s="112">
        <v>142.55000000000001</v>
      </c>
      <c r="H299" s="102"/>
    </row>
    <row r="300" spans="1:8" ht="30" x14ac:dyDescent="0.25">
      <c r="A300" s="30" t="s">
        <v>383</v>
      </c>
      <c r="B300" s="30" t="s">
        <v>8025</v>
      </c>
      <c r="C300" s="30" t="s">
        <v>213</v>
      </c>
      <c r="D300" s="30" t="s">
        <v>5</v>
      </c>
      <c r="E300" s="30">
        <v>5</v>
      </c>
      <c r="F300" s="31">
        <v>1</v>
      </c>
      <c r="G300" s="111">
        <v>129.59</v>
      </c>
      <c r="H300" s="102" t="s">
        <v>19118</v>
      </c>
    </row>
    <row r="301" spans="1:8" x14ac:dyDescent="0.25">
      <c r="A301" s="30"/>
      <c r="B301" s="30"/>
      <c r="C301" s="30"/>
      <c r="D301" s="30" t="s">
        <v>7</v>
      </c>
      <c r="E301" s="30">
        <v>0.5</v>
      </c>
      <c r="F301" s="31">
        <v>2</v>
      </c>
      <c r="G301" s="111">
        <v>25.92</v>
      </c>
      <c r="H301" s="102"/>
    </row>
    <row r="302" spans="1:8" ht="28.5" x14ac:dyDescent="0.25">
      <c r="A302" s="34"/>
      <c r="B302" s="34"/>
      <c r="C302" s="34" t="s">
        <v>11919</v>
      </c>
      <c r="D302" s="34"/>
      <c r="E302" s="34"/>
      <c r="F302" s="35">
        <v>3</v>
      </c>
      <c r="G302" s="112">
        <v>155.51</v>
      </c>
      <c r="H302" s="102"/>
    </row>
    <row r="303" spans="1:8" ht="30" x14ac:dyDescent="0.25">
      <c r="A303" s="30" t="s">
        <v>384</v>
      </c>
      <c r="B303" s="30" t="s">
        <v>8026</v>
      </c>
      <c r="C303" s="30" t="s">
        <v>105</v>
      </c>
      <c r="D303" s="30" t="s">
        <v>5</v>
      </c>
      <c r="E303" s="30">
        <v>5</v>
      </c>
      <c r="F303" s="31">
        <v>2</v>
      </c>
      <c r="G303" s="111">
        <v>259.18</v>
      </c>
      <c r="H303" s="102" t="s">
        <v>17986</v>
      </c>
    </row>
    <row r="304" spans="1:8" x14ac:dyDescent="0.25">
      <c r="A304" s="30"/>
      <c r="B304" s="30"/>
      <c r="C304" s="30"/>
      <c r="D304" s="30" t="s">
        <v>7</v>
      </c>
      <c r="E304" s="30">
        <v>0.5</v>
      </c>
      <c r="F304" s="31">
        <v>1</v>
      </c>
      <c r="G304" s="111">
        <v>12.96</v>
      </c>
      <c r="H304" s="102"/>
    </row>
    <row r="305" spans="1:8" ht="28.5" x14ac:dyDescent="0.25">
      <c r="A305" s="34"/>
      <c r="B305" s="34"/>
      <c r="C305" s="34" t="s">
        <v>11920</v>
      </c>
      <c r="D305" s="34"/>
      <c r="E305" s="34"/>
      <c r="F305" s="35">
        <v>3</v>
      </c>
      <c r="G305" s="112">
        <v>272.14</v>
      </c>
      <c r="H305" s="102"/>
    </row>
    <row r="306" spans="1:8" ht="30" x14ac:dyDescent="0.25">
      <c r="A306" s="30" t="s">
        <v>385</v>
      </c>
      <c r="B306" s="30" t="s">
        <v>8027</v>
      </c>
      <c r="C306" s="30" t="s">
        <v>235</v>
      </c>
      <c r="D306" s="30" t="s">
        <v>5</v>
      </c>
      <c r="E306" s="30">
        <v>5</v>
      </c>
      <c r="F306" s="31">
        <v>1</v>
      </c>
      <c r="G306" s="111">
        <v>129.59</v>
      </c>
      <c r="H306" s="102" t="s">
        <v>19403</v>
      </c>
    </row>
    <row r="307" spans="1:8" x14ac:dyDescent="0.25">
      <c r="A307" s="30"/>
      <c r="B307" s="30"/>
      <c r="C307" s="30"/>
      <c r="D307" s="30" t="s">
        <v>7</v>
      </c>
      <c r="E307" s="30">
        <v>0.5</v>
      </c>
      <c r="F307" s="31">
        <v>2</v>
      </c>
      <c r="G307" s="111">
        <v>25.92</v>
      </c>
      <c r="H307" s="102"/>
    </row>
    <row r="308" spans="1:8" ht="28.5" x14ac:dyDescent="0.25">
      <c r="A308" s="34"/>
      <c r="B308" s="34"/>
      <c r="C308" s="34" t="s">
        <v>11921</v>
      </c>
      <c r="D308" s="34"/>
      <c r="E308" s="34"/>
      <c r="F308" s="35">
        <v>3</v>
      </c>
      <c r="G308" s="112">
        <v>155.51</v>
      </c>
      <c r="H308" s="102"/>
    </row>
    <row r="309" spans="1:8" x14ac:dyDescent="0.25">
      <c r="A309" s="30" t="s">
        <v>386</v>
      </c>
      <c r="B309" s="30" t="s">
        <v>8028</v>
      </c>
      <c r="C309" s="30" t="s">
        <v>174</v>
      </c>
      <c r="D309" s="30" t="s">
        <v>5</v>
      </c>
      <c r="E309" s="30">
        <v>5</v>
      </c>
      <c r="F309" s="31">
        <v>1</v>
      </c>
      <c r="G309" s="111">
        <v>129.59</v>
      </c>
      <c r="H309" s="102" t="s">
        <v>18613</v>
      </c>
    </row>
    <row r="310" spans="1:8" x14ac:dyDescent="0.25">
      <c r="A310" s="30"/>
      <c r="B310" s="30"/>
      <c r="C310" s="30"/>
      <c r="D310" s="30" t="s">
        <v>7</v>
      </c>
      <c r="E310" s="30">
        <v>0.5</v>
      </c>
      <c r="F310" s="31">
        <v>1</v>
      </c>
      <c r="G310" s="111">
        <v>12.96</v>
      </c>
      <c r="H310" s="102"/>
    </row>
    <row r="311" spans="1:8" ht="28.5" x14ac:dyDescent="0.25">
      <c r="A311" s="34"/>
      <c r="B311" s="34"/>
      <c r="C311" s="34" t="s">
        <v>11922</v>
      </c>
      <c r="D311" s="34"/>
      <c r="E311" s="34"/>
      <c r="F311" s="35">
        <v>2</v>
      </c>
      <c r="G311" s="112">
        <v>142.55000000000001</v>
      </c>
      <c r="H311" s="102"/>
    </row>
    <row r="312" spans="1:8" ht="30" x14ac:dyDescent="0.25">
      <c r="A312" s="30" t="s">
        <v>2861</v>
      </c>
      <c r="B312" s="30" t="s">
        <v>8029</v>
      </c>
      <c r="C312" s="30" t="s">
        <v>2862</v>
      </c>
      <c r="D312" s="30" t="s">
        <v>8</v>
      </c>
      <c r="E312" s="30">
        <v>2</v>
      </c>
      <c r="F312" s="31">
        <v>4</v>
      </c>
      <c r="G312" s="111">
        <v>207.35</v>
      </c>
      <c r="H312" s="102" t="s">
        <v>19228</v>
      </c>
    </row>
    <row r="313" spans="1:8" x14ac:dyDescent="0.25">
      <c r="A313" s="30"/>
      <c r="B313" s="30"/>
      <c r="C313" s="30"/>
      <c r="D313" s="30" t="s">
        <v>7</v>
      </c>
      <c r="E313" s="30">
        <v>0.5</v>
      </c>
      <c r="F313" s="31">
        <v>6</v>
      </c>
      <c r="G313" s="111">
        <v>77.75</v>
      </c>
      <c r="H313" s="102"/>
    </row>
    <row r="314" spans="1:8" ht="28.5" x14ac:dyDescent="0.25">
      <c r="A314" s="34"/>
      <c r="B314" s="34"/>
      <c r="C314" s="34" t="s">
        <v>11923</v>
      </c>
      <c r="D314" s="34"/>
      <c r="E314" s="34"/>
      <c r="F314" s="35">
        <v>10</v>
      </c>
      <c r="G314" s="112">
        <v>285.10000000000002</v>
      </c>
      <c r="H314" s="102"/>
    </row>
    <row r="315" spans="1:8" ht="30" x14ac:dyDescent="0.25">
      <c r="A315" s="30" t="s">
        <v>388</v>
      </c>
      <c r="B315" s="30" t="s">
        <v>8030</v>
      </c>
      <c r="C315" s="30" t="s">
        <v>2610</v>
      </c>
      <c r="D315" s="30" t="s">
        <v>5</v>
      </c>
      <c r="E315" s="30">
        <v>5</v>
      </c>
      <c r="F315" s="31">
        <v>2</v>
      </c>
      <c r="G315" s="111">
        <v>259.18</v>
      </c>
      <c r="H315" s="102" t="s">
        <v>17208</v>
      </c>
    </row>
    <row r="316" spans="1:8" x14ac:dyDescent="0.25">
      <c r="A316" s="30"/>
      <c r="B316" s="30"/>
      <c r="C316" s="30"/>
      <c r="D316" s="30" t="s">
        <v>7</v>
      </c>
      <c r="E316" s="30">
        <v>0.5</v>
      </c>
      <c r="F316" s="31">
        <v>9</v>
      </c>
      <c r="G316" s="111">
        <v>116.63</v>
      </c>
      <c r="H316" s="102"/>
    </row>
    <row r="317" spans="1:8" ht="28.5" x14ac:dyDescent="0.25">
      <c r="A317" s="34"/>
      <c r="B317" s="34"/>
      <c r="C317" s="34" t="s">
        <v>11924</v>
      </c>
      <c r="D317" s="34"/>
      <c r="E317" s="34"/>
      <c r="F317" s="35">
        <v>11</v>
      </c>
      <c r="G317" s="112">
        <v>375.81</v>
      </c>
      <c r="H317" s="102"/>
    </row>
    <row r="318" spans="1:8" ht="30" x14ac:dyDescent="0.25">
      <c r="A318" s="30" t="s">
        <v>389</v>
      </c>
      <c r="B318" s="30" t="s">
        <v>8031</v>
      </c>
      <c r="C318" s="30" t="s">
        <v>312</v>
      </c>
      <c r="D318" s="30" t="s">
        <v>5</v>
      </c>
      <c r="E318" s="30">
        <v>5</v>
      </c>
      <c r="F318" s="31">
        <v>1</v>
      </c>
      <c r="G318" s="111">
        <v>129.59</v>
      </c>
      <c r="H318" s="102" t="s">
        <v>20356</v>
      </c>
    </row>
    <row r="319" spans="1:8" x14ac:dyDescent="0.25">
      <c r="A319" s="30"/>
      <c r="B319" s="30"/>
      <c r="C319" s="30"/>
      <c r="D319" s="30" t="s">
        <v>7</v>
      </c>
      <c r="E319" s="30">
        <v>0.5</v>
      </c>
      <c r="F319" s="31">
        <v>1</v>
      </c>
      <c r="G319" s="111">
        <v>12.96</v>
      </c>
      <c r="H319" s="102"/>
    </row>
    <row r="320" spans="1:8" ht="28.5" x14ac:dyDescent="0.25">
      <c r="A320" s="34"/>
      <c r="B320" s="34"/>
      <c r="C320" s="34" t="s">
        <v>11925</v>
      </c>
      <c r="D320" s="34"/>
      <c r="E320" s="34"/>
      <c r="F320" s="35">
        <v>2</v>
      </c>
      <c r="G320" s="112">
        <v>142.55000000000001</v>
      </c>
      <c r="H320" s="102"/>
    </row>
    <row r="321" spans="1:8" ht="45" x14ac:dyDescent="0.25">
      <c r="A321" s="30" t="s">
        <v>390</v>
      </c>
      <c r="B321" s="30" t="s">
        <v>8032</v>
      </c>
      <c r="C321" s="30" t="s">
        <v>247</v>
      </c>
      <c r="D321" s="30" t="s">
        <v>5</v>
      </c>
      <c r="E321" s="30">
        <v>5</v>
      </c>
      <c r="F321" s="31">
        <v>2</v>
      </c>
      <c r="G321" s="111">
        <v>259.18</v>
      </c>
      <c r="H321" s="102" t="s">
        <v>19549</v>
      </c>
    </row>
    <row r="322" spans="1:8" x14ac:dyDescent="0.25">
      <c r="A322" s="30"/>
      <c r="B322" s="30"/>
      <c r="C322" s="30"/>
      <c r="D322" s="30" t="s">
        <v>7</v>
      </c>
      <c r="E322" s="30">
        <v>0.5</v>
      </c>
      <c r="F322" s="31">
        <v>1</v>
      </c>
      <c r="G322" s="111">
        <v>12.96</v>
      </c>
      <c r="H322" s="102"/>
    </row>
    <row r="323" spans="1:8" ht="42.75" x14ac:dyDescent="0.25">
      <c r="A323" s="34"/>
      <c r="B323" s="34"/>
      <c r="C323" s="34" t="s">
        <v>11926</v>
      </c>
      <c r="D323" s="34"/>
      <c r="E323" s="34"/>
      <c r="F323" s="35">
        <v>3</v>
      </c>
      <c r="G323" s="112">
        <v>272.14</v>
      </c>
      <c r="H323" s="102"/>
    </row>
    <row r="324" spans="1:8" x14ac:dyDescent="0.25">
      <c r="A324" s="30" t="s">
        <v>391</v>
      </c>
      <c r="B324" s="30" t="s">
        <v>8033</v>
      </c>
      <c r="C324" s="30" t="s">
        <v>89</v>
      </c>
      <c r="D324" s="30" t="s">
        <v>5</v>
      </c>
      <c r="E324" s="30">
        <v>5</v>
      </c>
      <c r="F324" s="31">
        <v>2</v>
      </c>
      <c r="G324" s="111">
        <v>259.18</v>
      </c>
      <c r="H324" s="102" t="s">
        <v>17655</v>
      </c>
    </row>
    <row r="325" spans="1:8" x14ac:dyDescent="0.25">
      <c r="A325" s="30"/>
      <c r="B325" s="30"/>
      <c r="C325" s="30"/>
      <c r="D325" s="30" t="s">
        <v>7</v>
      </c>
      <c r="E325" s="30">
        <v>0.5</v>
      </c>
      <c r="F325" s="31">
        <v>4</v>
      </c>
      <c r="G325" s="111">
        <v>51.84</v>
      </c>
      <c r="H325" s="102"/>
    </row>
    <row r="326" spans="1:8" x14ac:dyDescent="0.25">
      <c r="A326" s="34"/>
      <c r="B326" s="34"/>
      <c r="C326" s="34" t="s">
        <v>11927</v>
      </c>
      <c r="D326" s="34"/>
      <c r="E326" s="34"/>
      <c r="F326" s="35">
        <v>6</v>
      </c>
      <c r="G326" s="112">
        <v>311.02</v>
      </c>
      <c r="H326" s="102"/>
    </row>
    <row r="327" spans="1:8" ht="45" x14ac:dyDescent="0.25">
      <c r="A327" s="30" t="s">
        <v>392</v>
      </c>
      <c r="B327" s="30" t="s">
        <v>8034</v>
      </c>
      <c r="C327" s="30" t="s">
        <v>2549</v>
      </c>
      <c r="D327" s="30" t="s">
        <v>5</v>
      </c>
      <c r="E327" s="30">
        <v>5</v>
      </c>
      <c r="F327" s="31">
        <v>2</v>
      </c>
      <c r="G327" s="111">
        <v>259.18</v>
      </c>
      <c r="H327" s="102" t="s">
        <v>20415</v>
      </c>
    </row>
    <row r="328" spans="1:8" x14ac:dyDescent="0.25">
      <c r="A328" s="30"/>
      <c r="B328" s="30"/>
      <c r="C328" s="30"/>
      <c r="D328" s="30" t="s">
        <v>7</v>
      </c>
      <c r="E328" s="30">
        <v>0.5</v>
      </c>
      <c r="F328" s="31">
        <v>1</v>
      </c>
      <c r="G328" s="111">
        <v>12.96</v>
      </c>
      <c r="H328" s="102"/>
    </row>
    <row r="329" spans="1:8" ht="42.75" x14ac:dyDescent="0.25">
      <c r="A329" s="34"/>
      <c r="B329" s="34"/>
      <c r="C329" s="34" t="s">
        <v>11928</v>
      </c>
      <c r="D329" s="34"/>
      <c r="E329" s="34"/>
      <c r="F329" s="35">
        <v>3</v>
      </c>
      <c r="G329" s="112">
        <v>272.14</v>
      </c>
      <c r="H329" s="102"/>
    </row>
    <row r="330" spans="1:8" x14ac:dyDescent="0.25">
      <c r="A330" s="30" t="s">
        <v>393</v>
      </c>
      <c r="B330" s="30" t="s">
        <v>8035</v>
      </c>
      <c r="C330" s="30" t="s">
        <v>33</v>
      </c>
      <c r="D330" s="30" t="s">
        <v>3</v>
      </c>
      <c r="E330" s="30">
        <v>10</v>
      </c>
      <c r="F330" s="31">
        <v>12</v>
      </c>
      <c r="G330" s="111">
        <v>3110.18</v>
      </c>
      <c r="H330" s="102" t="s">
        <v>17124</v>
      </c>
    </row>
    <row r="331" spans="1:8" x14ac:dyDescent="0.25">
      <c r="A331" s="30"/>
      <c r="B331" s="30"/>
      <c r="C331" s="30"/>
      <c r="D331" s="30" t="s">
        <v>4</v>
      </c>
      <c r="E331" s="30">
        <v>8</v>
      </c>
      <c r="F331" s="31">
        <v>4</v>
      </c>
      <c r="G331" s="111">
        <v>829.38</v>
      </c>
      <c r="H331" s="102"/>
    </row>
    <row r="332" spans="1:8" x14ac:dyDescent="0.25">
      <c r="A332" s="30"/>
      <c r="B332" s="30"/>
      <c r="C332" s="30"/>
      <c r="D332" s="30" t="s">
        <v>5</v>
      </c>
      <c r="E332" s="30">
        <v>5</v>
      </c>
      <c r="F332" s="31">
        <v>9</v>
      </c>
      <c r="G332" s="111">
        <v>1166.32</v>
      </c>
      <c r="H332" s="102"/>
    </row>
    <row r="333" spans="1:8" x14ac:dyDescent="0.25">
      <c r="A333" s="30"/>
      <c r="B333" s="30"/>
      <c r="C333" s="30"/>
      <c r="D333" s="30" t="s">
        <v>7</v>
      </c>
      <c r="E333" s="30">
        <v>0.5</v>
      </c>
      <c r="F333" s="31">
        <v>6</v>
      </c>
      <c r="G333" s="111">
        <v>77.75</v>
      </c>
      <c r="H333" s="102"/>
    </row>
    <row r="334" spans="1:8" x14ac:dyDescent="0.25">
      <c r="A334" s="34"/>
      <c r="B334" s="34"/>
      <c r="C334" s="34" t="s">
        <v>11929</v>
      </c>
      <c r="D334" s="34"/>
      <c r="E334" s="34"/>
      <c r="F334" s="35">
        <v>31</v>
      </c>
      <c r="G334" s="112">
        <v>5183.63</v>
      </c>
      <c r="H334" s="102"/>
    </row>
    <row r="335" spans="1:8" ht="30" x14ac:dyDescent="0.25">
      <c r="A335" s="30" t="s">
        <v>1630</v>
      </c>
      <c r="B335" s="30" t="s">
        <v>8676</v>
      </c>
      <c r="C335" s="30" t="s">
        <v>3081</v>
      </c>
      <c r="D335" s="30" t="s">
        <v>3</v>
      </c>
      <c r="E335" s="30">
        <v>10</v>
      </c>
      <c r="F335" s="31">
        <v>250</v>
      </c>
      <c r="G335" s="111">
        <v>64795.5</v>
      </c>
      <c r="H335" s="102" t="s">
        <v>19851</v>
      </c>
    </row>
    <row r="336" spans="1:8" x14ac:dyDescent="0.25">
      <c r="A336" s="30"/>
      <c r="B336" s="30"/>
      <c r="C336" s="30"/>
      <c r="D336" s="30" t="s">
        <v>4</v>
      </c>
      <c r="E336" s="30">
        <v>8</v>
      </c>
      <c r="F336" s="31">
        <v>305</v>
      </c>
      <c r="G336" s="111">
        <v>63240.41</v>
      </c>
      <c r="H336" s="102"/>
    </row>
    <row r="337" spans="1:8" x14ac:dyDescent="0.25">
      <c r="A337" s="30"/>
      <c r="B337" s="30"/>
      <c r="C337" s="30"/>
      <c r="D337" s="30" t="s">
        <v>5</v>
      </c>
      <c r="E337" s="30">
        <v>5</v>
      </c>
      <c r="F337" s="31">
        <v>609</v>
      </c>
      <c r="G337" s="111">
        <v>78920.92</v>
      </c>
      <c r="H337" s="102"/>
    </row>
    <row r="338" spans="1:8" x14ac:dyDescent="0.25">
      <c r="A338" s="30"/>
      <c r="B338" s="30"/>
      <c r="C338" s="30"/>
      <c r="D338" s="30" t="s">
        <v>8</v>
      </c>
      <c r="E338" s="30">
        <v>2</v>
      </c>
      <c r="F338" s="31">
        <v>40</v>
      </c>
      <c r="G338" s="111">
        <v>2073.46</v>
      </c>
      <c r="H338" s="102"/>
    </row>
    <row r="339" spans="1:8" x14ac:dyDescent="0.25">
      <c r="A339" s="30"/>
      <c r="B339" s="30"/>
      <c r="C339" s="30"/>
      <c r="D339" s="30" t="s">
        <v>6</v>
      </c>
      <c r="E339" s="30">
        <v>1</v>
      </c>
      <c r="F339" s="31">
        <v>289</v>
      </c>
      <c r="G339" s="111">
        <v>7490.36</v>
      </c>
      <c r="H339" s="102"/>
    </row>
    <row r="340" spans="1:8" x14ac:dyDescent="0.25">
      <c r="A340" s="30"/>
      <c r="B340" s="30"/>
      <c r="C340" s="30"/>
      <c r="D340" s="30" t="s">
        <v>7</v>
      </c>
      <c r="E340" s="30">
        <v>0.5</v>
      </c>
      <c r="F340" s="31">
        <v>2219</v>
      </c>
      <c r="G340" s="111">
        <v>28756.240000000002</v>
      </c>
      <c r="H340" s="102"/>
    </row>
    <row r="341" spans="1:8" ht="42.75" x14ac:dyDescent="0.25">
      <c r="A341" s="34"/>
      <c r="B341" s="34"/>
      <c r="C341" s="34" t="s">
        <v>11930</v>
      </c>
      <c r="D341" s="34"/>
      <c r="E341" s="34"/>
      <c r="F341" s="35">
        <v>3712</v>
      </c>
      <c r="G341" s="112">
        <v>245276.88999999998</v>
      </c>
      <c r="H341" s="102"/>
    </row>
    <row r="342" spans="1:8" ht="30" x14ac:dyDescent="0.25">
      <c r="A342" s="30" t="s">
        <v>395</v>
      </c>
      <c r="B342" s="30" t="s">
        <v>8036</v>
      </c>
      <c r="C342" s="30" t="s">
        <v>2451</v>
      </c>
      <c r="D342" s="30" t="s">
        <v>5</v>
      </c>
      <c r="E342" s="30">
        <v>5</v>
      </c>
      <c r="F342" s="31">
        <v>1</v>
      </c>
      <c r="G342" s="111">
        <v>129.59</v>
      </c>
      <c r="H342" s="102" t="s">
        <v>17961</v>
      </c>
    </row>
    <row r="343" spans="1:8" x14ac:dyDescent="0.25">
      <c r="A343" s="30"/>
      <c r="B343" s="30"/>
      <c r="C343" s="30"/>
      <c r="D343" s="30" t="s">
        <v>7</v>
      </c>
      <c r="E343" s="30">
        <v>0.5</v>
      </c>
      <c r="F343" s="31">
        <v>3</v>
      </c>
      <c r="G343" s="111">
        <v>38.880000000000003</v>
      </c>
      <c r="H343" s="102"/>
    </row>
    <row r="344" spans="1:8" ht="28.5" x14ac:dyDescent="0.25">
      <c r="A344" s="34"/>
      <c r="B344" s="34"/>
      <c r="C344" s="34" t="s">
        <v>11931</v>
      </c>
      <c r="D344" s="34"/>
      <c r="E344" s="34"/>
      <c r="F344" s="35">
        <v>4</v>
      </c>
      <c r="G344" s="112">
        <v>168.47</v>
      </c>
      <c r="H344" s="102"/>
    </row>
    <row r="345" spans="1:8" x14ac:dyDescent="0.25">
      <c r="A345" s="30" t="s">
        <v>396</v>
      </c>
      <c r="B345" s="30" t="s">
        <v>8037</v>
      </c>
      <c r="C345" s="30" t="s">
        <v>361</v>
      </c>
      <c r="D345" s="30" t="s">
        <v>5</v>
      </c>
      <c r="E345" s="30">
        <v>5</v>
      </c>
      <c r="F345" s="31">
        <v>3</v>
      </c>
      <c r="G345" s="111">
        <v>388.77</v>
      </c>
      <c r="H345" s="102" t="s">
        <v>20928</v>
      </c>
    </row>
    <row r="346" spans="1:8" x14ac:dyDescent="0.25">
      <c r="A346" s="30"/>
      <c r="B346" s="30"/>
      <c r="C346" s="30"/>
      <c r="D346" s="30" t="s">
        <v>7</v>
      </c>
      <c r="E346" s="30">
        <v>0.5</v>
      </c>
      <c r="F346" s="31">
        <v>2</v>
      </c>
      <c r="G346" s="111">
        <v>25.92</v>
      </c>
      <c r="H346" s="102"/>
    </row>
    <row r="347" spans="1:8" ht="28.5" x14ac:dyDescent="0.25">
      <c r="A347" s="34"/>
      <c r="B347" s="34"/>
      <c r="C347" s="34" t="s">
        <v>11932</v>
      </c>
      <c r="D347" s="34"/>
      <c r="E347" s="34"/>
      <c r="F347" s="35">
        <v>5</v>
      </c>
      <c r="G347" s="112">
        <v>414.69</v>
      </c>
      <c r="H347" s="102"/>
    </row>
    <row r="348" spans="1:8" x14ac:dyDescent="0.25">
      <c r="A348" s="30" t="s">
        <v>397</v>
      </c>
      <c r="B348" s="30" t="s">
        <v>8038</v>
      </c>
      <c r="C348" s="30" t="s">
        <v>190</v>
      </c>
      <c r="D348" s="30" t="s">
        <v>5</v>
      </c>
      <c r="E348" s="30">
        <v>5</v>
      </c>
      <c r="F348" s="31">
        <v>1</v>
      </c>
      <c r="G348" s="111">
        <v>129.59</v>
      </c>
      <c r="H348" s="102" t="s">
        <v>18790</v>
      </c>
    </row>
    <row r="349" spans="1:8" x14ac:dyDescent="0.25">
      <c r="A349" s="30"/>
      <c r="B349" s="30"/>
      <c r="C349" s="30"/>
      <c r="D349" s="30" t="s">
        <v>7</v>
      </c>
      <c r="E349" s="30">
        <v>0.5</v>
      </c>
      <c r="F349" s="31">
        <v>2</v>
      </c>
      <c r="G349" s="111">
        <v>25.92</v>
      </c>
      <c r="H349" s="102"/>
    </row>
    <row r="350" spans="1:8" ht="28.5" x14ac:dyDescent="0.25">
      <c r="A350" s="34"/>
      <c r="B350" s="34"/>
      <c r="C350" s="34" t="s">
        <v>11933</v>
      </c>
      <c r="D350" s="34"/>
      <c r="E350" s="34"/>
      <c r="F350" s="35">
        <v>3</v>
      </c>
      <c r="G350" s="112">
        <v>155.51</v>
      </c>
      <c r="H350" s="102"/>
    </row>
    <row r="351" spans="1:8" ht="30" x14ac:dyDescent="0.25">
      <c r="A351" s="30" t="s">
        <v>398</v>
      </c>
      <c r="B351" s="30" t="s">
        <v>8039</v>
      </c>
      <c r="C351" s="30" t="s">
        <v>6480</v>
      </c>
      <c r="D351" s="30" t="s">
        <v>5</v>
      </c>
      <c r="E351" s="30">
        <v>5</v>
      </c>
      <c r="F351" s="31">
        <v>2</v>
      </c>
      <c r="G351" s="111">
        <v>259.18</v>
      </c>
      <c r="H351" s="102" t="s">
        <v>20856</v>
      </c>
    </row>
    <row r="352" spans="1:8" x14ac:dyDescent="0.25">
      <c r="A352" s="30"/>
      <c r="B352" s="30"/>
      <c r="C352" s="30"/>
      <c r="D352" s="30" t="s">
        <v>7</v>
      </c>
      <c r="E352" s="30">
        <v>0.5</v>
      </c>
      <c r="F352" s="31">
        <v>2</v>
      </c>
      <c r="G352" s="111">
        <v>25.92</v>
      </c>
      <c r="H352" s="102"/>
    </row>
    <row r="353" spans="1:8" ht="28.5" x14ac:dyDescent="0.25">
      <c r="A353" s="34"/>
      <c r="B353" s="34"/>
      <c r="C353" s="34" t="s">
        <v>11934</v>
      </c>
      <c r="D353" s="34"/>
      <c r="E353" s="34"/>
      <c r="F353" s="35">
        <v>4</v>
      </c>
      <c r="G353" s="112">
        <v>285.10000000000002</v>
      </c>
      <c r="H353" s="102"/>
    </row>
    <row r="354" spans="1:8" x14ac:dyDescent="0.25">
      <c r="A354" s="30" t="s">
        <v>399</v>
      </c>
      <c r="B354" s="30" t="s">
        <v>8040</v>
      </c>
      <c r="C354" s="30" t="s">
        <v>2390</v>
      </c>
      <c r="D354" s="30" t="s">
        <v>5</v>
      </c>
      <c r="E354" s="30">
        <v>5</v>
      </c>
      <c r="F354" s="31">
        <v>1</v>
      </c>
      <c r="G354" s="111">
        <v>129.59</v>
      </c>
      <c r="H354" s="102" t="s">
        <v>18101</v>
      </c>
    </row>
    <row r="355" spans="1:8" x14ac:dyDescent="0.25">
      <c r="A355" s="30"/>
      <c r="B355" s="30"/>
      <c r="C355" s="30"/>
      <c r="D355" s="30" t="s">
        <v>7</v>
      </c>
      <c r="E355" s="30">
        <v>0.5</v>
      </c>
      <c r="F355" s="31">
        <v>2</v>
      </c>
      <c r="G355" s="111">
        <v>25.92</v>
      </c>
      <c r="H355" s="102"/>
    </row>
    <row r="356" spans="1:8" ht="28.5" x14ac:dyDescent="0.25">
      <c r="A356" s="34"/>
      <c r="B356" s="34"/>
      <c r="C356" s="34" t="s">
        <v>11935</v>
      </c>
      <c r="D356" s="34"/>
      <c r="E356" s="34"/>
      <c r="F356" s="35">
        <v>3</v>
      </c>
      <c r="G356" s="112">
        <v>155.51</v>
      </c>
      <c r="H356" s="102"/>
    </row>
    <row r="357" spans="1:8" ht="30" x14ac:dyDescent="0.25">
      <c r="A357" s="30" t="s">
        <v>401</v>
      </c>
      <c r="B357" s="30" t="s">
        <v>8042</v>
      </c>
      <c r="C357" s="30" t="s">
        <v>292</v>
      </c>
      <c r="D357" s="30" t="s">
        <v>5</v>
      </c>
      <c r="E357" s="30">
        <v>5</v>
      </c>
      <c r="F357" s="31">
        <v>1</v>
      </c>
      <c r="G357" s="111">
        <v>129.59</v>
      </c>
      <c r="H357" s="102" t="s">
        <v>20111</v>
      </c>
    </row>
    <row r="358" spans="1:8" x14ac:dyDescent="0.25">
      <c r="A358" s="30"/>
      <c r="B358" s="30"/>
      <c r="C358" s="30"/>
      <c r="D358" s="30" t="s">
        <v>7</v>
      </c>
      <c r="E358" s="30">
        <v>0.5</v>
      </c>
      <c r="F358" s="31">
        <v>2</v>
      </c>
      <c r="G358" s="111">
        <v>25.92</v>
      </c>
      <c r="H358" s="102"/>
    </row>
    <row r="359" spans="1:8" ht="28.5" x14ac:dyDescent="0.25">
      <c r="A359" s="34"/>
      <c r="B359" s="34"/>
      <c r="C359" s="34" t="s">
        <v>11936</v>
      </c>
      <c r="D359" s="34"/>
      <c r="E359" s="34"/>
      <c r="F359" s="35">
        <v>3</v>
      </c>
      <c r="G359" s="112">
        <v>155.51</v>
      </c>
      <c r="H359" s="102"/>
    </row>
    <row r="360" spans="1:8" ht="30" x14ac:dyDescent="0.25">
      <c r="A360" s="30" t="s">
        <v>402</v>
      </c>
      <c r="B360" s="30" t="s">
        <v>8043</v>
      </c>
      <c r="C360" s="30" t="s">
        <v>169</v>
      </c>
      <c r="D360" s="30" t="s">
        <v>5</v>
      </c>
      <c r="E360" s="30">
        <v>5</v>
      </c>
      <c r="F360" s="31">
        <v>1</v>
      </c>
      <c r="G360" s="111">
        <v>129.59</v>
      </c>
      <c r="H360" s="102" t="s">
        <v>18542</v>
      </c>
    </row>
    <row r="361" spans="1:8" x14ac:dyDescent="0.25">
      <c r="A361" s="30"/>
      <c r="B361" s="30"/>
      <c r="C361" s="30"/>
      <c r="D361" s="30" t="s">
        <v>7</v>
      </c>
      <c r="E361" s="30">
        <v>0.5</v>
      </c>
      <c r="F361" s="31">
        <v>1</v>
      </c>
      <c r="G361" s="111">
        <v>12.96</v>
      </c>
      <c r="H361" s="102"/>
    </row>
    <row r="362" spans="1:8" ht="28.5" x14ac:dyDescent="0.25">
      <c r="A362" s="34"/>
      <c r="B362" s="34"/>
      <c r="C362" s="34" t="s">
        <v>11937</v>
      </c>
      <c r="D362" s="34"/>
      <c r="E362" s="34"/>
      <c r="F362" s="35">
        <v>2</v>
      </c>
      <c r="G362" s="112">
        <v>142.55000000000001</v>
      </c>
      <c r="H362" s="102"/>
    </row>
    <row r="363" spans="1:8" ht="30" x14ac:dyDescent="0.25">
      <c r="A363" s="30" t="s">
        <v>403</v>
      </c>
      <c r="B363" s="30" t="s">
        <v>8044</v>
      </c>
      <c r="C363" s="30" t="s">
        <v>211</v>
      </c>
      <c r="D363" s="30" t="s">
        <v>5</v>
      </c>
      <c r="E363" s="30">
        <v>5</v>
      </c>
      <c r="F363" s="31">
        <v>1</v>
      </c>
      <c r="G363" s="111">
        <v>129.59</v>
      </c>
      <c r="H363" s="102" t="s">
        <v>19078</v>
      </c>
    </row>
    <row r="364" spans="1:8" x14ac:dyDescent="0.25">
      <c r="A364" s="30"/>
      <c r="B364" s="30"/>
      <c r="C364" s="30"/>
      <c r="D364" s="30" t="s">
        <v>7</v>
      </c>
      <c r="E364" s="30">
        <v>0.5</v>
      </c>
      <c r="F364" s="31">
        <v>5</v>
      </c>
      <c r="G364" s="111">
        <v>64.8</v>
      </c>
      <c r="H364" s="102"/>
    </row>
    <row r="365" spans="1:8" ht="28.5" x14ac:dyDescent="0.25">
      <c r="A365" s="34"/>
      <c r="B365" s="34"/>
      <c r="C365" s="34" t="s">
        <v>11938</v>
      </c>
      <c r="D365" s="34"/>
      <c r="E365" s="34"/>
      <c r="F365" s="35">
        <v>6</v>
      </c>
      <c r="G365" s="112">
        <v>194.39</v>
      </c>
      <c r="H365" s="102"/>
    </row>
    <row r="366" spans="1:8" x14ac:dyDescent="0.25">
      <c r="A366" s="30" t="s">
        <v>404</v>
      </c>
      <c r="B366" s="30" t="s">
        <v>8045</v>
      </c>
      <c r="C366" s="30" t="s">
        <v>323</v>
      </c>
      <c r="D366" s="30" t="s">
        <v>5</v>
      </c>
      <c r="E366" s="30">
        <v>5</v>
      </c>
      <c r="F366" s="31">
        <v>5</v>
      </c>
      <c r="G366" s="111">
        <v>647.95000000000005</v>
      </c>
      <c r="H366" s="102" t="s">
        <v>20532</v>
      </c>
    </row>
    <row r="367" spans="1:8" x14ac:dyDescent="0.25">
      <c r="A367" s="30"/>
      <c r="B367" s="30"/>
      <c r="C367" s="30"/>
      <c r="D367" s="30" t="s">
        <v>7</v>
      </c>
      <c r="E367" s="30">
        <v>0.5</v>
      </c>
      <c r="F367" s="31">
        <v>11</v>
      </c>
      <c r="G367" s="111">
        <v>142.55000000000001</v>
      </c>
      <c r="H367" s="102"/>
    </row>
    <row r="368" spans="1:8" x14ac:dyDescent="0.25">
      <c r="A368" s="34"/>
      <c r="B368" s="34"/>
      <c r="C368" s="34" t="s">
        <v>11939</v>
      </c>
      <c r="D368" s="34"/>
      <c r="E368" s="34"/>
      <c r="F368" s="35">
        <v>16</v>
      </c>
      <c r="G368" s="112">
        <v>790.5</v>
      </c>
      <c r="H368" s="102"/>
    </row>
    <row r="369" spans="1:8" ht="30" x14ac:dyDescent="0.25">
      <c r="A369" s="30" t="s">
        <v>406</v>
      </c>
      <c r="B369" s="30" t="s">
        <v>8046</v>
      </c>
      <c r="C369" s="30" t="s">
        <v>357</v>
      </c>
      <c r="D369" s="30" t="s">
        <v>5</v>
      </c>
      <c r="E369" s="30">
        <v>5</v>
      </c>
      <c r="F369" s="31">
        <v>1</v>
      </c>
      <c r="G369" s="111">
        <v>129.59</v>
      </c>
      <c r="H369" s="102" t="s">
        <v>20886</v>
      </c>
    </row>
    <row r="370" spans="1:8" x14ac:dyDescent="0.25">
      <c r="A370" s="30"/>
      <c r="B370" s="30"/>
      <c r="C370" s="30"/>
      <c r="D370" s="30" t="s">
        <v>7</v>
      </c>
      <c r="E370" s="30">
        <v>0.5</v>
      </c>
      <c r="F370" s="31">
        <v>2</v>
      </c>
      <c r="G370" s="111">
        <v>25.92</v>
      </c>
      <c r="H370" s="102"/>
    </row>
    <row r="371" spans="1:8" ht="28.5" x14ac:dyDescent="0.25">
      <c r="A371" s="34"/>
      <c r="B371" s="34"/>
      <c r="C371" s="34" t="s">
        <v>11940</v>
      </c>
      <c r="D371" s="34"/>
      <c r="E371" s="34"/>
      <c r="F371" s="35">
        <v>3</v>
      </c>
      <c r="G371" s="112">
        <v>155.51</v>
      </c>
      <c r="H371" s="102"/>
    </row>
    <row r="372" spans="1:8" ht="30" x14ac:dyDescent="0.25">
      <c r="A372" s="30" t="s">
        <v>884</v>
      </c>
      <c r="B372" s="30" t="s">
        <v>8047</v>
      </c>
      <c r="C372" s="30" t="s">
        <v>2769</v>
      </c>
      <c r="D372" s="30" t="s">
        <v>3</v>
      </c>
      <c r="E372" s="30">
        <v>10</v>
      </c>
      <c r="F372" s="31">
        <v>1</v>
      </c>
      <c r="G372" s="111">
        <v>259.18</v>
      </c>
      <c r="H372" s="102" t="s">
        <v>20421</v>
      </c>
    </row>
    <row r="373" spans="1:8" x14ac:dyDescent="0.25">
      <c r="A373" s="30"/>
      <c r="B373" s="30"/>
      <c r="C373" s="30"/>
      <c r="D373" s="30" t="s">
        <v>7</v>
      </c>
      <c r="E373" s="30">
        <v>0.5</v>
      </c>
      <c r="F373" s="31">
        <v>1</v>
      </c>
      <c r="G373" s="111">
        <v>12.96</v>
      </c>
      <c r="H373" s="102"/>
    </row>
    <row r="374" spans="1:8" ht="42.75" x14ac:dyDescent="0.25">
      <c r="A374" s="34"/>
      <c r="B374" s="34"/>
      <c r="C374" s="34" t="s">
        <v>11941</v>
      </c>
      <c r="D374" s="34"/>
      <c r="E374" s="34"/>
      <c r="F374" s="35">
        <v>2</v>
      </c>
      <c r="G374" s="112">
        <v>272.14</v>
      </c>
      <c r="H374" s="102"/>
    </row>
    <row r="375" spans="1:8" ht="30" x14ac:dyDescent="0.25">
      <c r="A375" s="30" t="s">
        <v>407</v>
      </c>
      <c r="B375" s="30" t="s">
        <v>8048</v>
      </c>
      <c r="C375" s="30" t="s">
        <v>88</v>
      </c>
      <c r="D375" s="30" t="s">
        <v>8</v>
      </c>
      <c r="E375" s="30">
        <v>2</v>
      </c>
      <c r="F375" s="31">
        <v>7</v>
      </c>
      <c r="G375" s="111">
        <v>362.85</v>
      </c>
      <c r="H375" s="102" t="s">
        <v>17610</v>
      </c>
    </row>
    <row r="376" spans="1:8" x14ac:dyDescent="0.25">
      <c r="A376" s="30"/>
      <c r="B376" s="30"/>
      <c r="C376" s="30"/>
      <c r="D376" s="30" t="s">
        <v>7</v>
      </c>
      <c r="E376" s="30">
        <v>0.5</v>
      </c>
      <c r="F376" s="31">
        <v>4</v>
      </c>
      <c r="G376" s="111">
        <v>51.84</v>
      </c>
      <c r="H376" s="102"/>
    </row>
    <row r="377" spans="1:8" ht="28.5" x14ac:dyDescent="0.25">
      <c r="A377" s="34"/>
      <c r="B377" s="34"/>
      <c r="C377" s="34" t="s">
        <v>11942</v>
      </c>
      <c r="D377" s="34"/>
      <c r="E377" s="34"/>
      <c r="F377" s="35">
        <v>11</v>
      </c>
      <c r="G377" s="112">
        <v>414.69000000000005</v>
      </c>
      <c r="H377" s="102"/>
    </row>
    <row r="378" spans="1:8" ht="30" x14ac:dyDescent="0.25">
      <c r="A378" s="30" t="s">
        <v>408</v>
      </c>
      <c r="B378" s="30" t="s">
        <v>8049</v>
      </c>
      <c r="C378" s="30" t="s">
        <v>317</v>
      </c>
      <c r="D378" s="30" t="s">
        <v>5</v>
      </c>
      <c r="E378" s="30">
        <v>5</v>
      </c>
      <c r="F378" s="31">
        <v>4</v>
      </c>
      <c r="G378" s="111">
        <v>518.36</v>
      </c>
      <c r="H378" s="102" t="s">
        <v>20445</v>
      </c>
    </row>
    <row r="379" spans="1:8" x14ac:dyDescent="0.25">
      <c r="A379" s="30"/>
      <c r="B379" s="30"/>
      <c r="C379" s="30"/>
      <c r="D379" s="30" t="s">
        <v>7</v>
      </c>
      <c r="E379" s="30">
        <v>0.5</v>
      </c>
      <c r="F379" s="31">
        <v>2</v>
      </c>
      <c r="G379" s="111">
        <v>25.92</v>
      </c>
      <c r="H379" s="102"/>
    </row>
    <row r="380" spans="1:8" ht="28.5" x14ac:dyDescent="0.25">
      <c r="A380" s="34"/>
      <c r="B380" s="34"/>
      <c r="C380" s="34" t="s">
        <v>11943</v>
      </c>
      <c r="D380" s="34"/>
      <c r="E380" s="34"/>
      <c r="F380" s="35">
        <v>6</v>
      </c>
      <c r="G380" s="112">
        <v>544.28</v>
      </c>
      <c r="H380" s="102"/>
    </row>
    <row r="381" spans="1:8" ht="30" x14ac:dyDescent="0.25">
      <c r="A381" s="30" t="s">
        <v>409</v>
      </c>
      <c r="B381" s="30" t="s">
        <v>8050</v>
      </c>
      <c r="C381" s="30" t="s">
        <v>202</v>
      </c>
      <c r="D381" s="30" t="s">
        <v>3</v>
      </c>
      <c r="E381" s="30">
        <v>10</v>
      </c>
      <c r="F381" s="31">
        <v>1</v>
      </c>
      <c r="G381" s="111">
        <v>259.18</v>
      </c>
      <c r="H381" s="102" t="s">
        <v>18875</v>
      </c>
    </row>
    <row r="382" spans="1:8" ht="42.75" x14ac:dyDescent="0.25">
      <c r="A382" s="34"/>
      <c r="B382" s="34"/>
      <c r="C382" s="34" t="s">
        <v>11944</v>
      </c>
      <c r="D382" s="34"/>
      <c r="E382" s="34"/>
      <c r="F382" s="35">
        <v>1</v>
      </c>
      <c r="G382" s="112">
        <v>259.18</v>
      </c>
      <c r="H382" s="102"/>
    </row>
    <row r="383" spans="1:8" ht="30" x14ac:dyDescent="0.25">
      <c r="A383" s="30" t="s">
        <v>410</v>
      </c>
      <c r="B383" s="30" t="s">
        <v>8051</v>
      </c>
      <c r="C383" s="30" t="s">
        <v>46</v>
      </c>
      <c r="D383" s="30" t="s">
        <v>3</v>
      </c>
      <c r="E383" s="30">
        <v>10</v>
      </c>
      <c r="F383" s="31">
        <v>3</v>
      </c>
      <c r="G383" s="111">
        <v>777.55</v>
      </c>
      <c r="H383" s="102" t="s">
        <v>20061</v>
      </c>
    </row>
    <row r="384" spans="1:8" x14ac:dyDescent="0.25">
      <c r="A384" s="30"/>
      <c r="B384" s="30"/>
      <c r="C384" s="30"/>
      <c r="D384" s="30" t="s">
        <v>4</v>
      </c>
      <c r="E384" s="30">
        <v>8</v>
      </c>
      <c r="F384" s="31">
        <v>1</v>
      </c>
      <c r="G384" s="111">
        <v>207.35</v>
      </c>
      <c r="H384" s="102"/>
    </row>
    <row r="385" spans="1:8" x14ac:dyDescent="0.25">
      <c r="A385" s="30"/>
      <c r="B385" s="30"/>
      <c r="C385" s="30"/>
      <c r="D385" s="30" t="s">
        <v>5</v>
      </c>
      <c r="E385" s="30">
        <v>5</v>
      </c>
      <c r="F385" s="31">
        <v>7</v>
      </c>
      <c r="G385" s="111">
        <v>907.14</v>
      </c>
      <c r="H385" s="102"/>
    </row>
    <row r="386" spans="1:8" x14ac:dyDescent="0.25">
      <c r="A386" s="30"/>
      <c r="B386" s="30"/>
      <c r="C386" s="30"/>
      <c r="D386" s="30" t="s">
        <v>6</v>
      </c>
      <c r="E386" s="30">
        <v>1</v>
      </c>
      <c r="F386" s="31">
        <v>1</v>
      </c>
      <c r="G386" s="111">
        <v>25.92</v>
      </c>
      <c r="H386" s="102"/>
    </row>
    <row r="387" spans="1:8" x14ac:dyDescent="0.25">
      <c r="A387" s="30"/>
      <c r="B387" s="30"/>
      <c r="C387" s="30"/>
      <c r="D387" s="30" t="s">
        <v>7</v>
      </c>
      <c r="E387" s="30">
        <v>0.5</v>
      </c>
      <c r="F387" s="31">
        <v>1</v>
      </c>
      <c r="G387" s="111">
        <v>12.96</v>
      </c>
      <c r="H387" s="102"/>
    </row>
    <row r="388" spans="1:8" ht="42.75" x14ac:dyDescent="0.25">
      <c r="A388" s="34"/>
      <c r="B388" s="34"/>
      <c r="C388" s="34" t="s">
        <v>11945</v>
      </c>
      <c r="D388" s="34"/>
      <c r="E388" s="34"/>
      <c r="F388" s="35">
        <v>13</v>
      </c>
      <c r="G388" s="112">
        <v>1930.92</v>
      </c>
      <c r="H388" s="102"/>
    </row>
    <row r="389" spans="1:8" ht="30" x14ac:dyDescent="0.25">
      <c r="A389" s="30" t="s">
        <v>411</v>
      </c>
      <c r="B389" s="30" t="s">
        <v>8052</v>
      </c>
      <c r="C389" s="30" t="s">
        <v>109</v>
      </c>
      <c r="D389" s="30" t="s">
        <v>5</v>
      </c>
      <c r="E389" s="30">
        <v>5</v>
      </c>
      <c r="F389" s="31">
        <v>1</v>
      </c>
      <c r="G389" s="111">
        <v>129.59</v>
      </c>
      <c r="H389" s="102" t="s">
        <v>18017</v>
      </c>
    </row>
    <row r="390" spans="1:8" x14ac:dyDescent="0.25">
      <c r="A390" s="30"/>
      <c r="B390" s="30"/>
      <c r="C390" s="30"/>
      <c r="D390" s="30" t="s">
        <v>7</v>
      </c>
      <c r="E390" s="30">
        <v>0.5</v>
      </c>
      <c r="F390" s="31">
        <v>2</v>
      </c>
      <c r="G390" s="111">
        <v>25.92</v>
      </c>
      <c r="H390" s="102"/>
    </row>
    <row r="391" spans="1:8" ht="28.5" x14ac:dyDescent="0.25">
      <c r="A391" s="34"/>
      <c r="B391" s="34"/>
      <c r="C391" s="34" t="s">
        <v>11946</v>
      </c>
      <c r="D391" s="34"/>
      <c r="E391" s="34"/>
      <c r="F391" s="35">
        <v>3</v>
      </c>
      <c r="G391" s="112">
        <v>155.51</v>
      </c>
      <c r="H391" s="102"/>
    </row>
    <row r="392" spans="1:8" ht="30" x14ac:dyDescent="0.25">
      <c r="A392" s="30" t="s">
        <v>412</v>
      </c>
      <c r="B392" s="30" t="s">
        <v>8053</v>
      </c>
      <c r="C392" s="30" t="s">
        <v>27</v>
      </c>
      <c r="D392" s="30" t="s">
        <v>5</v>
      </c>
      <c r="E392" s="30">
        <v>5</v>
      </c>
      <c r="F392" s="31">
        <v>1</v>
      </c>
      <c r="G392" s="111">
        <v>129.59</v>
      </c>
      <c r="H392" s="102" t="s">
        <v>16994</v>
      </c>
    </row>
    <row r="393" spans="1:8" x14ac:dyDescent="0.25">
      <c r="A393" s="30"/>
      <c r="B393" s="30"/>
      <c r="C393" s="30"/>
      <c r="D393" s="30" t="s">
        <v>7</v>
      </c>
      <c r="E393" s="30">
        <v>0.5</v>
      </c>
      <c r="F393" s="31">
        <v>2</v>
      </c>
      <c r="G393" s="111">
        <v>25.92</v>
      </c>
      <c r="H393" s="102"/>
    </row>
    <row r="394" spans="1:8" ht="28.5" x14ac:dyDescent="0.25">
      <c r="A394" s="34"/>
      <c r="B394" s="34"/>
      <c r="C394" s="34" t="s">
        <v>11947</v>
      </c>
      <c r="D394" s="34"/>
      <c r="E394" s="34"/>
      <c r="F394" s="35">
        <v>3</v>
      </c>
      <c r="G394" s="112">
        <v>155.51</v>
      </c>
      <c r="H394" s="102"/>
    </row>
    <row r="395" spans="1:8" ht="30" x14ac:dyDescent="0.25">
      <c r="A395" s="30" t="s">
        <v>413</v>
      </c>
      <c r="B395" s="30" t="s">
        <v>8054</v>
      </c>
      <c r="C395" s="30" t="s">
        <v>15</v>
      </c>
      <c r="D395" s="30" t="s">
        <v>3</v>
      </c>
      <c r="E395" s="30">
        <v>10</v>
      </c>
      <c r="F395" s="31">
        <v>3</v>
      </c>
      <c r="G395" s="111">
        <v>777.55</v>
      </c>
      <c r="H395" s="102" t="s">
        <v>16864</v>
      </c>
    </row>
    <row r="396" spans="1:8" x14ac:dyDescent="0.25">
      <c r="A396" s="30"/>
      <c r="B396" s="30"/>
      <c r="C396" s="30"/>
      <c r="D396" s="30" t="s">
        <v>5</v>
      </c>
      <c r="E396" s="30">
        <v>5</v>
      </c>
      <c r="F396" s="31">
        <v>9</v>
      </c>
      <c r="G396" s="111">
        <v>1166.32</v>
      </c>
      <c r="H396" s="102"/>
    </row>
    <row r="397" spans="1:8" x14ac:dyDescent="0.25">
      <c r="A397" s="30"/>
      <c r="B397" s="30"/>
      <c r="C397" s="30"/>
      <c r="D397" s="30" t="s">
        <v>8</v>
      </c>
      <c r="E397" s="30">
        <v>2</v>
      </c>
      <c r="F397" s="31">
        <v>9</v>
      </c>
      <c r="G397" s="111">
        <v>466.53</v>
      </c>
      <c r="H397" s="102"/>
    </row>
    <row r="398" spans="1:8" x14ac:dyDescent="0.25">
      <c r="A398" s="30"/>
      <c r="B398" s="30"/>
      <c r="C398" s="30"/>
      <c r="D398" s="30" t="s">
        <v>6</v>
      </c>
      <c r="E398" s="30">
        <v>1</v>
      </c>
      <c r="F398" s="31">
        <v>2</v>
      </c>
      <c r="G398" s="111">
        <v>51.84</v>
      </c>
      <c r="H398" s="102"/>
    </row>
    <row r="399" spans="1:8" x14ac:dyDescent="0.25">
      <c r="A399" s="30"/>
      <c r="B399" s="30"/>
      <c r="C399" s="30"/>
      <c r="D399" s="30" t="s">
        <v>7</v>
      </c>
      <c r="E399" s="30">
        <v>0.5</v>
      </c>
      <c r="F399" s="31">
        <v>18</v>
      </c>
      <c r="G399" s="111">
        <v>233.26</v>
      </c>
      <c r="H399" s="102"/>
    </row>
    <row r="400" spans="1:8" ht="28.5" x14ac:dyDescent="0.25">
      <c r="A400" s="34"/>
      <c r="B400" s="34"/>
      <c r="C400" s="34" t="s">
        <v>11948</v>
      </c>
      <c r="D400" s="34"/>
      <c r="E400" s="34"/>
      <c r="F400" s="35">
        <v>41</v>
      </c>
      <c r="G400" s="112">
        <v>2695.5</v>
      </c>
      <c r="H400" s="102"/>
    </row>
    <row r="401" spans="1:8" ht="30" x14ac:dyDescent="0.25">
      <c r="A401" s="30" t="s">
        <v>414</v>
      </c>
      <c r="B401" s="30" t="s">
        <v>8055</v>
      </c>
      <c r="C401" s="30" t="s">
        <v>159</v>
      </c>
      <c r="D401" s="30" t="s">
        <v>5</v>
      </c>
      <c r="E401" s="30">
        <v>5</v>
      </c>
      <c r="F401" s="31">
        <v>1</v>
      </c>
      <c r="G401" s="111">
        <v>129.59</v>
      </c>
      <c r="H401" s="102" t="s">
        <v>18493</v>
      </c>
    </row>
    <row r="402" spans="1:8" x14ac:dyDescent="0.25">
      <c r="A402" s="30"/>
      <c r="B402" s="30"/>
      <c r="C402" s="30"/>
      <c r="D402" s="30" t="s">
        <v>7</v>
      </c>
      <c r="E402" s="30">
        <v>0.5</v>
      </c>
      <c r="F402" s="31">
        <v>2</v>
      </c>
      <c r="G402" s="111">
        <v>25.92</v>
      </c>
      <c r="H402" s="102"/>
    </row>
    <row r="403" spans="1:8" ht="28.5" x14ac:dyDescent="0.25">
      <c r="A403" s="34"/>
      <c r="B403" s="34"/>
      <c r="C403" s="34" t="s">
        <v>11949</v>
      </c>
      <c r="D403" s="34"/>
      <c r="E403" s="34"/>
      <c r="F403" s="35">
        <v>3</v>
      </c>
      <c r="G403" s="112">
        <v>155.51</v>
      </c>
      <c r="H403" s="102"/>
    </row>
    <row r="404" spans="1:8" ht="30" x14ac:dyDescent="0.25">
      <c r="A404" s="30" t="s">
        <v>415</v>
      </c>
      <c r="B404" s="30" t="s">
        <v>8056</v>
      </c>
      <c r="C404" s="30" t="s">
        <v>2770</v>
      </c>
      <c r="D404" s="30" t="s">
        <v>5</v>
      </c>
      <c r="E404" s="30">
        <v>5</v>
      </c>
      <c r="F404" s="31">
        <v>1</v>
      </c>
      <c r="G404" s="111">
        <v>129.59</v>
      </c>
      <c r="H404" s="102" t="s">
        <v>17407</v>
      </c>
    </row>
    <row r="405" spans="1:8" x14ac:dyDescent="0.25">
      <c r="A405" s="30"/>
      <c r="B405" s="30"/>
      <c r="C405" s="30"/>
      <c r="D405" s="30" t="s">
        <v>7</v>
      </c>
      <c r="E405" s="30">
        <v>0.5</v>
      </c>
      <c r="F405" s="31">
        <v>2</v>
      </c>
      <c r="G405" s="111">
        <v>25.92</v>
      </c>
      <c r="H405" s="102"/>
    </row>
    <row r="406" spans="1:8" ht="28.5" x14ac:dyDescent="0.25">
      <c r="A406" s="34"/>
      <c r="B406" s="34"/>
      <c r="C406" s="34" t="s">
        <v>11950</v>
      </c>
      <c r="D406" s="34"/>
      <c r="E406" s="34"/>
      <c r="F406" s="35">
        <v>3</v>
      </c>
      <c r="G406" s="112">
        <v>155.51</v>
      </c>
      <c r="H406" s="102"/>
    </row>
    <row r="407" spans="1:8" ht="30" x14ac:dyDescent="0.25">
      <c r="A407" s="30" t="s">
        <v>416</v>
      </c>
      <c r="B407" s="30" t="s">
        <v>8057</v>
      </c>
      <c r="C407" s="30" t="s">
        <v>2391</v>
      </c>
      <c r="D407" s="30" t="s">
        <v>5</v>
      </c>
      <c r="E407" s="30">
        <v>5</v>
      </c>
      <c r="F407" s="31">
        <v>1</v>
      </c>
      <c r="G407" s="111">
        <v>129.59</v>
      </c>
      <c r="H407" s="102" t="s">
        <v>20226</v>
      </c>
    </row>
    <row r="408" spans="1:8" x14ac:dyDescent="0.25">
      <c r="A408" s="30"/>
      <c r="B408" s="30"/>
      <c r="C408" s="30"/>
      <c r="D408" s="30" t="s">
        <v>7</v>
      </c>
      <c r="E408" s="30">
        <v>0.5</v>
      </c>
      <c r="F408" s="31">
        <v>2</v>
      </c>
      <c r="G408" s="111">
        <v>25.92</v>
      </c>
      <c r="H408" s="102"/>
    </row>
    <row r="409" spans="1:8" ht="28.5" x14ac:dyDescent="0.25">
      <c r="A409" s="34"/>
      <c r="B409" s="34"/>
      <c r="C409" s="34" t="s">
        <v>11951</v>
      </c>
      <c r="D409" s="34"/>
      <c r="E409" s="34"/>
      <c r="F409" s="35">
        <v>3</v>
      </c>
      <c r="G409" s="112">
        <v>155.51</v>
      </c>
      <c r="H409" s="102"/>
    </row>
    <row r="410" spans="1:8" x14ac:dyDescent="0.25">
      <c r="A410" s="30" t="s">
        <v>417</v>
      </c>
      <c r="B410" s="30" t="s">
        <v>8058</v>
      </c>
      <c r="C410" s="30" t="s">
        <v>3014</v>
      </c>
      <c r="D410" s="30" t="s">
        <v>3</v>
      </c>
      <c r="E410" s="30">
        <v>10</v>
      </c>
      <c r="F410" s="31">
        <v>1</v>
      </c>
      <c r="G410" s="111">
        <v>259.18</v>
      </c>
      <c r="H410" s="102" t="s">
        <v>18143</v>
      </c>
    </row>
    <row r="411" spans="1:8" x14ac:dyDescent="0.25">
      <c r="A411" s="34"/>
      <c r="B411" s="34"/>
      <c r="C411" s="34" t="s">
        <v>11952</v>
      </c>
      <c r="D411" s="34"/>
      <c r="E411" s="34"/>
      <c r="F411" s="35">
        <v>1</v>
      </c>
      <c r="G411" s="112">
        <v>259.18</v>
      </c>
      <c r="H411" s="102"/>
    </row>
    <row r="412" spans="1:8" ht="45" x14ac:dyDescent="0.25">
      <c r="A412" s="30" t="s">
        <v>418</v>
      </c>
      <c r="B412" s="30" t="s">
        <v>8059</v>
      </c>
      <c r="C412" s="30" t="s">
        <v>192</v>
      </c>
      <c r="D412" s="30" t="s">
        <v>5</v>
      </c>
      <c r="E412" s="30">
        <v>5</v>
      </c>
      <c r="F412" s="31">
        <v>2</v>
      </c>
      <c r="G412" s="111">
        <v>259.18</v>
      </c>
      <c r="H412" s="102" t="s">
        <v>18794</v>
      </c>
    </row>
    <row r="413" spans="1:8" x14ac:dyDescent="0.25">
      <c r="A413" s="30"/>
      <c r="B413" s="30"/>
      <c r="C413" s="30"/>
      <c r="D413" s="30" t="s">
        <v>7</v>
      </c>
      <c r="E413" s="30">
        <v>0.5</v>
      </c>
      <c r="F413" s="31">
        <v>2</v>
      </c>
      <c r="G413" s="111">
        <v>25.92</v>
      </c>
      <c r="H413" s="102"/>
    </row>
    <row r="414" spans="1:8" ht="42.75" x14ac:dyDescent="0.25">
      <c r="A414" s="34"/>
      <c r="B414" s="34"/>
      <c r="C414" s="34" t="s">
        <v>11953</v>
      </c>
      <c r="D414" s="34"/>
      <c r="E414" s="34"/>
      <c r="F414" s="35">
        <v>4</v>
      </c>
      <c r="G414" s="112">
        <v>285.10000000000002</v>
      </c>
      <c r="H414" s="102"/>
    </row>
    <row r="415" spans="1:8" ht="30" x14ac:dyDescent="0.25">
      <c r="A415" s="30" t="s">
        <v>419</v>
      </c>
      <c r="B415" s="30" t="s">
        <v>8060</v>
      </c>
      <c r="C415" s="30" t="s">
        <v>86</v>
      </c>
      <c r="D415" s="30" t="s">
        <v>5</v>
      </c>
      <c r="E415" s="30">
        <v>5</v>
      </c>
      <c r="F415" s="31">
        <v>2</v>
      </c>
      <c r="G415" s="111">
        <v>259.18</v>
      </c>
      <c r="H415" s="102" t="s">
        <v>17539</v>
      </c>
    </row>
    <row r="416" spans="1:8" x14ac:dyDescent="0.25">
      <c r="A416" s="30"/>
      <c r="B416" s="30"/>
      <c r="C416" s="30"/>
      <c r="D416" s="30" t="s">
        <v>7</v>
      </c>
      <c r="E416" s="30">
        <v>0.5</v>
      </c>
      <c r="F416" s="31">
        <v>2</v>
      </c>
      <c r="G416" s="111">
        <v>25.92</v>
      </c>
      <c r="H416" s="102"/>
    </row>
    <row r="417" spans="1:8" ht="42.75" x14ac:dyDescent="0.25">
      <c r="A417" s="34"/>
      <c r="B417" s="34"/>
      <c r="C417" s="34" t="s">
        <v>11954</v>
      </c>
      <c r="D417" s="34"/>
      <c r="E417" s="34"/>
      <c r="F417" s="35">
        <v>4</v>
      </c>
      <c r="G417" s="112">
        <v>285.10000000000002</v>
      </c>
      <c r="H417" s="102"/>
    </row>
    <row r="418" spans="1:8" ht="30" x14ac:dyDescent="0.25">
      <c r="A418" s="30" t="s">
        <v>420</v>
      </c>
      <c r="B418" s="30" t="s">
        <v>8061</v>
      </c>
      <c r="C418" s="30" t="s">
        <v>253</v>
      </c>
      <c r="D418" s="30" t="s">
        <v>5</v>
      </c>
      <c r="E418" s="30">
        <v>5</v>
      </c>
      <c r="F418" s="31">
        <v>2</v>
      </c>
      <c r="G418" s="111">
        <v>259.18</v>
      </c>
      <c r="H418" s="102" t="s">
        <v>19648</v>
      </c>
    </row>
    <row r="419" spans="1:8" x14ac:dyDescent="0.25">
      <c r="A419" s="30"/>
      <c r="B419" s="30"/>
      <c r="C419" s="30"/>
      <c r="D419" s="30" t="s">
        <v>7</v>
      </c>
      <c r="E419" s="30">
        <v>0.5</v>
      </c>
      <c r="F419" s="31">
        <v>3</v>
      </c>
      <c r="G419" s="111">
        <v>38.880000000000003</v>
      </c>
      <c r="H419" s="102"/>
    </row>
    <row r="420" spans="1:8" ht="28.5" x14ac:dyDescent="0.25">
      <c r="A420" s="34"/>
      <c r="B420" s="34"/>
      <c r="C420" s="34" t="s">
        <v>11955</v>
      </c>
      <c r="D420" s="34"/>
      <c r="E420" s="34"/>
      <c r="F420" s="35">
        <v>5</v>
      </c>
      <c r="G420" s="112">
        <v>298.06</v>
      </c>
      <c r="H420" s="102"/>
    </row>
    <row r="421" spans="1:8" x14ac:dyDescent="0.25">
      <c r="A421" s="30" t="s">
        <v>421</v>
      </c>
      <c r="B421" s="30" t="s">
        <v>8062</v>
      </c>
      <c r="C421" s="30" t="s">
        <v>101</v>
      </c>
      <c r="D421" s="30" t="s">
        <v>5</v>
      </c>
      <c r="E421" s="30">
        <v>5</v>
      </c>
      <c r="F421" s="31">
        <v>1</v>
      </c>
      <c r="G421" s="111">
        <v>129.59</v>
      </c>
      <c r="H421" s="102" t="s">
        <v>17864</v>
      </c>
    </row>
    <row r="422" spans="1:8" x14ac:dyDescent="0.25">
      <c r="A422" s="30"/>
      <c r="B422" s="30"/>
      <c r="C422" s="30"/>
      <c r="D422" s="30" t="s">
        <v>7</v>
      </c>
      <c r="E422" s="30">
        <v>0.5</v>
      </c>
      <c r="F422" s="31">
        <v>2</v>
      </c>
      <c r="G422" s="111">
        <v>25.92</v>
      </c>
      <c r="H422" s="102"/>
    </row>
    <row r="423" spans="1:8" ht="28.5" x14ac:dyDescent="0.25">
      <c r="A423" s="34"/>
      <c r="B423" s="34"/>
      <c r="C423" s="34" t="s">
        <v>11956</v>
      </c>
      <c r="D423" s="34"/>
      <c r="E423" s="34"/>
      <c r="F423" s="35">
        <v>3</v>
      </c>
      <c r="G423" s="112">
        <v>155.51</v>
      </c>
      <c r="H423" s="102"/>
    </row>
    <row r="424" spans="1:8" ht="45" x14ac:dyDescent="0.25">
      <c r="A424" s="30" t="s">
        <v>422</v>
      </c>
      <c r="B424" s="30" t="s">
        <v>8063</v>
      </c>
      <c r="C424" s="30" t="s">
        <v>2611</v>
      </c>
      <c r="D424" s="30" t="s">
        <v>5</v>
      </c>
      <c r="E424" s="30">
        <v>5</v>
      </c>
      <c r="F424" s="31">
        <v>3</v>
      </c>
      <c r="G424" s="111">
        <v>388.77</v>
      </c>
      <c r="H424" s="102" t="s">
        <v>16940</v>
      </c>
    </row>
    <row r="425" spans="1:8" x14ac:dyDescent="0.25">
      <c r="A425" s="30"/>
      <c r="B425" s="30"/>
      <c r="C425" s="30"/>
      <c r="D425" s="30" t="s">
        <v>6</v>
      </c>
      <c r="E425" s="30">
        <v>1</v>
      </c>
      <c r="F425" s="31">
        <v>1</v>
      </c>
      <c r="G425" s="111">
        <v>25.92</v>
      </c>
      <c r="H425" s="102"/>
    </row>
    <row r="426" spans="1:8" x14ac:dyDescent="0.25">
      <c r="A426" s="30"/>
      <c r="B426" s="30"/>
      <c r="C426" s="30"/>
      <c r="D426" s="30" t="s">
        <v>7</v>
      </c>
      <c r="E426" s="30">
        <v>0.5</v>
      </c>
      <c r="F426" s="31">
        <v>2</v>
      </c>
      <c r="G426" s="111">
        <v>25.92</v>
      </c>
      <c r="H426" s="102"/>
    </row>
    <row r="427" spans="1:8" ht="42.75" x14ac:dyDescent="0.25">
      <c r="A427" s="34"/>
      <c r="B427" s="34"/>
      <c r="C427" s="34" t="s">
        <v>11957</v>
      </c>
      <c r="D427" s="34"/>
      <c r="E427" s="34"/>
      <c r="F427" s="35">
        <v>6</v>
      </c>
      <c r="G427" s="112">
        <v>440.61</v>
      </c>
      <c r="H427" s="102"/>
    </row>
    <row r="428" spans="1:8" ht="30" x14ac:dyDescent="0.25">
      <c r="A428" s="30" t="s">
        <v>423</v>
      </c>
      <c r="B428" s="30" t="s">
        <v>8064</v>
      </c>
      <c r="C428" s="30" t="s">
        <v>348</v>
      </c>
      <c r="D428" s="30" t="s">
        <v>5</v>
      </c>
      <c r="E428" s="30">
        <v>5</v>
      </c>
      <c r="F428" s="31">
        <v>1</v>
      </c>
      <c r="G428" s="111">
        <v>129.59</v>
      </c>
      <c r="H428" s="102" t="s">
        <v>20771</v>
      </c>
    </row>
    <row r="429" spans="1:8" x14ac:dyDescent="0.25">
      <c r="A429" s="30"/>
      <c r="B429" s="30"/>
      <c r="C429" s="30"/>
      <c r="D429" s="30" t="s">
        <v>7</v>
      </c>
      <c r="E429" s="30">
        <v>0.5</v>
      </c>
      <c r="F429" s="31">
        <v>1</v>
      </c>
      <c r="G429" s="111">
        <v>12.96</v>
      </c>
      <c r="H429" s="102"/>
    </row>
    <row r="430" spans="1:8" ht="28.5" x14ac:dyDescent="0.25">
      <c r="A430" s="34"/>
      <c r="B430" s="34"/>
      <c r="C430" s="34" t="s">
        <v>11958</v>
      </c>
      <c r="D430" s="34"/>
      <c r="E430" s="34"/>
      <c r="F430" s="35">
        <v>2</v>
      </c>
      <c r="G430" s="112">
        <v>142.55000000000001</v>
      </c>
      <c r="H430" s="102"/>
    </row>
    <row r="431" spans="1:8" ht="30" x14ac:dyDescent="0.25">
      <c r="A431" s="30" t="s">
        <v>424</v>
      </c>
      <c r="B431" s="30" t="s">
        <v>8065</v>
      </c>
      <c r="C431" s="30" t="s">
        <v>250</v>
      </c>
      <c r="D431" s="30" t="s">
        <v>5</v>
      </c>
      <c r="E431" s="30">
        <v>5</v>
      </c>
      <c r="F431" s="31">
        <v>2</v>
      </c>
      <c r="G431" s="111">
        <v>259.18</v>
      </c>
      <c r="H431" s="102" t="s">
        <v>19582</v>
      </c>
    </row>
    <row r="432" spans="1:8" x14ac:dyDescent="0.25">
      <c r="A432" s="30"/>
      <c r="B432" s="30"/>
      <c r="C432" s="30"/>
      <c r="D432" s="30" t="s">
        <v>7</v>
      </c>
      <c r="E432" s="30">
        <v>0.5</v>
      </c>
      <c r="F432" s="31">
        <v>3</v>
      </c>
      <c r="G432" s="111">
        <v>38.880000000000003</v>
      </c>
      <c r="H432" s="102"/>
    </row>
    <row r="433" spans="1:8" ht="28.5" x14ac:dyDescent="0.25">
      <c r="A433" s="34"/>
      <c r="B433" s="34"/>
      <c r="C433" s="34" t="s">
        <v>11959</v>
      </c>
      <c r="D433" s="34"/>
      <c r="E433" s="34"/>
      <c r="F433" s="35">
        <v>5</v>
      </c>
      <c r="G433" s="112">
        <v>298.06</v>
      </c>
      <c r="H433" s="102"/>
    </row>
    <row r="434" spans="1:8" ht="30" x14ac:dyDescent="0.25">
      <c r="A434" s="30" t="s">
        <v>425</v>
      </c>
      <c r="B434" s="30" t="s">
        <v>8066</v>
      </c>
      <c r="C434" s="30" t="s">
        <v>328</v>
      </c>
      <c r="D434" s="30" t="s">
        <v>5</v>
      </c>
      <c r="E434" s="30">
        <v>5</v>
      </c>
      <c r="F434" s="31">
        <v>2</v>
      </c>
      <c r="G434" s="111">
        <v>259.18</v>
      </c>
      <c r="H434" s="102" t="s">
        <v>20567</v>
      </c>
    </row>
    <row r="435" spans="1:8" x14ac:dyDescent="0.25">
      <c r="A435" s="30"/>
      <c r="B435" s="30"/>
      <c r="C435" s="30"/>
      <c r="D435" s="30" t="s">
        <v>7</v>
      </c>
      <c r="E435" s="30">
        <v>0.5</v>
      </c>
      <c r="F435" s="31">
        <v>1</v>
      </c>
      <c r="G435" s="111">
        <v>12.96</v>
      </c>
      <c r="H435" s="102"/>
    </row>
    <row r="436" spans="1:8" ht="28.5" x14ac:dyDescent="0.25">
      <c r="A436" s="34"/>
      <c r="B436" s="34"/>
      <c r="C436" s="34" t="s">
        <v>11960</v>
      </c>
      <c r="D436" s="34"/>
      <c r="E436" s="34"/>
      <c r="F436" s="35">
        <v>3</v>
      </c>
      <c r="G436" s="112">
        <v>272.14</v>
      </c>
      <c r="H436" s="102"/>
    </row>
    <row r="437" spans="1:8" x14ac:dyDescent="0.25">
      <c r="A437" s="30" t="s">
        <v>426</v>
      </c>
      <c r="B437" s="30" t="s">
        <v>8067</v>
      </c>
      <c r="C437" s="30" t="s">
        <v>29</v>
      </c>
      <c r="D437" s="30" t="s">
        <v>5</v>
      </c>
      <c r="E437" s="30">
        <v>5</v>
      </c>
      <c r="F437" s="31">
        <v>1</v>
      </c>
      <c r="G437" s="111">
        <v>129.59</v>
      </c>
      <c r="H437" s="102" t="s">
        <v>17025</v>
      </c>
    </row>
    <row r="438" spans="1:8" x14ac:dyDescent="0.25">
      <c r="A438" s="30"/>
      <c r="B438" s="30"/>
      <c r="C438" s="30"/>
      <c r="D438" s="30" t="s">
        <v>7</v>
      </c>
      <c r="E438" s="30">
        <v>0.5</v>
      </c>
      <c r="F438" s="31">
        <v>1</v>
      </c>
      <c r="G438" s="111">
        <v>12.96</v>
      </c>
      <c r="H438" s="102"/>
    </row>
    <row r="439" spans="1:8" ht="28.5" x14ac:dyDescent="0.25">
      <c r="A439" s="34"/>
      <c r="B439" s="34"/>
      <c r="C439" s="34" t="s">
        <v>11961</v>
      </c>
      <c r="D439" s="34"/>
      <c r="E439" s="34"/>
      <c r="F439" s="35">
        <v>2</v>
      </c>
      <c r="G439" s="112">
        <v>142.55000000000001</v>
      </c>
      <c r="H439" s="102"/>
    </row>
    <row r="440" spans="1:8" ht="45" x14ac:dyDescent="0.25">
      <c r="A440" s="30" t="s">
        <v>427</v>
      </c>
      <c r="B440" s="30" t="s">
        <v>8068</v>
      </c>
      <c r="C440" s="30" t="s">
        <v>111</v>
      </c>
      <c r="D440" s="30" t="s">
        <v>3</v>
      </c>
      <c r="E440" s="30">
        <v>10</v>
      </c>
      <c r="F440" s="31">
        <v>1</v>
      </c>
      <c r="G440" s="111">
        <v>259.18</v>
      </c>
      <c r="H440" s="102" t="s">
        <v>18028</v>
      </c>
    </row>
    <row r="441" spans="1:8" x14ac:dyDescent="0.25">
      <c r="A441" s="30"/>
      <c r="B441" s="30"/>
      <c r="C441" s="30"/>
      <c r="D441" s="30" t="s">
        <v>7</v>
      </c>
      <c r="E441" s="30">
        <v>0.5</v>
      </c>
      <c r="F441" s="31">
        <v>1</v>
      </c>
      <c r="G441" s="111">
        <v>12.96</v>
      </c>
      <c r="H441" s="102"/>
    </row>
    <row r="442" spans="1:8" ht="57" x14ac:dyDescent="0.25">
      <c r="A442" s="34"/>
      <c r="B442" s="34"/>
      <c r="C442" s="34" t="s">
        <v>11962</v>
      </c>
      <c r="D442" s="34"/>
      <c r="E442" s="34"/>
      <c r="F442" s="35">
        <v>2</v>
      </c>
      <c r="G442" s="112">
        <v>272.14</v>
      </c>
      <c r="H442" s="102"/>
    </row>
    <row r="443" spans="1:8" ht="30" x14ac:dyDescent="0.25">
      <c r="A443" s="30" t="s">
        <v>428</v>
      </c>
      <c r="B443" s="30" t="s">
        <v>8069</v>
      </c>
      <c r="C443" s="30" t="s">
        <v>2550</v>
      </c>
      <c r="D443" s="30" t="s">
        <v>5</v>
      </c>
      <c r="E443" s="30">
        <v>5</v>
      </c>
      <c r="F443" s="31">
        <v>1</v>
      </c>
      <c r="G443" s="111">
        <v>129.59</v>
      </c>
      <c r="H443" s="102" t="s">
        <v>17583</v>
      </c>
    </row>
    <row r="444" spans="1:8" x14ac:dyDescent="0.25">
      <c r="A444" s="30"/>
      <c r="B444" s="30"/>
      <c r="C444" s="30"/>
      <c r="D444" s="30" t="s">
        <v>7</v>
      </c>
      <c r="E444" s="30">
        <v>0.5</v>
      </c>
      <c r="F444" s="31">
        <v>3</v>
      </c>
      <c r="G444" s="111">
        <v>38.880000000000003</v>
      </c>
      <c r="H444" s="102"/>
    </row>
    <row r="445" spans="1:8" ht="28.5" x14ac:dyDescent="0.25">
      <c r="A445" s="34"/>
      <c r="B445" s="34"/>
      <c r="C445" s="34" t="s">
        <v>11963</v>
      </c>
      <c r="D445" s="34"/>
      <c r="E445" s="34"/>
      <c r="F445" s="35">
        <v>4</v>
      </c>
      <c r="G445" s="112">
        <v>168.47</v>
      </c>
      <c r="H445" s="102"/>
    </row>
    <row r="446" spans="1:8" ht="30" x14ac:dyDescent="0.25">
      <c r="A446" s="30" t="s">
        <v>429</v>
      </c>
      <c r="B446" s="30" t="s">
        <v>8070</v>
      </c>
      <c r="C446" s="30" t="s">
        <v>42</v>
      </c>
      <c r="D446" s="30" t="s">
        <v>5</v>
      </c>
      <c r="E446" s="30">
        <v>5</v>
      </c>
      <c r="F446" s="31">
        <v>1</v>
      </c>
      <c r="G446" s="111">
        <v>129.59</v>
      </c>
      <c r="H446" s="102" t="s">
        <v>17167</v>
      </c>
    </row>
    <row r="447" spans="1:8" x14ac:dyDescent="0.25">
      <c r="A447" s="30"/>
      <c r="B447" s="30"/>
      <c r="C447" s="30"/>
      <c r="D447" s="30" t="s">
        <v>7</v>
      </c>
      <c r="E447" s="30">
        <v>0.5</v>
      </c>
      <c r="F447" s="31">
        <v>4</v>
      </c>
      <c r="G447" s="111">
        <v>51.84</v>
      </c>
      <c r="H447" s="102"/>
    </row>
    <row r="448" spans="1:8" ht="28.5" x14ac:dyDescent="0.25">
      <c r="A448" s="34"/>
      <c r="B448" s="34"/>
      <c r="C448" s="34" t="s">
        <v>11964</v>
      </c>
      <c r="D448" s="34"/>
      <c r="E448" s="34"/>
      <c r="F448" s="35">
        <v>5</v>
      </c>
      <c r="G448" s="112">
        <v>181.43</v>
      </c>
      <c r="H448" s="102"/>
    </row>
    <row r="449" spans="1:8" ht="30" x14ac:dyDescent="0.25">
      <c r="A449" s="30" t="s">
        <v>430</v>
      </c>
      <c r="B449" s="30" t="s">
        <v>8071</v>
      </c>
      <c r="C449" s="30" t="s">
        <v>224</v>
      </c>
      <c r="D449" s="30" t="s">
        <v>4</v>
      </c>
      <c r="E449" s="30">
        <v>8</v>
      </c>
      <c r="F449" s="31">
        <v>1</v>
      </c>
      <c r="G449" s="111">
        <v>207.35</v>
      </c>
      <c r="H449" s="102" t="s">
        <v>19237</v>
      </c>
    </row>
    <row r="450" spans="1:8" x14ac:dyDescent="0.25">
      <c r="A450" s="30"/>
      <c r="B450" s="30"/>
      <c r="C450" s="30"/>
      <c r="D450" s="30" t="s">
        <v>5</v>
      </c>
      <c r="E450" s="30">
        <v>5</v>
      </c>
      <c r="F450" s="31">
        <v>6</v>
      </c>
      <c r="G450" s="111">
        <v>777.55</v>
      </c>
      <c r="H450" s="102"/>
    </row>
    <row r="451" spans="1:8" x14ac:dyDescent="0.25">
      <c r="A451" s="30"/>
      <c r="B451" s="30"/>
      <c r="C451" s="30"/>
      <c r="D451" s="30" t="s">
        <v>8</v>
      </c>
      <c r="E451" s="30">
        <v>2</v>
      </c>
      <c r="F451" s="31">
        <v>1</v>
      </c>
      <c r="G451" s="111">
        <v>51.84</v>
      </c>
      <c r="H451" s="102"/>
    </row>
    <row r="452" spans="1:8" x14ac:dyDescent="0.25">
      <c r="A452" s="30"/>
      <c r="B452" s="30"/>
      <c r="C452" s="30"/>
      <c r="D452" s="30" t="s">
        <v>7</v>
      </c>
      <c r="E452" s="30">
        <v>0.5</v>
      </c>
      <c r="F452" s="31">
        <v>43</v>
      </c>
      <c r="G452" s="111">
        <v>557.24</v>
      </c>
      <c r="H452" s="102"/>
    </row>
    <row r="453" spans="1:8" ht="28.5" x14ac:dyDescent="0.25">
      <c r="A453" s="34"/>
      <c r="B453" s="34"/>
      <c r="C453" s="34" t="s">
        <v>11965</v>
      </c>
      <c r="D453" s="34"/>
      <c r="E453" s="34"/>
      <c r="F453" s="35">
        <v>51</v>
      </c>
      <c r="G453" s="112">
        <v>1593.98</v>
      </c>
      <c r="H453" s="102"/>
    </row>
    <row r="454" spans="1:8" ht="30" x14ac:dyDescent="0.25">
      <c r="A454" s="30" t="s">
        <v>431</v>
      </c>
      <c r="B454" s="30" t="s">
        <v>8072</v>
      </c>
      <c r="C454" s="30" t="s">
        <v>231</v>
      </c>
      <c r="D454" s="30" t="s">
        <v>5</v>
      </c>
      <c r="E454" s="30">
        <v>5</v>
      </c>
      <c r="F454" s="31">
        <v>1</v>
      </c>
      <c r="G454" s="111">
        <v>129.59</v>
      </c>
      <c r="H454" s="102" t="s">
        <v>19321</v>
      </c>
    </row>
    <row r="455" spans="1:8" x14ac:dyDescent="0.25">
      <c r="A455" s="30"/>
      <c r="B455" s="30"/>
      <c r="C455" s="30"/>
      <c r="D455" s="30" t="s">
        <v>7</v>
      </c>
      <c r="E455" s="30">
        <v>0.5</v>
      </c>
      <c r="F455" s="31">
        <v>4</v>
      </c>
      <c r="G455" s="111">
        <v>51.84</v>
      </c>
      <c r="H455" s="102"/>
    </row>
    <row r="456" spans="1:8" ht="28.5" x14ac:dyDescent="0.25">
      <c r="A456" s="34"/>
      <c r="B456" s="34"/>
      <c r="C456" s="34" t="s">
        <v>11966</v>
      </c>
      <c r="D456" s="34"/>
      <c r="E456" s="34"/>
      <c r="F456" s="35">
        <v>5</v>
      </c>
      <c r="G456" s="112">
        <v>181.43</v>
      </c>
      <c r="H456" s="102"/>
    </row>
    <row r="457" spans="1:8" ht="30" x14ac:dyDescent="0.25">
      <c r="A457" s="30" t="s">
        <v>432</v>
      </c>
      <c r="B457" s="30" t="s">
        <v>8073</v>
      </c>
      <c r="C457" s="30" t="s">
        <v>212</v>
      </c>
      <c r="D457" s="30" t="s">
        <v>5</v>
      </c>
      <c r="E457" s="30">
        <v>5</v>
      </c>
      <c r="F457" s="31">
        <v>1</v>
      </c>
      <c r="G457" s="111">
        <v>129.59</v>
      </c>
      <c r="H457" s="102" t="s">
        <v>19102</v>
      </c>
    </row>
    <row r="458" spans="1:8" x14ac:dyDescent="0.25">
      <c r="A458" s="30"/>
      <c r="B458" s="30"/>
      <c r="C458" s="30"/>
      <c r="D458" s="30" t="s">
        <v>7</v>
      </c>
      <c r="E458" s="30">
        <v>0.5</v>
      </c>
      <c r="F458" s="31">
        <v>2</v>
      </c>
      <c r="G458" s="111">
        <v>25.92</v>
      </c>
      <c r="H458" s="102"/>
    </row>
    <row r="459" spans="1:8" ht="28.5" x14ac:dyDescent="0.25">
      <c r="A459" s="34"/>
      <c r="B459" s="34"/>
      <c r="C459" s="34" t="s">
        <v>11967</v>
      </c>
      <c r="D459" s="34"/>
      <c r="E459" s="34"/>
      <c r="F459" s="35">
        <v>3</v>
      </c>
      <c r="G459" s="112">
        <v>155.51</v>
      </c>
      <c r="H459" s="102"/>
    </row>
    <row r="460" spans="1:8" ht="30" x14ac:dyDescent="0.25">
      <c r="A460" s="30" t="s">
        <v>433</v>
      </c>
      <c r="B460" s="30" t="s">
        <v>8074</v>
      </c>
      <c r="C460" s="30" t="s">
        <v>158</v>
      </c>
      <c r="D460" s="30" t="s">
        <v>3</v>
      </c>
      <c r="E460" s="30">
        <v>10</v>
      </c>
      <c r="F460" s="31">
        <v>1</v>
      </c>
      <c r="G460" s="111">
        <v>259.18</v>
      </c>
      <c r="H460" s="102" t="s">
        <v>18488</v>
      </c>
    </row>
    <row r="461" spans="1:8" x14ac:dyDescent="0.25">
      <c r="A461" s="30"/>
      <c r="B461" s="30"/>
      <c r="C461" s="30"/>
      <c r="D461" s="30" t="s">
        <v>7</v>
      </c>
      <c r="E461" s="30">
        <v>0.5</v>
      </c>
      <c r="F461" s="31">
        <v>2</v>
      </c>
      <c r="G461" s="111">
        <v>25.92</v>
      </c>
      <c r="H461" s="102"/>
    </row>
    <row r="462" spans="1:8" ht="28.5" x14ac:dyDescent="0.25">
      <c r="A462" s="34"/>
      <c r="B462" s="34"/>
      <c r="C462" s="34" t="s">
        <v>11968</v>
      </c>
      <c r="D462" s="34"/>
      <c r="E462" s="34"/>
      <c r="F462" s="35">
        <v>3</v>
      </c>
      <c r="G462" s="112">
        <v>285.10000000000002</v>
      </c>
      <c r="H462" s="102"/>
    </row>
    <row r="463" spans="1:8" ht="30" x14ac:dyDescent="0.25">
      <c r="A463" s="30" t="s">
        <v>434</v>
      </c>
      <c r="B463" s="30" t="s">
        <v>8075</v>
      </c>
      <c r="C463" s="30" t="s">
        <v>8076</v>
      </c>
      <c r="D463" s="30" t="s">
        <v>5</v>
      </c>
      <c r="E463" s="30">
        <v>5</v>
      </c>
      <c r="F463" s="31">
        <v>2</v>
      </c>
      <c r="G463" s="111">
        <v>259.18</v>
      </c>
      <c r="H463" s="102" t="s">
        <v>18202</v>
      </c>
    </row>
    <row r="464" spans="1:8" x14ac:dyDescent="0.25">
      <c r="A464" s="30"/>
      <c r="B464" s="30"/>
      <c r="C464" s="30"/>
      <c r="D464" s="30" t="s">
        <v>7</v>
      </c>
      <c r="E464" s="30">
        <v>0.5</v>
      </c>
      <c r="F464" s="31">
        <v>1</v>
      </c>
      <c r="G464" s="111">
        <v>12.96</v>
      </c>
      <c r="H464" s="102"/>
    </row>
    <row r="465" spans="1:8" ht="28.5" x14ac:dyDescent="0.25">
      <c r="A465" s="34"/>
      <c r="B465" s="34"/>
      <c r="C465" s="34" t="s">
        <v>11969</v>
      </c>
      <c r="D465" s="34"/>
      <c r="E465" s="34"/>
      <c r="F465" s="35">
        <v>3</v>
      </c>
      <c r="G465" s="112">
        <v>272.14</v>
      </c>
      <c r="H465" s="102"/>
    </row>
    <row r="466" spans="1:8" ht="30" x14ac:dyDescent="0.25">
      <c r="A466" s="30" t="s">
        <v>435</v>
      </c>
      <c r="B466" s="30" t="s">
        <v>8077</v>
      </c>
      <c r="C466" s="30" t="s">
        <v>32</v>
      </c>
      <c r="D466" s="30" t="s">
        <v>3</v>
      </c>
      <c r="E466" s="30">
        <v>10</v>
      </c>
      <c r="F466" s="31">
        <v>8</v>
      </c>
      <c r="G466" s="111">
        <v>2073.46</v>
      </c>
      <c r="H466" s="102" t="s">
        <v>17118</v>
      </c>
    </row>
    <row r="467" spans="1:8" x14ac:dyDescent="0.25">
      <c r="A467" s="30"/>
      <c r="B467" s="30"/>
      <c r="C467" s="30"/>
      <c r="D467" s="30" t="s">
        <v>6</v>
      </c>
      <c r="E467" s="30">
        <v>1</v>
      </c>
      <c r="F467" s="31">
        <v>6</v>
      </c>
      <c r="G467" s="111">
        <v>155.51</v>
      </c>
      <c r="H467" s="102"/>
    </row>
    <row r="468" spans="1:8" x14ac:dyDescent="0.25">
      <c r="A468" s="30"/>
      <c r="B468" s="30"/>
      <c r="C468" s="30"/>
      <c r="D468" s="30" t="s">
        <v>7</v>
      </c>
      <c r="E468" s="30">
        <v>0.5</v>
      </c>
      <c r="F468" s="31">
        <v>9</v>
      </c>
      <c r="G468" s="111">
        <v>116.63</v>
      </c>
      <c r="H468" s="102"/>
    </row>
    <row r="469" spans="1:8" ht="28.5" x14ac:dyDescent="0.25">
      <c r="A469" s="34"/>
      <c r="B469" s="34"/>
      <c r="C469" s="34" t="s">
        <v>11970</v>
      </c>
      <c r="D469" s="34"/>
      <c r="E469" s="34"/>
      <c r="F469" s="35">
        <v>23</v>
      </c>
      <c r="G469" s="112">
        <v>2345.6000000000004</v>
      </c>
      <c r="H469" s="102"/>
    </row>
    <row r="470" spans="1:8" ht="30" x14ac:dyDescent="0.25">
      <c r="A470" s="30" t="s">
        <v>436</v>
      </c>
      <c r="B470" s="30" t="s">
        <v>8078</v>
      </c>
      <c r="C470" s="30" t="s">
        <v>103</v>
      </c>
      <c r="D470" s="30" t="s">
        <v>5</v>
      </c>
      <c r="E470" s="30">
        <v>5</v>
      </c>
      <c r="F470" s="31">
        <v>1</v>
      </c>
      <c r="G470" s="111">
        <v>129.59</v>
      </c>
      <c r="H470" s="102" t="s">
        <v>17978</v>
      </c>
    </row>
    <row r="471" spans="1:8" x14ac:dyDescent="0.25">
      <c r="A471" s="30"/>
      <c r="B471" s="30"/>
      <c r="C471" s="30"/>
      <c r="D471" s="30" t="s">
        <v>7</v>
      </c>
      <c r="E471" s="30">
        <v>0.5</v>
      </c>
      <c r="F471" s="31">
        <v>2</v>
      </c>
      <c r="G471" s="111">
        <v>25.92</v>
      </c>
      <c r="H471" s="102"/>
    </row>
    <row r="472" spans="1:8" ht="28.5" x14ac:dyDescent="0.25">
      <c r="A472" s="34"/>
      <c r="B472" s="34"/>
      <c r="C472" s="34" t="s">
        <v>11971</v>
      </c>
      <c r="D472" s="34"/>
      <c r="E472" s="34"/>
      <c r="F472" s="35">
        <v>3</v>
      </c>
      <c r="G472" s="112">
        <v>155.51</v>
      </c>
      <c r="H472" s="102"/>
    </row>
    <row r="473" spans="1:8" x14ac:dyDescent="0.25">
      <c r="A473" s="30" t="s">
        <v>437</v>
      </c>
      <c r="B473" s="30" t="s">
        <v>8079</v>
      </c>
      <c r="C473" s="30" t="s">
        <v>78</v>
      </c>
      <c r="D473" s="30" t="s">
        <v>5</v>
      </c>
      <c r="E473" s="30">
        <v>5</v>
      </c>
      <c r="F473" s="31">
        <v>1</v>
      </c>
      <c r="G473" s="111">
        <v>129.59</v>
      </c>
      <c r="H473" s="102" t="s">
        <v>17465</v>
      </c>
    </row>
    <row r="474" spans="1:8" x14ac:dyDescent="0.25">
      <c r="A474" s="30"/>
      <c r="B474" s="30"/>
      <c r="C474" s="30"/>
      <c r="D474" s="30" t="s">
        <v>7</v>
      </c>
      <c r="E474" s="30">
        <v>0.5</v>
      </c>
      <c r="F474" s="31">
        <v>1</v>
      </c>
      <c r="G474" s="111">
        <v>12.96</v>
      </c>
      <c r="H474" s="102"/>
    </row>
    <row r="475" spans="1:8" ht="28.5" x14ac:dyDescent="0.25">
      <c r="A475" s="34"/>
      <c r="B475" s="34"/>
      <c r="C475" s="34" t="s">
        <v>11972</v>
      </c>
      <c r="D475" s="34"/>
      <c r="E475" s="34"/>
      <c r="F475" s="35">
        <v>2</v>
      </c>
      <c r="G475" s="112">
        <v>142.55000000000001</v>
      </c>
      <c r="H475" s="102"/>
    </row>
    <row r="476" spans="1:8" x14ac:dyDescent="0.25">
      <c r="A476" s="30" t="s">
        <v>438</v>
      </c>
      <c r="B476" s="30" t="s">
        <v>8080</v>
      </c>
      <c r="C476" s="30" t="s">
        <v>343</v>
      </c>
      <c r="D476" s="30" t="s">
        <v>5</v>
      </c>
      <c r="E476" s="30">
        <v>5</v>
      </c>
      <c r="F476" s="31">
        <v>1</v>
      </c>
      <c r="G476" s="111">
        <v>129.59</v>
      </c>
      <c r="H476" s="102" t="s">
        <v>20723</v>
      </c>
    </row>
    <row r="477" spans="1:8" x14ac:dyDescent="0.25">
      <c r="A477" s="30"/>
      <c r="B477" s="30"/>
      <c r="C477" s="30"/>
      <c r="D477" s="30" t="s">
        <v>7</v>
      </c>
      <c r="E477" s="30">
        <v>0.5</v>
      </c>
      <c r="F477" s="31">
        <v>4</v>
      </c>
      <c r="G477" s="111">
        <v>51.84</v>
      </c>
      <c r="H477" s="102"/>
    </row>
    <row r="478" spans="1:8" x14ac:dyDescent="0.25">
      <c r="A478" s="34"/>
      <c r="B478" s="34"/>
      <c r="C478" s="34" t="s">
        <v>11973</v>
      </c>
      <c r="D478" s="34"/>
      <c r="E478" s="34"/>
      <c r="F478" s="35">
        <v>5</v>
      </c>
      <c r="G478" s="112">
        <v>181.43</v>
      </c>
      <c r="H478" s="102"/>
    </row>
    <row r="479" spans="1:8" ht="30" x14ac:dyDescent="0.25">
      <c r="A479" s="30" t="s">
        <v>439</v>
      </c>
      <c r="B479" s="30" t="s">
        <v>8081</v>
      </c>
      <c r="C479" s="30" t="s">
        <v>216</v>
      </c>
      <c r="D479" s="30" t="s">
        <v>5</v>
      </c>
      <c r="E479" s="30">
        <v>5</v>
      </c>
      <c r="F479" s="31">
        <v>1</v>
      </c>
      <c r="G479" s="111">
        <v>129.59</v>
      </c>
      <c r="H479" s="102" t="s">
        <v>19145</v>
      </c>
    </row>
    <row r="480" spans="1:8" x14ac:dyDescent="0.25">
      <c r="A480" s="30"/>
      <c r="B480" s="30"/>
      <c r="C480" s="30"/>
      <c r="D480" s="30" t="s">
        <v>7</v>
      </c>
      <c r="E480" s="30">
        <v>0.5</v>
      </c>
      <c r="F480" s="31">
        <v>1</v>
      </c>
      <c r="G480" s="111">
        <v>12.96</v>
      </c>
      <c r="H480" s="102"/>
    </row>
    <row r="481" spans="1:8" ht="28.5" x14ac:dyDescent="0.25">
      <c r="A481" s="34"/>
      <c r="B481" s="34"/>
      <c r="C481" s="34" t="s">
        <v>11974</v>
      </c>
      <c r="D481" s="34"/>
      <c r="E481" s="34"/>
      <c r="F481" s="35">
        <v>2</v>
      </c>
      <c r="G481" s="112">
        <v>142.55000000000001</v>
      </c>
      <c r="H481" s="102"/>
    </row>
    <row r="482" spans="1:8" ht="30" x14ac:dyDescent="0.25">
      <c r="A482" s="30" t="s">
        <v>440</v>
      </c>
      <c r="B482" s="30" t="s">
        <v>8082</v>
      </c>
      <c r="C482" s="30" t="s">
        <v>30</v>
      </c>
      <c r="D482" s="30" t="s">
        <v>8</v>
      </c>
      <c r="E482" s="30">
        <v>2</v>
      </c>
      <c r="F482" s="31">
        <v>1</v>
      </c>
      <c r="G482" s="111">
        <v>51.84</v>
      </c>
      <c r="H482" s="102" t="s">
        <v>17042</v>
      </c>
    </row>
    <row r="483" spans="1:8" x14ac:dyDescent="0.25">
      <c r="A483" s="30"/>
      <c r="B483" s="30"/>
      <c r="C483" s="30"/>
      <c r="D483" s="30" t="s">
        <v>7</v>
      </c>
      <c r="E483" s="30">
        <v>0.5</v>
      </c>
      <c r="F483" s="31">
        <v>19</v>
      </c>
      <c r="G483" s="111">
        <v>246.22</v>
      </c>
      <c r="H483" s="102"/>
    </row>
    <row r="484" spans="1:8" ht="42.75" x14ac:dyDescent="0.25">
      <c r="A484" s="34"/>
      <c r="B484" s="34"/>
      <c r="C484" s="34" t="s">
        <v>11975</v>
      </c>
      <c r="D484" s="34"/>
      <c r="E484" s="34"/>
      <c r="F484" s="35">
        <v>20</v>
      </c>
      <c r="G484" s="112">
        <v>298.06</v>
      </c>
      <c r="H484" s="102"/>
    </row>
    <row r="485" spans="1:8" ht="45" x14ac:dyDescent="0.25">
      <c r="A485" s="30" t="s">
        <v>441</v>
      </c>
      <c r="B485" s="30" t="s">
        <v>8083</v>
      </c>
      <c r="C485" s="30" t="s">
        <v>3015</v>
      </c>
      <c r="D485" s="30" t="s">
        <v>5</v>
      </c>
      <c r="E485" s="30">
        <v>5</v>
      </c>
      <c r="F485" s="31">
        <v>3</v>
      </c>
      <c r="G485" s="111">
        <v>388.77</v>
      </c>
      <c r="H485" s="102" t="s">
        <v>19624</v>
      </c>
    </row>
    <row r="486" spans="1:8" x14ac:dyDescent="0.25">
      <c r="A486" s="30"/>
      <c r="B486" s="30"/>
      <c r="C486" s="30"/>
      <c r="D486" s="30" t="s">
        <v>7</v>
      </c>
      <c r="E486" s="30">
        <v>0.5</v>
      </c>
      <c r="F486" s="31">
        <v>2</v>
      </c>
      <c r="G486" s="111">
        <v>25.92</v>
      </c>
      <c r="H486" s="102"/>
    </row>
    <row r="487" spans="1:8" ht="42.75" x14ac:dyDescent="0.25">
      <c r="A487" s="34"/>
      <c r="B487" s="34"/>
      <c r="C487" s="34" t="s">
        <v>11976</v>
      </c>
      <c r="D487" s="34"/>
      <c r="E487" s="34"/>
      <c r="F487" s="35">
        <v>5</v>
      </c>
      <c r="G487" s="112">
        <v>414.69</v>
      </c>
      <c r="H487" s="102"/>
    </row>
    <row r="488" spans="1:8" ht="30" x14ac:dyDescent="0.25">
      <c r="A488" s="30" t="s">
        <v>442</v>
      </c>
      <c r="B488" s="30" t="s">
        <v>11977</v>
      </c>
      <c r="C488" s="30" t="s">
        <v>11978</v>
      </c>
      <c r="D488" s="30" t="s">
        <v>5</v>
      </c>
      <c r="E488" s="30">
        <v>5</v>
      </c>
      <c r="F488" s="31">
        <v>2</v>
      </c>
      <c r="G488" s="111">
        <v>259.18</v>
      </c>
      <c r="H488" s="102" t="s">
        <v>18589</v>
      </c>
    </row>
    <row r="489" spans="1:8" ht="28.5" x14ac:dyDescent="0.25">
      <c r="A489" s="34"/>
      <c r="B489" s="34"/>
      <c r="C489" s="34" t="s">
        <v>11979</v>
      </c>
      <c r="D489" s="34"/>
      <c r="E489" s="34"/>
      <c r="F489" s="35">
        <v>2</v>
      </c>
      <c r="G489" s="112">
        <v>259.18</v>
      </c>
      <c r="H489" s="102"/>
    </row>
    <row r="490" spans="1:8" x14ac:dyDescent="0.25">
      <c r="A490" s="30" t="s">
        <v>443</v>
      </c>
      <c r="B490" s="30" t="s">
        <v>8084</v>
      </c>
      <c r="C490" s="30" t="s">
        <v>338</v>
      </c>
      <c r="D490" s="30" t="s">
        <v>5</v>
      </c>
      <c r="E490" s="30">
        <v>5</v>
      </c>
      <c r="F490" s="31">
        <v>3</v>
      </c>
      <c r="G490" s="111">
        <v>388.77</v>
      </c>
      <c r="H490" s="102" t="s">
        <v>20684</v>
      </c>
    </row>
    <row r="491" spans="1:8" x14ac:dyDescent="0.25">
      <c r="A491" s="30"/>
      <c r="B491" s="30"/>
      <c r="C491" s="30"/>
      <c r="D491" s="30" t="s">
        <v>7</v>
      </c>
      <c r="E491" s="30">
        <v>0.5</v>
      </c>
      <c r="F491" s="31">
        <v>10</v>
      </c>
      <c r="G491" s="111">
        <v>129.59</v>
      </c>
      <c r="H491" s="102"/>
    </row>
    <row r="492" spans="1:8" ht="28.5" x14ac:dyDescent="0.25">
      <c r="A492" s="34"/>
      <c r="B492" s="34"/>
      <c r="C492" s="34" t="s">
        <v>11980</v>
      </c>
      <c r="D492" s="34"/>
      <c r="E492" s="34"/>
      <c r="F492" s="35">
        <v>13</v>
      </c>
      <c r="G492" s="112">
        <v>518.36</v>
      </c>
      <c r="H492" s="102"/>
    </row>
    <row r="493" spans="1:8" x14ac:dyDescent="0.25">
      <c r="A493" s="30" t="s">
        <v>444</v>
      </c>
      <c r="B493" s="30" t="s">
        <v>8085</v>
      </c>
      <c r="C493" s="30" t="s">
        <v>2612</v>
      </c>
      <c r="D493" s="30" t="s">
        <v>5</v>
      </c>
      <c r="E493" s="30">
        <v>5</v>
      </c>
      <c r="F493" s="31">
        <v>2</v>
      </c>
      <c r="G493" s="111">
        <v>259.18</v>
      </c>
      <c r="H493" s="102" t="s">
        <v>19498</v>
      </c>
    </row>
    <row r="494" spans="1:8" x14ac:dyDescent="0.25">
      <c r="A494" s="30"/>
      <c r="B494" s="30"/>
      <c r="C494" s="30"/>
      <c r="D494" s="30" t="s">
        <v>7</v>
      </c>
      <c r="E494" s="30">
        <v>0.5</v>
      </c>
      <c r="F494" s="31">
        <v>6</v>
      </c>
      <c r="G494" s="111">
        <v>77.75</v>
      </c>
      <c r="H494" s="102"/>
    </row>
    <row r="495" spans="1:8" x14ac:dyDescent="0.25">
      <c r="A495" s="34"/>
      <c r="B495" s="34"/>
      <c r="C495" s="34" t="s">
        <v>11981</v>
      </c>
      <c r="D495" s="34"/>
      <c r="E495" s="34"/>
      <c r="F495" s="35">
        <v>8</v>
      </c>
      <c r="G495" s="112">
        <v>336.93</v>
      </c>
      <c r="H495" s="102"/>
    </row>
    <row r="496" spans="1:8" ht="30" x14ac:dyDescent="0.25">
      <c r="A496" s="30" t="s">
        <v>885</v>
      </c>
      <c r="B496" s="30" t="s">
        <v>8086</v>
      </c>
      <c r="C496" s="30" t="s">
        <v>886</v>
      </c>
      <c r="D496" s="30" t="s">
        <v>4</v>
      </c>
      <c r="E496" s="30">
        <v>8</v>
      </c>
      <c r="F496" s="31">
        <v>6</v>
      </c>
      <c r="G496" s="111">
        <v>1244.07</v>
      </c>
      <c r="H496" s="102" t="s">
        <v>16857</v>
      </c>
    </row>
    <row r="497" spans="1:8" x14ac:dyDescent="0.25">
      <c r="A497" s="30"/>
      <c r="B497" s="30"/>
      <c r="C497" s="30"/>
      <c r="D497" s="30" t="s">
        <v>6</v>
      </c>
      <c r="E497" s="30">
        <v>1</v>
      </c>
      <c r="F497" s="31">
        <v>1</v>
      </c>
      <c r="G497" s="111">
        <v>25.92</v>
      </c>
      <c r="H497" s="102"/>
    </row>
    <row r="498" spans="1:8" x14ac:dyDescent="0.25">
      <c r="A498" s="30"/>
      <c r="B498" s="30"/>
      <c r="C498" s="30"/>
      <c r="D498" s="30" t="s">
        <v>7</v>
      </c>
      <c r="E498" s="30">
        <v>0.5</v>
      </c>
      <c r="F498" s="31">
        <v>5</v>
      </c>
      <c r="G498" s="111">
        <v>64.8</v>
      </c>
      <c r="H498" s="102"/>
    </row>
    <row r="499" spans="1:8" ht="28.5" x14ac:dyDescent="0.25">
      <c r="A499" s="34"/>
      <c r="B499" s="34"/>
      <c r="C499" s="34" t="s">
        <v>11982</v>
      </c>
      <c r="D499" s="34"/>
      <c r="E499" s="34"/>
      <c r="F499" s="35">
        <v>12</v>
      </c>
      <c r="G499" s="112">
        <v>1334.79</v>
      </c>
      <c r="H499" s="102"/>
    </row>
    <row r="500" spans="1:8" ht="30" x14ac:dyDescent="0.25">
      <c r="A500" s="30" t="s">
        <v>445</v>
      </c>
      <c r="B500" s="30" t="s">
        <v>8087</v>
      </c>
      <c r="C500" s="30" t="s">
        <v>179</v>
      </c>
      <c r="D500" s="30" t="s">
        <v>5</v>
      </c>
      <c r="E500" s="30">
        <v>5</v>
      </c>
      <c r="F500" s="31">
        <v>1</v>
      </c>
      <c r="G500" s="111">
        <v>129.59</v>
      </c>
      <c r="H500" s="102" t="s">
        <v>18674</v>
      </c>
    </row>
    <row r="501" spans="1:8" x14ac:dyDescent="0.25">
      <c r="A501" s="30"/>
      <c r="B501" s="30"/>
      <c r="C501" s="30"/>
      <c r="D501" s="30" t="s">
        <v>7</v>
      </c>
      <c r="E501" s="30">
        <v>0.5</v>
      </c>
      <c r="F501" s="31">
        <v>3</v>
      </c>
      <c r="G501" s="111">
        <v>38.880000000000003</v>
      </c>
      <c r="H501" s="102"/>
    </row>
    <row r="502" spans="1:8" ht="28.5" x14ac:dyDescent="0.25">
      <c r="A502" s="34"/>
      <c r="B502" s="34"/>
      <c r="C502" s="34" t="s">
        <v>11983</v>
      </c>
      <c r="D502" s="34"/>
      <c r="E502" s="34"/>
      <c r="F502" s="35">
        <v>4</v>
      </c>
      <c r="G502" s="112">
        <v>168.47</v>
      </c>
      <c r="H502" s="102"/>
    </row>
    <row r="503" spans="1:8" x14ac:dyDescent="0.25">
      <c r="A503" s="30" t="s">
        <v>446</v>
      </c>
      <c r="B503" s="30" t="s">
        <v>8088</v>
      </c>
      <c r="C503" s="30" t="s">
        <v>271</v>
      </c>
      <c r="D503" s="30" t="s">
        <v>5</v>
      </c>
      <c r="E503" s="30">
        <v>5</v>
      </c>
      <c r="F503" s="31">
        <v>1</v>
      </c>
      <c r="G503" s="111">
        <v>129.59</v>
      </c>
      <c r="H503" s="102" t="s">
        <v>19840</v>
      </c>
    </row>
    <row r="504" spans="1:8" x14ac:dyDescent="0.25">
      <c r="A504" s="30"/>
      <c r="B504" s="30"/>
      <c r="C504" s="30"/>
      <c r="D504" s="30" t="s">
        <v>7</v>
      </c>
      <c r="E504" s="30">
        <v>0.5</v>
      </c>
      <c r="F504" s="31">
        <v>1</v>
      </c>
      <c r="G504" s="111">
        <v>12.96</v>
      </c>
      <c r="H504" s="102"/>
    </row>
    <row r="505" spans="1:8" ht="28.5" x14ac:dyDescent="0.25">
      <c r="A505" s="34"/>
      <c r="B505" s="34"/>
      <c r="C505" s="34" t="s">
        <v>11984</v>
      </c>
      <c r="D505" s="34"/>
      <c r="E505" s="34"/>
      <c r="F505" s="35">
        <v>2</v>
      </c>
      <c r="G505" s="112">
        <v>142.55000000000001</v>
      </c>
      <c r="H505" s="102"/>
    </row>
    <row r="506" spans="1:8" ht="30" x14ac:dyDescent="0.25">
      <c r="A506" s="30" t="s">
        <v>447</v>
      </c>
      <c r="B506" s="30" t="s">
        <v>8089</v>
      </c>
      <c r="C506" s="30" t="s">
        <v>201</v>
      </c>
      <c r="D506" s="30" t="s">
        <v>3</v>
      </c>
      <c r="E506" s="30">
        <v>10</v>
      </c>
      <c r="F506" s="31">
        <v>3</v>
      </c>
      <c r="G506" s="111">
        <v>777.55</v>
      </c>
      <c r="H506" s="102" t="s">
        <v>18861</v>
      </c>
    </row>
    <row r="507" spans="1:8" x14ac:dyDescent="0.25">
      <c r="A507" s="30"/>
      <c r="B507" s="30"/>
      <c r="C507" s="30"/>
      <c r="D507" s="30" t="s">
        <v>5</v>
      </c>
      <c r="E507" s="30">
        <v>5</v>
      </c>
      <c r="F507" s="31">
        <v>9</v>
      </c>
      <c r="G507" s="111">
        <v>1166.32</v>
      </c>
      <c r="H507" s="102"/>
    </row>
    <row r="508" spans="1:8" x14ac:dyDescent="0.25">
      <c r="A508" s="30"/>
      <c r="B508" s="30"/>
      <c r="C508" s="30"/>
      <c r="D508" s="30" t="s">
        <v>7</v>
      </c>
      <c r="E508" s="30">
        <v>0.5</v>
      </c>
      <c r="F508" s="31">
        <v>6</v>
      </c>
      <c r="G508" s="111">
        <v>77.75</v>
      </c>
      <c r="H508" s="102"/>
    </row>
    <row r="509" spans="1:8" ht="28.5" x14ac:dyDescent="0.25">
      <c r="A509" s="34"/>
      <c r="B509" s="34"/>
      <c r="C509" s="34" t="s">
        <v>11985</v>
      </c>
      <c r="D509" s="34"/>
      <c r="E509" s="34"/>
      <c r="F509" s="35">
        <v>18</v>
      </c>
      <c r="G509" s="112">
        <v>2021.62</v>
      </c>
      <c r="H509" s="102"/>
    </row>
    <row r="510" spans="1:8" ht="30" x14ac:dyDescent="0.25">
      <c r="A510" s="30" t="s">
        <v>448</v>
      </c>
      <c r="B510" s="30" t="s">
        <v>8090</v>
      </c>
      <c r="C510" s="30" t="s">
        <v>251</v>
      </c>
      <c r="D510" s="30" t="s">
        <v>5</v>
      </c>
      <c r="E510" s="30">
        <v>5</v>
      </c>
      <c r="F510" s="31">
        <v>1</v>
      </c>
      <c r="G510" s="111">
        <v>129.59</v>
      </c>
      <c r="H510" s="102" t="s">
        <v>19585</v>
      </c>
    </row>
    <row r="511" spans="1:8" x14ac:dyDescent="0.25">
      <c r="A511" s="30"/>
      <c r="B511" s="30"/>
      <c r="C511" s="30"/>
      <c r="D511" s="30" t="s">
        <v>6</v>
      </c>
      <c r="E511" s="30">
        <v>1</v>
      </c>
      <c r="F511" s="31">
        <v>1</v>
      </c>
      <c r="G511" s="111">
        <v>25.92</v>
      </c>
      <c r="H511" s="102"/>
    </row>
    <row r="512" spans="1:8" x14ac:dyDescent="0.25">
      <c r="A512" s="30"/>
      <c r="B512" s="30"/>
      <c r="C512" s="30"/>
      <c r="D512" s="30" t="s">
        <v>7</v>
      </c>
      <c r="E512" s="30">
        <v>0.5</v>
      </c>
      <c r="F512" s="31">
        <v>2</v>
      </c>
      <c r="G512" s="111">
        <v>25.92</v>
      </c>
      <c r="H512" s="102"/>
    </row>
    <row r="513" spans="1:8" ht="28.5" x14ac:dyDescent="0.25">
      <c r="A513" s="34"/>
      <c r="B513" s="34"/>
      <c r="C513" s="34" t="s">
        <v>11986</v>
      </c>
      <c r="D513" s="34"/>
      <c r="E513" s="34"/>
      <c r="F513" s="35">
        <v>4</v>
      </c>
      <c r="G513" s="112">
        <v>181.43</v>
      </c>
      <c r="H513" s="102"/>
    </row>
    <row r="514" spans="1:8" ht="30" x14ac:dyDescent="0.25">
      <c r="A514" s="30" t="s">
        <v>449</v>
      </c>
      <c r="B514" s="30" t="s">
        <v>8091</v>
      </c>
      <c r="C514" s="30" t="s">
        <v>279</v>
      </c>
      <c r="D514" s="30" t="s">
        <v>5</v>
      </c>
      <c r="E514" s="30">
        <v>5</v>
      </c>
      <c r="F514" s="31">
        <v>1</v>
      </c>
      <c r="G514" s="111">
        <v>129.59</v>
      </c>
      <c r="H514" s="102" t="s">
        <v>19948</v>
      </c>
    </row>
    <row r="515" spans="1:8" x14ac:dyDescent="0.25">
      <c r="A515" s="30"/>
      <c r="B515" s="30"/>
      <c r="C515" s="30"/>
      <c r="D515" s="30" t="s">
        <v>7</v>
      </c>
      <c r="E515" s="30">
        <v>0.5</v>
      </c>
      <c r="F515" s="31">
        <v>1</v>
      </c>
      <c r="G515" s="111">
        <v>12.96</v>
      </c>
      <c r="H515" s="102"/>
    </row>
    <row r="516" spans="1:8" ht="28.5" x14ac:dyDescent="0.25">
      <c r="A516" s="34"/>
      <c r="B516" s="34"/>
      <c r="C516" s="34" t="s">
        <v>11987</v>
      </c>
      <c r="D516" s="34"/>
      <c r="E516" s="34"/>
      <c r="F516" s="35">
        <v>2</v>
      </c>
      <c r="G516" s="112">
        <v>142.55000000000001</v>
      </c>
      <c r="H516" s="102"/>
    </row>
    <row r="517" spans="1:8" x14ac:dyDescent="0.25">
      <c r="A517" s="30" t="s">
        <v>450</v>
      </c>
      <c r="B517" s="30" t="s">
        <v>8092</v>
      </c>
      <c r="C517" s="30" t="s">
        <v>355</v>
      </c>
      <c r="D517" s="30" t="s">
        <v>5</v>
      </c>
      <c r="E517" s="30">
        <v>5</v>
      </c>
      <c r="F517" s="31">
        <v>1</v>
      </c>
      <c r="G517" s="111">
        <v>129.59</v>
      </c>
      <c r="H517" s="102" t="s">
        <v>20877</v>
      </c>
    </row>
    <row r="518" spans="1:8" x14ac:dyDescent="0.25">
      <c r="A518" s="30"/>
      <c r="B518" s="30"/>
      <c r="C518" s="30"/>
      <c r="D518" s="30" t="s">
        <v>7</v>
      </c>
      <c r="E518" s="30">
        <v>0.5</v>
      </c>
      <c r="F518" s="31">
        <v>2</v>
      </c>
      <c r="G518" s="111">
        <v>25.92</v>
      </c>
      <c r="H518" s="102"/>
    </row>
    <row r="519" spans="1:8" ht="28.5" x14ac:dyDescent="0.25">
      <c r="A519" s="34"/>
      <c r="B519" s="34"/>
      <c r="C519" s="34" t="s">
        <v>11988</v>
      </c>
      <c r="D519" s="34"/>
      <c r="E519" s="34"/>
      <c r="F519" s="35">
        <v>3</v>
      </c>
      <c r="G519" s="112">
        <v>155.51</v>
      </c>
      <c r="H519" s="102"/>
    </row>
    <row r="520" spans="1:8" x14ac:dyDescent="0.25">
      <c r="A520" s="30" t="s">
        <v>2673</v>
      </c>
      <c r="B520" s="30" t="s">
        <v>8093</v>
      </c>
      <c r="C520" s="30" t="s">
        <v>2674</v>
      </c>
      <c r="D520" s="30" t="s">
        <v>5</v>
      </c>
      <c r="E520" s="30">
        <v>5</v>
      </c>
      <c r="F520" s="31">
        <v>1</v>
      </c>
      <c r="G520" s="111">
        <v>129.59</v>
      </c>
      <c r="H520" s="102" t="s">
        <v>17098</v>
      </c>
    </row>
    <row r="521" spans="1:8" x14ac:dyDescent="0.25">
      <c r="A521" s="30"/>
      <c r="B521" s="30"/>
      <c r="C521" s="30"/>
      <c r="D521" s="30" t="s">
        <v>7</v>
      </c>
      <c r="E521" s="30">
        <v>0.5</v>
      </c>
      <c r="F521" s="31">
        <v>2</v>
      </c>
      <c r="G521" s="111">
        <v>25.92</v>
      </c>
      <c r="H521" s="102"/>
    </row>
    <row r="522" spans="1:8" ht="28.5" x14ac:dyDescent="0.25">
      <c r="A522" s="34"/>
      <c r="B522" s="34"/>
      <c r="C522" s="34" t="s">
        <v>11989</v>
      </c>
      <c r="D522" s="34"/>
      <c r="E522" s="34"/>
      <c r="F522" s="35">
        <v>3</v>
      </c>
      <c r="G522" s="112">
        <v>155.51</v>
      </c>
      <c r="H522" s="102"/>
    </row>
    <row r="523" spans="1:8" x14ac:dyDescent="0.25">
      <c r="A523" s="30" t="s">
        <v>887</v>
      </c>
      <c r="B523" s="30" t="s">
        <v>8094</v>
      </c>
      <c r="C523" s="30" t="s">
        <v>888</v>
      </c>
      <c r="D523" s="30" t="s">
        <v>8</v>
      </c>
      <c r="E523" s="30">
        <v>2</v>
      </c>
      <c r="F523" s="31">
        <v>2</v>
      </c>
      <c r="G523" s="111">
        <v>103.67</v>
      </c>
      <c r="H523" s="102" t="s">
        <v>20192</v>
      </c>
    </row>
    <row r="524" spans="1:8" x14ac:dyDescent="0.25">
      <c r="A524" s="30"/>
      <c r="B524" s="30"/>
      <c r="C524" s="30"/>
      <c r="D524" s="30" t="s">
        <v>7</v>
      </c>
      <c r="E524" s="30">
        <v>0.5</v>
      </c>
      <c r="F524" s="31">
        <v>3</v>
      </c>
      <c r="G524" s="111">
        <v>38.880000000000003</v>
      </c>
      <c r="H524" s="102"/>
    </row>
    <row r="525" spans="1:8" x14ac:dyDescent="0.25">
      <c r="A525" s="34"/>
      <c r="B525" s="34"/>
      <c r="C525" s="34" t="s">
        <v>11990</v>
      </c>
      <c r="D525" s="34"/>
      <c r="E525" s="34"/>
      <c r="F525" s="35">
        <v>5</v>
      </c>
      <c r="G525" s="112">
        <v>142.55000000000001</v>
      </c>
      <c r="H525" s="102"/>
    </row>
    <row r="526" spans="1:8" ht="45" x14ac:dyDescent="0.25">
      <c r="A526" s="30" t="s">
        <v>451</v>
      </c>
      <c r="B526" s="30" t="s">
        <v>8095</v>
      </c>
      <c r="C526" s="30" t="s">
        <v>2392</v>
      </c>
      <c r="D526" s="30" t="s">
        <v>5</v>
      </c>
      <c r="E526" s="30">
        <v>5</v>
      </c>
      <c r="F526" s="31">
        <v>2</v>
      </c>
      <c r="G526" s="111">
        <v>259.18</v>
      </c>
      <c r="H526" s="102" t="s">
        <v>19319</v>
      </c>
    </row>
    <row r="527" spans="1:8" x14ac:dyDescent="0.25">
      <c r="A527" s="30"/>
      <c r="B527" s="30"/>
      <c r="C527" s="30"/>
      <c r="D527" s="30" t="s">
        <v>7</v>
      </c>
      <c r="E527" s="30">
        <v>0.5</v>
      </c>
      <c r="F527" s="31">
        <v>4</v>
      </c>
      <c r="G527" s="111">
        <v>51.84</v>
      </c>
      <c r="H527" s="102"/>
    </row>
    <row r="528" spans="1:8" ht="42.75" x14ac:dyDescent="0.25">
      <c r="A528" s="34"/>
      <c r="B528" s="34"/>
      <c r="C528" s="34" t="s">
        <v>11991</v>
      </c>
      <c r="D528" s="34"/>
      <c r="E528" s="34"/>
      <c r="F528" s="35">
        <v>6</v>
      </c>
      <c r="G528" s="112">
        <v>311.02</v>
      </c>
      <c r="H528" s="102"/>
    </row>
    <row r="529" spans="1:8" ht="30" x14ac:dyDescent="0.25">
      <c r="A529" s="30" t="s">
        <v>452</v>
      </c>
      <c r="B529" s="30" t="s">
        <v>8096</v>
      </c>
      <c r="C529" s="30" t="s">
        <v>25</v>
      </c>
      <c r="D529" s="30" t="s">
        <v>3</v>
      </c>
      <c r="E529" s="30">
        <v>10</v>
      </c>
      <c r="F529" s="31">
        <v>6</v>
      </c>
      <c r="G529" s="111">
        <v>1555.09</v>
      </c>
      <c r="H529" s="102" t="s">
        <v>16948</v>
      </c>
    </row>
    <row r="530" spans="1:8" x14ac:dyDescent="0.25">
      <c r="A530" s="30"/>
      <c r="B530" s="30"/>
      <c r="C530" s="30"/>
      <c r="D530" s="30" t="s">
        <v>5</v>
      </c>
      <c r="E530" s="30">
        <v>5</v>
      </c>
      <c r="F530" s="31">
        <v>5</v>
      </c>
      <c r="G530" s="111">
        <v>647.95000000000005</v>
      </c>
      <c r="H530" s="102"/>
    </row>
    <row r="531" spans="1:8" x14ac:dyDescent="0.25">
      <c r="A531" s="30"/>
      <c r="B531" s="30"/>
      <c r="C531" s="30"/>
      <c r="D531" s="30" t="s">
        <v>6</v>
      </c>
      <c r="E531" s="30">
        <v>1</v>
      </c>
      <c r="F531" s="31">
        <v>1</v>
      </c>
      <c r="G531" s="111">
        <v>25.92</v>
      </c>
      <c r="H531" s="102"/>
    </row>
    <row r="532" spans="1:8" x14ac:dyDescent="0.25">
      <c r="A532" s="30"/>
      <c r="B532" s="30"/>
      <c r="C532" s="30"/>
      <c r="D532" s="30" t="s">
        <v>7</v>
      </c>
      <c r="E532" s="30">
        <v>0.5</v>
      </c>
      <c r="F532" s="31">
        <v>4</v>
      </c>
      <c r="G532" s="111">
        <v>51.84</v>
      </c>
      <c r="H532" s="102"/>
    </row>
    <row r="533" spans="1:8" ht="28.5" x14ac:dyDescent="0.25">
      <c r="A533" s="34"/>
      <c r="B533" s="34"/>
      <c r="C533" s="34" t="s">
        <v>11992</v>
      </c>
      <c r="D533" s="34"/>
      <c r="E533" s="34"/>
      <c r="F533" s="35">
        <v>16</v>
      </c>
      <c r="G533" s="112">
        <v>2280.8000000000002</v>
      </c>
      <c r="H533" s="102"/>
    </row>
    <row r="534" spans="1:8" ht="45" x14ac:dyDescent="0.25">
      <c r="A534" s="30" t="s">
        <v>453</v>
      </c>
      <c r="B534" s="30" t="s">
        <v>8097</v>
      </c>
      <c r="C534" s="30" t="s">
        <v>2452</v>
      </c>
      <c r="D534" s="30" t="s">
        <v>3</v>
      </c>
      <c r="E534" s="30">
        <v>10</v>
      </c>
      <c r="F534" s="31">
        <v>5</v>
      </c>
      <c r="G534" s="111">
        <v>1295.9100000000001</v>
      </c>
      <c r="H534" s="102" t="s">
        <v>18780</v>
      </c>
    </row>
    <row r="535" spans="1:8" x14ac:dyDescent="0.25">
      <c r="A535" s="30"/>
      <c r="B535" s="30"/>
      <c r="C535" s="30"/>
      <c r="D535" s="30" t="s">
        <v>5</v>
      </c>
      <c r="E535" s="30">
        <v>5</v>
      </c>
      <c r="F535" s="31">
        <v>2</v>
      </c>
      <c r="G535" s="111">
        <v>259.18</v>
      </c>
      <c r="H535" s="102"/>
    </row>
    <row r="536" spans="1:8" x14ac:dyDescent="0.25">
      <c r="A536" s="30"/>
      <c r="B536" s="30"/>
      <c r="C536" s="30"/>
      <c r="D536" s="30" t="s">
        <v>6</v>
      </c>
      <c r="E536" s="30">
        <v>1</v>
      </c>
      <c r="F536" s="31">
        <v>5</v>
      </c>
      <c r="G536" s="111">
        <v>129.59</v>
      </c>
      <c r="H536" s="102"/>
    </row>
    <row r="537" spans="1:8" x14ac:dyDescent="0.25">
      <c r="A537" s="30"/>
      <c r="B537" s="30"/>
      <c r="C537" s="30"/>
      <c r="D537" s="30" t="s">
        <v>7</v>
      </c>
      <c r="E537" s="30">
        <v>0.5</v>
      </c>
      <c r="F537" s="31">
        <v>6</v>
      </c>
      <c r="G537" s="111">
        <v>77.75</v>
      </c>
      <c r="H537" s="102"/>
    </row>
    <row r="538" spans="1:8" ht="42.75" x14ac:dyDescent="0.25">
      <c r="A538" s="34"/>
      <c r="B538" s="34"/>
      <c r="C538" s="34" t="s">
        <v>11993</v>
      </c>
      <c r="D538" s="34"/>
      <c r="E538" s="34"/>
      <c r="F538" s="35">
        <v>18</v>
      </c>
      <c r="G538" s="112">
        <v>1762.43</v>
      </c>
      <c r="H538" s="102"/>
    </row>
    <row r="539" spans="1:8" ht="30" x14ac:dyDescent="0.25">
      <c r="A539" s="30" t="s">
        <v>454</v>
      </c>
      <c r="B539" s="30" t="s">
        <v>8098</v>
      </c>
      <c r="C539" s="30" t="s">
        <v>364</v>
      </c>
      <c r="D539" s="30" t="s">
        <v>5</v>
      </c>
      <c r="E539" s="30">
        <v>5</v>
      </c>
      <c r="F539" s="31">
        <v>1</v>
      </c>
      <c r="G539" s="111">
        <v>129.59</v>
      </c>
      <c r="H539" s="102" t="s">
        <v>20977</v>
      </c>
    </row>
    <row r="540" spans="1:8" x14ac:dyDescent="0.25">
      <c r="A540" s="30"/>
      <c r="B540" s="30"/>
      <c r="C540" s="30"/>
      <c r="D540" s="30" t="s">
        <v>6</v>
      </c>
      <c r="E540" s="30">
        <v>1</v>
      </c>
      <c r="F540" s="31">
        <v>1</v>
      </c>
      <c r="G540" s="111">
        <v>25.92</v>
      </c>
      <c r="H540" s="102"/>
    </row>
    <row r="541" spans="1:8" x14ac:dyDescent="0.25">
      <c r="A541" s="30"/>
      <c r="B541" s="30"/>
      <c r="C541" s="30"/>
      <c r="D541" s="30" t="s">
        <v>7</v>
      </c>
      <c r="E541" s="30">
        <v>0.5</v>
      </c>
      <c r="F541" s="31">
        <v>2</v>
      </c>
      <c r="G541" s="111">
        <v>25.92</v>
      </c>
      <c r="H541" s="102"/>
    </row>
    <row r="542" spans="1:8" ht="28.5" x14ac:dyDescent="0.25">
      <c r="A542" s="34"/>
      <c r="B542" s="34"/>
      <c r="C542" s="34" t="s">
        <v>11994</v>
      </c>
      <c r="D542" s="34"/>
      <c r="E542" s="34"/>
      <c r="F542" s="35">
        <v>4</v>
      </c>
      <c r="G542" s="112">
        <v>181.43</v>
      </c>
      <c r="H542" s="102"/>
    </row>
    <row r="543" spans="1:8" ht="30" x14ac:dyDescent="0.25">
      <c r="A543" s="30" t="s">
        <v>455</v>
      </c>
      <c r="B543" s="30" t="s">
        <v>8099</v>
      </c>
      <c r="C543" s="30" t="s">
        <v>325</v>
      </c>
      <c r="D543" s="30" t="s">
        <v>5</v>
      </c>
      <c r="E543" s="30">
        <v>5</v>
      </c>
      <c r="F543" s="31">
        <v>1</v>
      </c>
      <c r="G543" s="111">
        <v>129.59</v>
      </c>
      <c r="H543" s="102" t="s">
        <v>20550</v>
      </c>
    </row>
    <row r="544" spans="1:8" x14ac:dyDescent="0.25">
      <c r="A544" s="30"/>
      <c r="B544" s="30"/>
      <c r="C544" s="30"/>
      <c r="D544" s="30" t="s">
        <v>7</v>
      </c>
      <c r="E544" s="30">
        <v>0.5</v>
      </c>
      <c r="F544" s="31">
        <v>2</v>
      </c>
      <c r="G544" s="111">
        <v>25.92</v>
      </c>
      <c r="H544" s="102"/>
    </row>
    <row r="545" spans="1:8" ht="28.5" x14ac:dyDescent="0.25">
      <c r="A545" s="34"/>
      <c r="B545" s="34"/>
      <c r="C545" s="34" t="s">
        <v>11995</v>
      </c>
      <c r="D545" s="34"/>
      <c r="E545" s="34"/>
      <c r="F545" s="35">
        <v>3</v>
      </c>
      <c r="G545" s="112">
        <v>155.51</v>
      </c>
      <c r="H545" s="102"/>
    </row>
    <row r="546" spans="1:8" ht="30" x14ac:dyDescent="0.25">
      <c r="A546" s="30" t="s">
        <v>456</v>
      </c>
      <c r="B546" s="30" t="s">
        <v>8100</v>
      </c>
      <c r="C546" s="30" t="s">
        <v>2863</v>
      </c>
      <c r="D546" s="30" t="s">
        <v>4</v>
      </c>
      <c r="E546" s="30">
        <v>8</v>
      </c>
      <c r="F546" s="31">
        <v>5</v>
      </c>
      <c r="G546" s="111">
        <v>1036.73</v>
      </c>
      <c r="H546" s="102" t="s">
        <v>20790</v>
      </c>
    </row>
    <row r="547" spans="1:8" x14ac:dyDescent="0.25">
      <c r="A547" s="30"/>
      <c r="B547" s="30"/>
      <c r="C547" s="30"/>
      <c r="D547" s="30" t="s">
        <v>7</v>
      </c>
      <c r="E547" s="30">
        <v>0.5</v>
      </c>
      <c r="F547" s="31">
        <v>2</v>
      </c>
      <c r="G547" s="111">
        <v>25.92</v>
      </c>
      <c r="H547" s="102"/>
    </row>
    <row r="548" spans="1:8" ht="28.5" x14ac:dyDescent="0.25">
      <c r="A548" s="34"/>
      <c r="B548" s="34"/>
      <c r="C548" s="34" t="s">
        <v>11996</v>
      </c>
      <c r="D548" s="34"/>
      <c r="E548" s="34"/>
      <c r="F548" s="35">
        <v>7</v>
      </c>
      <c r="G548" s="112">
        <v>1062.6500000000001</v>
      </c>
      <c r="H548" s="102"/>
    </row>
    <row r="549" spans="1:8" x14ac:dyDescent="0.25">
      <c r="A549" s="30" t="s">
        <v>457</v>
      </c>
      <c r="B549" s="30" t="s">
        <v>8101</v>
      </c>
      <c r="C549" s="30" t="s">
        <v>2453</v>
      </c>
      <c r="D549" s="30" t="s">
        <v>5</v>
      </c>
      <c r="E549" s="30">
        <v>5</v>
      </c>
      <c r="F549" s="31">
        <v>3</v>
      </c>
      <c r="G549" s="111">
        <v>388.77</v>
      </c>
      <c r="H549" s="102" t="s">
        <v>20778</v>
      </c>
    </row>
    <row r="550" spans="1:8" x14ac:dyDescent="0.25">
      <c r="A550" s="30"/>
      <c r="B550" s="30"/>
      <c r="C550" s="30"/>
      <c r="D550" s="30" t="s">
        <v>7</v>
      </c>
      <c r="E550" s="30">
        <v>0.5</v>
      </c>
      <c r="F550" s="31">
        <v>2</v>
      </c>
      <c r="G550" s="111">
        <v>25.92</v>
      </c>
      <c r="H550" s="102"/>
    </row>
    <row r="551" spans="1:8" ht="28.5" x14ac:dyDescent="0.25">
      <c r="A551" s="34"/>
      <c r="B551" s="34"/>
      <c r="C551" s="34" t="s">
        <v>11997</v>
      </c>
      <c r="D551" s="34"/>
      <c r="E551" s="34"/>
      <c r="F551" s="35">
        <v>5</v>
      </c>
      <c r="G551" s="112">
        <v>414.69</v>
      </c>
      <c r="H551" s="102"/>
    </row>
    <row r="552" spans="1:8" ht="45" x14ac:dyDescent="0.25">
      <c r="A552" s="30" t="s">
        <v>458</v>
      </c>
      <c r="B552" s="30" t="s">
        <v>8102</v>
      </c>
      <c r="C552" s="30" t="s">
        <v>2393</v>
      </c>
      <c r="D552" s="30" t="s">
        <v>5</v>
      </c>
      <c r="E552" s="30">
        <v>5</v>
      </c>
      <c r="F552" s="31">
        <v>2</v>
      </c>
      <c r="G552" s="111">
        <v>259.18</v>
      </c>
      <c r="H552" s="102" t="s">
        <v>20166</v>
      </c>
    </row>
    <row r="553" spans="1:8" x14ac:dyDescent="0.25">
      <c r="A553" s="30"/>
      <c r="B553" s="30"/>
      <c r="C553" s="30"/>
      <c r="D553" s="30" t="s">
        <v>7</v>
      </c>
      <c r="E553" s="30">
        <v>0.5</v>
      </c>
      <c r="F553" s="31">
        <v>2</v>
      </c>
      <c r="G553" s="111">
        <v>25.92</v>
      </c>
      <c r="H553" s="102"/>
    </row>
    <row r="554" spans="1:8" ht="42.75" x14ac:dyDescent="0.25">
      <c r="A554" s="34"/>
      <c r="B554" s="34"/>
      <c r="C554" s="34" t="s">
        <v>11998</v>
      </c>
      <c r="D554" s="34"/>
      <c r="E554" s="34"/>
      <c r="F554" s="35">
        <v>4</v>
      </c>
      <c r="G554" s="112">
        <v>285.10000000000002</v>
      </c>
      <c r="H554" s="102"/>
    </row>
    <row r="555" spans="1:8" ht="30" x14ac:dyDescent="0.25">
      <c r="A555" s="30" t="s">
        <v>459</v>
      </c>
      <c r="B555" s="30" t="s">
        <v>8103</v>
      </c>
      <c r="C555" s="30" t="s">
        <v>337</v>
      </c>
      <c r="D555" s="30" t="s">
        <v>5</v>
      </c>
      <c r="E555" s="30">
        <v>5</v>
      </c>
      <c r="F555" s="31">
        <v>3</v>
      </c>
      <c r="G555" s="111">
        <v>388.77</v>
      </c>
      <c r="H555" s="102" t="s">
        <v>20680</v>
      </c>
    </row>
    <row r="556" spans="1:8" x14ac:dyDescent="0.25">
      <c r="A556" s="30"/>
      <c r="B556" s="30"/>
      <c r="C556" s="30"/>
      <c r="D556" s="30" t="s">
        <v>7</v>
      </c>
      <c r="E556" s="30">
        <v>0.5</v>
      </c>
      <c r="F556" s="31">
        <v>4</v>
      </c>
      <c r="G556" s="111">
        <v>51.84</v>
      </c>
      <c r="H556" s="102"/>
    </row>
    <row r="557" spans="1:8" ht="28.5" x14ac:dyDescent="0.25">
      <c r="A557" s="34"/>
      <c r="B557" s="34"/>
      <c r="C557" s="34" t="s">
        <v>11999</v>
      </c>
      <c r="D557" s="34"/>
      <c r="E557" s="34"/>
      <c r="F557" s="35">
        <v>7</v>
      </c>
      <c r="G557" s="112">
        <v>440.61</v>
      </c>
      <c r="H557" s="102"/>
    </row>
    <row r="558" spans="1:8" ht="30" x14ac:dyDescent="0.25">
      <c r="A558" s="30" t="s">
        <v>460</v>
      </c>
      <c r="B558" s="30" t="s">
        <v>8104</v>
      </c>
      <c r="C558" s="30" t="s">
        <v>2454</v>
      </c>
      <c r="D558" s="30" t="s">
        <v>5</v>
      </c>
      <c r="E558" s="30">
        <v>5</v>
      </c>
      <c r="F558" s="31">
        <v>2</v>
      </c>
      <c r="G558" s="111">
        <v>259.18</v>
      </c>
      <c r="H558" s="102" t="s">
        <v>20361</v>
      </c>
    </row>
    <row r="559" spans="1:8" x14ac:dyDescent="0.25">
      <c r="A559" s="30"/>
      <c r="B559" s="30"/>
      <c r="C559" s="30"/>
      <c r="D559" s="30" t="s">
        <v>7</v>
      </c>
      <c r="E559" s="30">
        <v>0.5</v>
      </c>
      <c r="F559" s="31">
        <v>2</v>
      </c>
      <c r="G559" s="111">
        <v>25.92</v>
      </c>
      <c r="H559" s="102"/>
    </row>
    <row r="560" spans="1:8" ht="28.5" x14ac:dyDescent="0.25">
      <c r="A560" s="34"/>
      <c r="B560" s="34"/>
      <c r="C560" s="34" t="s">
        <v>12000</v>
      </c>
      <c r="D560" s="34"/>
      <c r="E560" s="34"/>
      <c r="F560" s="35">
        <v>4</v>
      </c>
      <c r="G560" s="112">
        <v>285.10000000000002</v>
      </c>
      <c r="H560" s="102"/>
    </row>
    <row r="561" spans="1:8" x14ac:dyDescent="0.25">
      <c r="A561" s="30" t="s">
        <v>461</v>
      </c>
      <c r="B561" s="30" t="s">
        <v>8105</v>
      </c>
      <c r="C561" s="30" t="s">
        <v>72</v>
      </c>
      <c r="D561" s="30" t="s">
        <v>5</v>
      </c>
      <c r="E561" s="30">
        <v>5</v>
      </c>
      <c r="F561" s="31">
        <v>1</v>
      </c>
      <c r="G561" s="111">
        <v>129.59</v>
      </c>
      <c r="H561" s="102" t="s">
        <v>17395</v>
      </c>
    </row>
    <row r="562" spans="1:8" x14ac:dyDescent="0.25">
      <c r="A562" s="30"/>
      <c r="B562" s="30"/>
      <c r="C562" s="30"/>
      <c r="D562" s="30" t="s">
        <v>7</v>
      </c>
      <c r="E562" s="30">
        <v>0.5</v>
      </c>
      <c r="F562" s="31">
        <v>2</v>
      </c>
      <c r="G562" s="111">
        <v>25.92</v>
      </c>
      <c r="H562" s="102"/>
    </row>
    <row r="563" spans="1:8" ht="28.5" x14ac:dyDescent="0.25">
      <c r="A563" s="34"/>
      <c r="B563" s="34"/>
      <c r="C563" s="34" t="s">
        <v>12001</v>
      </c>
      <c r="D563" s="34"/>
      <c r="E563" s="34"/>
      <c r="F563" s="35">
        <v>3</v>
      </c>
      <c r="G563" s="112">
        <v>155.51</v>
      </c>
      <c r="H563" s="102"/>
    </row>
    <row r="564" spans="1:8" ht="30" x14ac:dyDescent="0.25">
      <c r="A564" s="30" t="s">
        <v>462</v>
      </c>
      <c r="B564" s="30" t="s">
        <v>8106</v>
      </c>
      <c r="C564" s="30" t="s">
        <v>218</v>
      </c>
      <c r="D564" s="30" t="s">
        <v>3</v>
      </c>
      <c r="E564" s="30">
        <v>10</v>
      </c>
      <c r="F564" s="31">
        <v>18</v>
      </c>
      <c r="G564" s="111">
        <v>4665.28</v>
      </c>
      <c r="H564" s="102" t="s">
        <v>17869</v>
      </c>
    </row>
    <row r="565" spans="1:8" x14ac:dyDescent="0.25">
      <c r="A565" s="30"/>
      <c r="B565" s="30"/>
      <c r="C565" s="30"/>
      <c r="D565" s="30" t="s">
        <v>4</v>
      </c>
      <c r="E565" s="30">
        <v>8</v>
      </c>
      <c r="F565" s="31">
        <v>9</v>
      </c>
      <c r="G565" s="111">
        <v>1866.11</v>
      </c>
      <c r="H565" s="102"/>
    </row>
    <row r="566" spans="1:8" x14ac:dyDescent="0.25">
      <c r="A566" s="30"/>
      <c r="B566" s="30"/>
      <c r="C566" s="30"/>
      <c r="D566" s="30" t="s">
        <v>5</v>
      </c>
      <c r="E566" s="30">
        <v>5</v>
      </c>
      <c r="F566" s="31">
        <v>28</v>
      </c>
      <c r="G566" s="111">
        <v>3628.55</v>
      </c>
      <c r="H566" s="102"/>
    </row>
    <row r="567" spans="1:8" x14ac:dyDescent="0.25">
      <c r="A567" s="30"/>
      <c r="B567" s="30"/>
      <c r="C567" s="30"/>
      <c r="D567" s="30" t="s">
        <v>8</v>
      </c>
      <c r="E567" s="30">
        <v>2</v>
      </c>
      <c r="F567" s="31">
        <v>2</v>
      </c>
      <c r="G567" s="111">
        <v>103.67</v>
      </c>
      <c r="H567" s="102"/>
    </row>
    <row r="568" spans="1:8" x14ac:dyDescent="0.25">
      <c r="A568" s="30"/>
      <c r="B568" s="30"/>
      <c r="C568" s="30"/>
      <c r="D568" s="30" t="s">
        <v>6</v>
      </c>
      <c r="E568" s="30">
        <v>1</v>
      </c>
      <c r="F568" s="31">
        <v>1</v>
      </c>
      <c r="G568" s="111">
        <v>25.92</v>
      </c>
      <c r="H568" s="102"/>
    </row>
    <row r="569" spans="1:8" x14ac:dyDescent="0.25">
      <c r="A569" s="30"/>
      <c r="B569" s="30"/>
      <c r="C569" s="30"/>
      <c r="D569" s="30" t="s">
        <v>7</v>
      </c>
      <c r="E569" s="30">
        <v>0.5</v>
      </c>
      <c r="F569" s="31">
        <v>34</v>
      </c>
      <c r="G569" s="111">
        <v>440.61</v>
      </c>
      <c r="H569" s="102"/>
    </row>
    <row r="570" spans="1:8" ht="42.75" x14ac:dyDescent="0.25">
      <c r="A570" s="34"/>
      <c r="B570" s="34"/>
      <c r="C570" s="34" t="s">
        <v>12002</v>
      </c>
      <c r="D570" s="34"/>
      <c r="E570" s="34"/>
      <c r="F570" s="35">
        <v>92</v>
      </c>
      <c r="G570" s="112">
        <v>10730.14</v>
      </c>
      <c r="H570" s="102"/>
    </row>
    <row r="571" spans="1:8" ht="30" x14ac:dyDescent="0.25">
      <c r="A571" s="30" t="s">
        <v>463</v>
      </c>
      <c r="B571" s="30" t="s">
        <v>8107</v>
      </c>
      <c r="C571" s="30" t="s">
        <v>260</v>
      </c>
      <c r="D571" s="30" t="s">
        <v>5</v>
      </c>
      <c r="E571" s="30">
        <v>5</v>
      </c>
      <c r="F571" s="31">
        <v>1</v>
      </c>
      <c r="G571" s="111">
        <v>129.59</v>
      </c>
      <c r="H571" s="102" t="s">
        <v>19722</v>
      </c>
    </row>
    <row r="572" spans="1:8" x14ac:dyDescent="0.25">
      <c r="A572" s="30"/>
      <c r="B572" s="30"/>
      <c r="C572" s="30"/>
      <c r="D572" s="30" t="s">
        <v>7</v>
      </c>
      <c r="E572" s="30">
        <v>0.5</v>
      </c>
      <c r="F572" s="31">
        <v>2</v>
      </c>
      <c r="G572" s="111">
        <v>25.92</v>
      </c>
      <c r="H572" s="102"/>
    </row>
    <row r="573" spans="1:8" ht="28.5" x14ac:dyDescent="0.25">
      <c r="A573" s="34"/>
      <c r="B573" s="34"/>
      <c r="C573" s="34" t="s">
        <v>12003</v>
      </c>
      <c r="D573" s="34"/>
      <c r="E573" s="34"/>
      <c r="F573" s="35">
        <v>3</v>
      </c>
      <c r="G573" s="112">
        <v>155.51</v>
      </c>
      <c r="H573" s="102"/>
    </row>
    <row r="574" spans="1:8" ht="30" x14ac:dyDescent="0.25">
      <c r="A574" s="30" t="s">
        <v>464</v>
      </c>
      <c r="B574" s="30" t="s">
        <v>8108</v>
      </c>
      <c r="C574" s="30" t="s">
        <v>82</v>
      </c>
      <c r="D574" s="30" t="s">
        <v>3</v>
      </c>
      <c r="E574" s="30">
        <v>10</v>
      </c>
      <c r="F574" s="31">
        <v>4</v>
      </c>
      <c r="G574" s="111">
        <v>1036.73</v>
      </c>
      <c r="H574" s="102" t="s">
        <v>17518</v>
      </c>
    </row>
    <row r="575" spans="1:8" ht="28.5" x14ac:dyDescent="0.25">
      <c r="A575" s="34"/>
      <c r="B575" s="34"/>
      <c r="C575" s="34" t="s">
        <v>12004</v>
      </c>
      <c r="D575" s="34"/>
      <c r="E575" s="34"/>
      <c r="F575" s="35">
        <v>4</v>
      </c>
      <c r="G575" s="112">
        <v>1036.73</v>
      </c>
      <c r="H575" s="102"/>
    </row>
    <row r="576" spans="1:8" ht="30" x14ac:dyDescent="0.25">
      <c r="A576" s="30" t="s">
        <v>466</v>
      </c>
      <c r="B576" s="30" t="s">
        <v>8109</v>
      </c>
      <c r="C576" s="30" t="s">
        <v>2771</v>
      </c>
      <c r="D576" s="30" t="s">
        <v>5</v>
      </c>
      <c r="E576" s="30">
        <v>5</v>
      </c>
      <c r="F576" s="31">
        <v>1</v>
      </c>
      <c r="G576" s="111">
        <v>129.59</v>
      </c>
      <c r="H576" s="102" t="s">
        <v>19834</v>
      </c>
    </row>
    <row r="577" spans="1:8" x14ac:dyDescent="0.25">
      <c r="A577" s="30"/>
      <c r="B577" s="30"/>
      <c r="C577" s="30"/>
      <c r="D577" s="30" t="s">
        <v>7</v>
      </c>
      <c r="E577" s="30">
        <v>0.5</v>
      </c>
      <c r="F577" s="31">
        <v>3</v>
      </c>
      <c r="G577" s="111">
        <v>38.880000000000003</v>
      </c>
      <c r="H577" s="102"/>
    </row>
    <row r="578" spans="1:8" ht="42.75" x14ac:dyDescent="0.25">
      <c r="A578" s="34"/>
      <c r="B578" s="34"/>
      <c r="C578" s="34" t="s">
        <v>12005</v>
      </c>
      <c r="D578" s="34"/>
      <c r="E578" s="34"/>
      <c r="F578" s="35">
        <v>4</v>
      </c>
      <c r="G578" s="112">
        <v>168.47</v>
      </c>
      <c r="H578" s="102"/>
    </row>
    <row r="579" spans="1:8" ht="30" x14ac:dyDescent="0.25">
      <c r="A579" s="30" t="s">
        <v>467</v>
      </c>
      <c r="B579" s="30" t="s">
        <v>8110</v>
      </c>
      <c r="C579" s="30" t="s">
        <v>2551</v>
      </c>
      <c r="D579" s="30" t="s">
        <v>8</v>
      </c>
      <c r="E579" s="30">
        <v>2</v>
      </c>
      <c r="F579" s="31">
        <v>6</v>
      </c>
      <c r="G579" s="111">
        <v>311.02</v>
      </c>
      <c r="H579" s="102" t="s">
        <v>20019</v>
      </c>
    </row>
    <row r="580" spans="1:8" x14ac:dyDescent="0.25">
      <c r="A580" s="30"/>
      <c r="B580" s="30"/>
      <c r="C580" s="30"/>
      <c r="D580" s="30" t="s">
        <v>7</v>
      </c>
      <c r="E580" s="30">
        <v>0.5</v>
      </c>
      <c r="F580" s="31">
        <v>3</v>
      </c>
      <c r="G580" s="111">
        <v>38.880000000000003</v>
      </c>
      <c r="H580" s="102"/>
    </row>
    <row r="581" spans="1:8" ht="28.5" x14ac:dyDescent="0.25">
      <c r="A581" s="34"/>
      <c r="B581" s="34"/>
      <c r="C581" s="34" t="s">
        <v>12006</v>
      </c>
      <c r="D581" s="34"/>
      <c r="E581" s="34"/>
      <c r="F581" s="35">
        <v>9</v>
      </c>
      <c r="G581" s="112">
        <v>349.9</v>
      </c>
      <c r="H581" s="102"/>
    </row>
    <row r="582" spans="1:8" ht="30" x14ac:dyDescent="0.25">
      <c r="A582" s="30" t="s">
        <v>889</v>
      </c>
      <c r="B582" s="30" t="s">
        <v>8111</v>
      </c>
      <c r="C582" s="30" t="s">
        <v>890</v>
      </c>
      <c r="D582" s="30" t="s">
        <v>4</v>
      </c>
      <c r="E582" s="30">
        <v>8</v>
      </c>
      <c r="F582" s="31">
        <v>17</v>
      </c>
      <c r="G582" s="111">
        <v>3524.88</v>
      </c>
      <c r="H582" s="102" t="s">
        <v>18978</v>
      </c>
    </row>
    <row r="583" spans="1:8" x14ac:dyDescent="0.25">
      <c r="A583" s="30"/>
      <c r="B583" s="30"/>
      <c r="C583" s="30"/>
      <c r="D583" s="30" t="s">
        <v>8</v>
      </c>
      <c r="E583" s="30">
        <v>2</v>
      </c>
      <c r="F583" s="31">
        <v>1</v>
      </c>
      <c r="G583" s="111">
        <v>51.84</v>
      </c>
      <c r="H583" s="102"/>
    </row>
    <row r="584" spans="1:8" x14ac:dyDescent="0.25">
      <c r="A584" s="30"/>
      <c r="B584" s="30"/>
      <c r="C584" s="30"/>
      <c r="D584" s="30" t="s">
        <v>6</v>
      </c>
      <c r="E584" s="30">
        <v>1</v>
      </c>
      <c r="F584" s="31">
        <v>3</v>
      </c>
      <c r="G584" s="111">
        <v>77.75</v>
      </c>
      <c r="H584" s="102"/>
    </row>
    <row r="585" spans="1:8" x14ac:dyDescent="0.25">
      <c r="A585" s="30"/>
      <c r="B585" s="30"/>
      <c r="C585" s="30"/>
      <c r="D585" s="30" t="s">
        <v>7</v>
      </c>
      <c r="E585" s="30">
        <v>0.5</v>
      </c>
      <c r="F585" s="31">
        <v>6</v>
      </c>
      <c r="G585" s="111">
        <v>77.75</v>
      </c>
      <c r="H585" s="102"/>
    </row>
    <row r="586" spans="1:8" ht="28.5" x14ac:dyDescent="0.25">
      <c r="A586" s="34"/>
      <c r="B586" s="34"/>
      <c r="C586" s="34" t="s">
        <v>12007</v>
      </c>
      <c r="D586" s="34"/>
      <c r="E586" s="34"/>
      <c r="F586" s="35">
        <v>27</v>
      </c>
      <c r="G586" s="112">
        <v>3732.2200000000003</v>
      </c>
      <c r="H586" s="102"/>
    </row>
    <row r="587" spans="1:8" ht="30" x14ac:dyDescent="0.25">
      <c r="A587" s="30" t="s">
        <v>468</v>
      </c>
      <c r="B587" s="30" t="s">
        <v>8112</v>
      </c>
      <c r="C587" s="30" t="s">
        <v>53</v>
      </c>
      <c r="D587" s="30" t="s">
        <v>3</v>
      </c>
      <c r="E587" s="30">
        <v>10</v>
      </c>
      <c r="F587" s="31">
        <v>1</v>
      </c>
      <c r="G587" s="111">
        <v>259.18</v>
      </c>
      <c r="H587" s="102" t="s">
        <v>17251</v>
      </c>
    </row>
    <row r="588" spans="1:8" x14ac:dyDescent="0.25">
      <c r="A588" s="30"/>
      <c r="B588" s="30"/>
      <c r="C588" s="30"/>
      <c r="D588" s="30" t="s">
        <v>7</v>
      </c>
      <c r="E588" s="30">
        <v>0.5</v>
      </c>
      <c r="F588" s="31">
        <v>1</v>
      </c>
      <c r="G588" s="111">
        <v>12.96</v>
      </c>
      <c r="H588" s="102"/>
    </row>
    <row r="589" spans="1:8" ht="42.75" x14ac:dyDescent="0.25">
      <c r="A589" s="34"/>
      <c r="B589" s="34"/>
      <c r="C589" s="34" t="s">
        <v>12008</v>
      </c>
      <c r="D589" s="34"/>
      <c r="E589" s="34"/>
      <c r="F589" s="35">
        <v>2</v>
      </c>
      <c r="G589" s="112">
        <v>272.14</v>
      </c>
      <c r="H589" s="102"/>
    </row>
    <row r="590" spans="1:8" ht="30" x14ac:dyDescent="0.25">
      <c r="A590" s="30" t="s">
        <v>469</v>
      </c>
      <c r="B590" s="30" t="s">
        <v>8113</v>
      </c>
      <c r="C590" s="30" t="s">
        <v>12009</v>
      </c>
      <c r="D590" s="30" t="s">
        <v>5</v>
      </c>
      <c r="E590" s="30">
        <v>5</v>
      </c>
      <c r="F590" s="31">
        <v>2</v>
      </c>
      <c r="G590" s="111">
        <v>259.18</v>
      </c>
      <c r="H590" s="102" t="s">
        <v>19318</v>
      </c>
    </row>
    <row r="591" spans="1:8" x14ac:dyDescent="0.25">
      <c r="A591" s="30"/>
      <c r="B591" s="30"/>
      <c r="C591" s="30"/>
      <c r="D591" s="30" t="s">
        <v>7</v>
      </c>
      <c r="E591" s="30">
        <v>0.5</v>
      </c>
      <c r="F591" s="31">
        <v>1</v>
      </c>
      <c r="G591" s="111">
        <v>12.96</v>
      </c>
      <c r="H591" s="102"/>
    </row>
    <row r="592" spans="1:8" ht="28.5" x14ac:dyDescent="0.25">
      <c r="A592" s="34"/>
      <c r="B592" s="34"/>
      <c r="C592" s="34" t="s">
        <v>12010</v>
      </c>
      <c r="D592" s="34"/>
      <c r="E592" s="34"/>
      <c r="F592" s="35">
        <v>3</v>
      </c>
      <c r="G592" s="112">
        <v>272.14</v>
      </c>
      <c r="H592" s="102"/>
    </row>
    <row r="593" spans="1:8" x14ac:dyDescent="0.25">
      <c r="A593" s="30" t="s">
        <v>470</v>
      </c>
      <c r="B593" s="30" t="s">
        <v>8114</v>
      </c>
      <c r="C593" s="30" t="s">
        <v>43</v>
      </c>
      <c r="D593" s="30" t="s">
        <v>3</v>
      </c>
      <c r="E593" s="30">
        <v>10</v>
      </c>
      <c r="F593" s="31">
        <v>1</v>
      </c>
      <c r="G593" s="111">
        <v>259.18</v>
      </c>
      <c r="H593" s="102" t="s">
        <v>17169</v>
      </c>
    </row>
    <row r="594" spans="1:8" x14ac:dyDescent="0.25">
      <c r="A594" s="30"/>
      <c r="B594" s="30"/>
      <c r="C594" s="30"/>
      <c r="D594" s="30" t="s">
        <v>7</v>
      </c>
      <c r="E594" s="30">
        <v>0.5</v>
      </c>
      <c r="F594" s="31">
        <v>1</v>
      </c>
      <c r="G594" s="111">
        <v>12.96</v>
      </c>
      <c r="H594" s="102"/>
    </row>
    <row r="595" spans="1:8" ht="28.5" x14ac:dyDescent="0.25">
      <c r="A595" s="34"/>
      <c r="B595" s="34"/>
      <c r="C595" s="34" t="s">
        <v>12011</v>
      </c>
      <c r="D595" s="34"/>
      <c r="E595" s="34"/>
      <c r="F595" s="35">
        <v>2</v>
      </c>
      <c r="G595" s="112">
        <v>272.14</v>
      </c>
      <c r="H595" s="102"/>
    </row>
    <row r="596" spans="1:8" ht="30" x14ac:dyDescent="0.25">
      <c r="A596" s="30" t="s">
        <v>471</v>
      </c>
      <c r="B596" s="30" t="s">
        <v>8115</v>
      </c>
      <c r="C596" s="30" t="s">
        <v>171</v>
      </c>
      <c r="D596" s="30" t="s">
        <v>7</v>
      </c>
      <c r="E596" s="30">
        <v>0.5</v>
      </c>
      <c r="F596" s="31">
        <v>3</v>
      </c>
      <c r="G596" s="111">
        <v>38.880000000000003</v>
      </c>
      <c r="H596" s="102" t="s">
        <v>18572</v>
      </c>
    </row>
    <row r="597" spans="1:8" ht="28.5" x14ac:dyDescent="0.25">
      <c r="A597" s="34"/>
      <c r="B597" s="34"/>
      <c r="C597" s="34" t="s">
        <v>12012</v>
      </c>
      <c r="D597" s="34"/>
      <c r="E597" s="34"/>
      <c r="F597" s="35">
        <v>3</v>
      </c>
      <c r="G597" s="112">
        <v>38.880000000000003</v>
      </c>
      <c r="H597" s="102"/>
    </row>
    <row r="598" spans="1:8" ht="30" x14ac:dyDescent="0.25">
      <c r="A598" s="30" t="s">
        <v>472</v>
      </c>
      <c r="B598" s="30" t="s">
        <v>8116</v>
      </c>
      <c r="C598" s="30" t="s">
        <v>175</v>
      </c>
      <c r="D598" s="30" t="s">
        <v>3</v>
      </c>
      <c r="E598" s="30">
        <v>10</v>
      </c>
      <c r="F598" s="31">
        <v>1</v>
      </c>
      <c r="G598" s="111">
        <v>259.18</v>
      </c>
      <c r="H598" s="102" t="s">
        <v>18615</v>
      </c>
    </row>
    <row r="599" spans="1:8" x14ac:dyDescent="0.25">
      <c r="A599" s="30"/>
      <c r="B599" s="30"/>
      <c r="C599" s="30"/>
      <c r="D599" s="30" t="s">
        <v>7</v>
      </c>
      <c r="E599" s="30">
        <v>0.5</v>
      </c>
      <c r="F599" s="31">
        <v>1</v>
      </c>
      <c r="G599" s="111">
        <v>12.96</v>
      </c>
      <c r="H599" s="102"/>
    </row>
    <row r="600" spans="1:8" ht="42.75" x14ac:dyDescent="0.25">
      <c r="A600" s="34"/>
      <c r="B600" s="34"/>
      <c r="C600" s="34" t="s">
        <v>12013</v>
      </c>
      <c r="D600" s="34"/>
      <c r="E600" s="34"/>
      <c r="F600" s="35">
        <v>2</v>
      </c>
      <c r="G600" s="112">
        <v>272.14</v>
      </c>
      <c r="H600" s="102"/>
    </row>
    <row r="601" spans="1:8" ht="30" x14ac:dyDescent="0.25">
      <c r="A601" s="30" t="s">
        <v>473</v>
      </c>
      <c r="B601" s="30" t="s">
        <v>8117</v>
      </c>
      <c r="C601" s="30" t="s">
        <v>203</v>
      </c>
      <c r="D601" s="30" t="s">
        <v>5</v>
      </c>
      <c r="E601" s="30">
        <v>5</v>
      </c>
      <c r="F601" s="31">
        <v>3</v>
      </c>
      <c r="G601" s="111">
        <v>388.77</v>
      </c>
      <c r="H601" s="102" t="s">
        <v>18891</v>
      </c>
    </row>
    <row r="602" spans="1:8" x14ac:dyDescent="0.25">
      <c r="A602" s="30"/>
      <c r="B602" s="30"/>
      <c r="C602" s="30"/>
      <c r="D602" s="30" t="s">
        <v>7</v>
      </c>
      <c r="E602" s="30">
        <v>0.5</v>
      </c>
      <c r="F602" s="31">
        <v>2</v>
      </c>
      <c r="G602" s="111">
        <v>25.92</v>
      </c>
      <c r="H602" s="102"/>
    </row>
    <row r="603" spans="1:8" ht="28.5" x14ac:dyDescent="0.25">
      <c r="A603" s="34"/>
      <c r="B603" s="34"/>
      <c r="C603" s="34" t="s">
        <v>12014</v>
      </c>
      <c r="D603" s="34"/>
      <c r="E603" s="34"/>
      <c r="F603" s="35">
        <v>5</v>
      </c>
      <c r="G603" s="112">
        <v>414.69</v>
      </c>
      <c r="H603" s="102"/>
    </row>
    <row r="604" spans="1:8" ht="30" x14ac:dyDescent="0.25">
      <c r="A604" s="30" t="s">
        <v>474</v>
      </c>
      <c r="B604" s="30" t="s">
        <v>8118</v>
      </c>
      <c r="C604" s="30" t="s">
        <v>182</v>
      </c>
      <c r="D604" s="30" t="s">
        <v>5</v>
      </c>
      <c r="E604" s="30">
        <v>5</v>
      </c>
      <c r="F604" s="31">
        <v>1</v>
      </c>
      <c r="G604" s="111">
        <v>129.59</v>
      </c>
      <c r="H604" s="102" t="s">
        <v>18711</v>
      </c>
    </row>
    <row r="605" spans="1:8" x14ac:dyDescent="0.25">
      <c r="A605" s="30"/>
      <c r="B605" s="30"/>
      <c r="C605" s="30"/>
      <c r="D605" s="30" t="s">
        <v>7</v>
      </c>
      <c r="E605" s="30">
        <v>0.5</v>
      </c>
      <c r="F605" s="31">
        <v>1</v>
      </c>
      <c r="G605" s="111">
        <v>12.96</v>
      </c>
      <c r="H605" s="102"/>
    </row>
    <row r="606" spans="1:8" ht="28.5" x14ac:dyDescent="0.25">
      <c r="A606" s="34"/>
      <c r="B606" s="34"/>
      <c r="C606" s="34" t="s">
        <v>12015</v>
      </c>
      <c r="D606" s="34"/>
      <c r="E606" s="34"/>
      <c r="F606" s="35">
        <v>2</v>
      </c>
      <c r="G606" s="112">
        <v>142.55000000000001</v>
      </c>
      <c r="H606" s="102"/>
    </row>
    <row r="607" spans="1:8" x14ac:dyDescent="0.25">
      <c r="A607" s="30" t="s">
        <v>3733</v>
      </c>
      <c r="B607" s="30" t="s">
        <v>8119</v>
      </c>
      <c r="C607" s="30" t="s">
        <v>3734</v>
      </c>
      <c r="D607" s="30" t="s">
        <v>5</v>
      </c>
      <c r="E607" s="30">
        <v>5</v>
      </c>
      <c r="F607" s="31">
        <v>8</v>
      </c>
      <c r="G607" s="111">
        <v>1036.73</v>
      </c>
      <c r="H607" s="102" t="s">
        <v>19253</v>
      </c>
    </row>
    <row r="608" spans="1:8" x14ac:dyDescent="0.25">
      <c r="A608" s="30"/>
      <c r="B608" s="30"/>
      <c r="C608" s="30"/>
      <c r="D608" s="30" t="s">
        <v>7</v>
      </c>
      <c r="E608" s="30">
        <v>0.5</v>
      </c>
      <c r="F608" s="31">
        <v>9</v>
      </c>
      <c r="G608" s="111">
        <v>116.63</v>
      </c>
      <c r="H608" s="102"/>
    </row>
    <row r="609" spans="1:8" ht="28.5" x14ac:dyDescent="0.25">
      <c r="A609" s="34"/>
      <c r="B609" s="34"/>
      <c r="C609" s="34" t="s">
        <v>12016</v>
      </c>
      <c r="D609" s="34"/>
      <c r="E609" s="34"/>
      <c r="F609" s="35">
        <v>17</v>
      </c>
      <c r="G609" s="112">
        <v>1153.3600000000001</v>
      </c>
      <c r="H609" s="102"/>
    </row>
    <row r="610" spans="1:8" ht="30" x14ac:dyDescent="0.25">
      <c r="A610" s="30" t="s">
        <v>475</v>
      </c>
      <c r="B610" s="30" t="s">
        <v>8120</v>
      </c>
      <c r="C610" s="30" t="s">
        <v>329</v>
      </c>
      <c r="D610" s="30" t="s">
        <v>5</v>
      </c>
      <c r="E610" s="30">
        <v>5</v>
      </c>
      <c r="F610" s="31">
        <v>1</v>
      </c>
      <c r="G610" s="111">
        <v>129.59</v>
      </c>
      <c r="H610" s="102" t="s">
        <v>20568</v>
      </c>
    </row>
    <row r="611" spans="1:8" x14ac:dyDescent="0.25">
      <c r="A611" s="30"/>
      <c r="B611" s="30"/>
      <c r="C611" s="30"/>
      <c r="D611" s="30" t="s">
        <v>7</v>
      </c>
      <c r="E611" s="30">
        <v>0.5</v>
      </c>
      <c r="F611" s="31">
        <v>2</v>
      </c>
      <c r="G611" s="111">
        <v>25.92</v>
      </c>
      <c r="H611" s="102"/>
    </row>
    <row r="612" spans="1:8" ht="28.5" x14ac:dyDescent="0.25">
      <c r="A612" s="34"/>
      <c r="B612" s="34"/>
      <c r="C612" s="34" t="s">
        <v>12017</v>
      </c>
      <c r="D612" s="34"/>
      <c r="E612" s="34"/>
      <c r="F612" s="35">
        <v>3</v>
      </c>
      <c r="G612" s="112">
        <v>155.51</v>
      </c>
      <c r="H612" s="102"/>
    </row>
    <row r="613" spans="1:8" ht="30" x14ac:dyDescent="0.25">
      <c r="A613" s="30" t="s">
        <v>476</v>
      </c>
      <c r="B613" s="30" t="s">
        <v>8121</v>
      </c>
      <c r="C613" s="30" t="s">
        <v>248</v>
      </c>
      <c r="D613" s="30" t="s">
        <v>5</v>
      </c>
      <c r="E613" s="30">
        <v>5</v>
      </c>
      <c r="F613" s="31">
        <v>2</v>
      </c>
      <c r="G613" s="111">
        <v>259.18</v>
      </c>
      <c r="H613" s="102" t="s">
        <v>19552</v>
      </c>
    </row>
    <row r="614" spans="1:8" x14ac:dyDescent="0.25">
      <c r="A614" s="30"/>
      <c r="B614" s="30"/>
      <c r="C614" s="30"/>
      <c r="D614" s="30" t="s">
        <v>6</v>
      </c>
      <c r="E614" s="30">
        <v>1</v>
      </c>
      <c r="F614" s="31">
        <v>3</v>
      </c>
      <c r="G614" s="111">
        <v>77.75</v>
      </c>
      <c r="H614" s="102"/>
    </row>
    <row r="615" spans="1:8" x14ac:dyDescent="0.25">
      <c r="A615" s="30"/>
      <c r="B615" s="30"/>
      <c r="C615" s="30"/>
      <c r="D615" s="30" t="s">
        <v>7</v>
      </c>
      <c r="E615" s="30">
        <v>0.5</v>
      </c>
      <c r="F615" s="31">
        <v>2</v>
      </c>
      <c r="G615" s="111">
        <v>25.92</v>
      </c>
      <c r="H615" s="102"/>
    </row>
    <row r="616" spans="1:8" ht="28.5" x14ac:dyDescent="0.25">
      <c r="A616" s="34"/>
      <c r="B616" s="34"/>
      <c r="C616" s="34" t="s">
        <v>12018</v>
      </c>
      <c r="D616" s="34"/>
      <c r="E616" s="34"/>
      <c r="F616" s="35">
        <v>7</v>
      </c>
      <c r="G616" s="112">
        <v>362.85</v>
      </c>
      <c r="H616" s="102"/>
    </row>
    <row r="617" spans="1:8" ht="30" x14ac:dyDescent="0.25">
      <c r="A617" s="30" t="s">
        <v>891</v>
      </c>
      <c r="B617" s="30" t="s">
        <v>8122</v>
      </c>
      <c r="C617" s="30" t="s">
        <v>2772</v>
      </c>
      <c r="D617" s="30" t="s">
        <v>8</v>
      </c>
      <c r="E617" s="30">
        <v>2</v>
      </c>
      <c r="F617" s="31">
        <v>1</v>
      </c>
      <c r="G617" s="111">
        <v>51.84</v>
      </c>
      <c r="H617" s="102" t="s">
        <v>17611</v>
      </c>
    </row>
    <row r="618" spans="1:8" x14ac:dyDescent="0.25">
      <c r="A618" s="30"/>
      <c r="B618" s="30"/>
      <c r="C618" s="30"/>
      <c r="D618" s="30" t="s">
        <v>7</v>
      </c>
      <c r="E618" s="30">
        <v>0.5</v>
      </c>
      <c r="F618" s="31">
        <v>3</v>
      </c>
      <c r="G618" s="111">
        <v>38.880000000000003</v>
      </c>
      <c r="H618" s="102"/>
    </row>
    <row r="619" spans="1:8" ht="28.5" x14ac:dyDescent="0.25">
      <c r="A619" s="34"/>
      <c r="B619" s="34"/>
      <c r="C619" s="34" t="s">
        <v>12019</v>
      </c>
      <c r="D619" s="34"/>
      <c r="E619" s="34"/>
      <c r="F619" s="35">
        <v>4</v>
      </c>
      <c r="G619" s="112">
        <v>90.72</v>
      </c>
      <c r="H619" s="102"/>
    </row>
    <row r="620" spans="1:8" ht="30" x14ac:dyDescent="0.25">
      <c r="A620" s="30" t="s">
        <v>477</v>
      </c>
      <c r="B620" s="30" t="s">
        <v>8123</v>
      </c>
      <c r="C620" s="30" t="s">
        <v>168</v>
      </c>
      <c r="D620" s="30" t="s">
        <v>5</v>
      </c>
      <c r="E620" s="30">
        <v>5</v>
      </c>
      <c r="F620" s="31">
        <v>1</v>
      </c>
      <c r="G620" s="111">
        <v>129.59</v>
      </c>
      <c r="H620" s="102" t="s">
        <v>18525</v>
      </c>
    </row>
    <row r="621" spans="1:8" x14ac:dyDescent="0.25">
      <c r="A621" s="30"/>
      <c r="B621" s="30"/>
      <c r="C621" s="30"/>
      <c r="D621" s="30" t="s">
        <v>6</v>
      </c>
      <c r="E621" s="30">
        <v>1</v>
      </c>
      <c r="F621" s="31">
        <v>1</v>
      </c>
      <c r="G621" s="111">
        <v>25.92</v>
      </c>
      <c r="H621" s="102"/>
    </row>
    <row r="622" spans="1:8" x14ac:dyDescent="0.25">
      <c r="A622" s="30"/>
      <c r="B622" s="30"/>
      <c r="C622" s="30"/>
      <c r="D622" s="30" t="s">
        <v>7</v>
      </c>
      <c r="E622" s="30">
        <v>0.5</v>
      </c>
      <c r="F622" s="31">
        <v>4</v>
      </c>
      <c r="G622" s="111">
        <v>51.84</v>
      </c>
      <c r="H622" s="102"/>
    </row>
    <row r="623" spans="1:8" ht="28.5" x14ac:dyDescent="0.25">
      <c r="A623" s="34"/>
      <c r="B623" s="34"/>
      <c r="C623" s="34" t="s">
        <v>12020</v>
      </c>
      <c r="D623" s="34"/>
      <c r="E623" s="34"/>
      <c r="F623" s="35">
        <v>6</v>
      </c>
      <c r="G623" s="112">
        <v>207.35</v>
      </c>
      <c r="H623" s="102"/>
    </row>
    <row r="624" spans="1:8" ht="30" x14ac:dyDescent="0.25">
      <c r="A624" s="30" t="s">
        <v>478</v>
      </c>
      <c r="B624" s="30" t="s">
        <v>8124</v>
      </c>
      <c r="C624" s="30" t="s">
        <v>207</v>
      </c>
      <c r="D624" s="30" t="s">
        <v>5</v>
      </c>
      <c r="E624" s="30">
        <v>5</v>
      </c>
      <c r="F624" s="31">
        <v>1</v>
      </c>
      <c r="G624" s="111">
        <v>129.59</v>
      </c>
      <c r="H624" s="102" t="s">
        <v>19005</v>
      </c>
    </row>
    <row r="625" spans="1:8" x14ac:dyDescent="0.25">
      <c r="A625" s="30"/>
      <c r="B625" s="30"/>
      <c r="C625" s="30"/>
      <c r="D625" s="30" t="s">
        <v>7</v>
      </c>
      <c r="E625" s="30">
        <v>0.5</v>
      </c>
      <c r="F625" s="31">
        <v>2</v>
      </c>
      <c r="G625" s="111">
        <v>25.92</v>
      </c>
      <c r="H625" s="102"/>
    </row>
    <row r="626" spans="1:8" ht="28.5" x14ac:dyDescent="0.25">
      <c r="A626" s="34"/>
      <c r="B626" s="34"/>
      <c r="C626" s="34" t="s">
        <v>12021</v>
      </c>
      <c r="D626" s="34"/>
      <c r="E626" s="34"/>
      <c r="F626" s="35">
        <v>3</v>
      </c>
      <c r="G626" s="112">
        <v>155.51</v>
      </c>
      <c r="H626" s="102"/>
    </row>
    <row r="627" spans="1:8" ht="30" x14ac:dyDescent="0.25">
      <c r="A627" s="30" t="s">
        <v>2864</v>
      </c>
      <c r="B627" s="30" t="s">
        <v>8125</v>
      </c>
      <c r="C627" s="30" t="s">
        <v>2865</v>
      </c>
      <c r="D627" s="30" t="s">
        <v>8</v>
      </c>
      <c r="E627" s="30">
        <v>2</v>
      </c>
      <c r="F627" s="31">
        <v>1</v>
      </c>
      <c r="G627" s="111">
        <v>51.84</v>
      </c>
      <c r="H627" s="102" t="s">
        <v>17760</v>
      </c>
    </row>
    <row r="628" spans="1:8" x14ac:dyDescent="0.25">
      <c r="A628" s="30"/>
      <c r="B628" s="30"/>
      <c r="C628" s="30"/>
      <c r="D628" s="30" t="s">
        <v>7</v>
      </c>
      <c r="E628" s="30">
        <v>0.5</v>
      </c>
      <c r="F628" s="31">
        <v>3</v>
      </c>
      <c r="G628" s="111">
        <v>38.880000000000003</v>
      </c>
      <c r="H628" s="102"/>
    </row>
    <row r="629" spans="1:8" ht="42.75" x14ac:dyDescent="0.25">
      <c r="A629" s="34"/>
      <c r="B629" s="34"/>
      <c r="C629" s="34" t="s">
        <v>12022</v>
      </c>
      <c r="D629" s="34"/>
      <c r="E629" s="34"/>
      <c r="F629" s="35">
        <v>4</v>
      </c>
      <c r="G629" s="112">
        <v>90.72</v>
      </c>
      <c r="H629" s="102"/>
    </row>
    <row r="630" spans="1:8" ht="30" x14ac:dyDescent="0.25">
      <c r="A630" s="30" t="s">
        <v>479</v>
      </c>
      <c r="B630" s="30" t="s">
        <v>8126</v>
      </c>
      <c r="C630" s="30" t="s">
        <v>362</v>
      </c>
      <c r="D630" s="30" t="s">
        <v>5</v>
      </c>
      <c r="E630" s="30">
        <v>5</v>
      </c>
      <c r="F630" s="31">
        <v>1</v>
      </c>
      <c r="G630" s="111">
        <v>129.59</v>
      </c>
      <c r="H630" s="102" t="s">
        <v>20935</v>
      </c>
    </row>
    <row r="631" spans="1:8" x14ac:dyDescent="0.25">
      <c r="A631" s="30"/>
      <c r="B631" s="30"/>
      <c r="C631" s="30"/>
      <c r="D631" s="30" t="s">
        <v>7</v>
      </c>
      <c r="E631" s="30">
        <v>0.5</v>
      </c>
      <c r="F631" s="31">
        <v>2</v>
      </c>
      <c r="G631" s="111">
        <v>25.92</v>
      </c>
      <c r="H631" s="102"/>
    </row>
    <row r="632" spans="1:8" ht="28.5" x14ac:dyDescent="0.25">
      <c r="A632" s="34"/>
      <c r="B632" s="34"/>
      <c r="C632" s="34" t="s">
        <v>12023</v>
      </c>
      <c r="D632" s="34"/>
      <c r="E632" s="34"/>
      <c r="F632" s="35">
        <v>3</v>
      </c>
      <c r="G632" s="112">
        <v>155.51</v>
      </c>
      <c r="H632" s="102"/>
    </row>
    <row r="633" spans="1:8" x14ac:dyDescent="0.25">
      <c r="A633" s="30" t="s">
        <v>480</v>
      </c>
      <c r="B633" s="30" t="s">
        <v>8127</v>
      </c>
      <c r="C633" s="30" t="s">
        <v>75</v>
      </c>
      <c r="D633" s="30" t="s">
        <v>5</v>
      </c>
      <c r="E633" s="30">
        <v>5</v>
      </c>
      <c r="F633" s="31">
        <v>1</v>
      </c>
      <c r="G633" s="111">
        <v>129.59</v>
      </c>
      <c r="H633" s="102" t="s">
        <v>17447</v>
      </c>
    </row>
    <row r="634" spans="1:8" x14ac:dyDescent="0.25">
      <c r="A634" s="30"/>
      <c r="B634" s="30"/>
      <c r="C634" s="30"/>
      <c r="D634" s="30" t="s">
        <v>7</v>
      </c>
      <c r="E634" s="30">
        <v>0.5</v>
      </c>
      <c r="F634" s="31">
        <v>2</v>
      </c>
      <c r="G634" s="111">
        <v>25.92</v>
      </c>
      <c r="H634" s="102"/>
    </row>
    <row r="635" spans="1:8" ht="28.5" x14ac:dyDescent="0.25">
      <c r="A635" s="34"/>
      <c r="B635" s="34"/>
      <c r="C635" s="34" t="s">
        <v>12024</v>
      </c>
      <c r="D635" s="34"/>
      <c r="E635" s="34"/>
      <c r="F635" s="35">
        <v>3</v>
      </c>
      <c r="G635" s="112">
        <v>155.51</v>
      </c>
      <c r="H635" s="102"/>
    </row>
    <row r="636" spans="1:8" ht="45" x14ac:dyDescent="0.25">
      <c r="A636" s="30" t="s">
        <v>481</v>
      </c>
      <c r="B636" s="30" t="s">
        <v>8128</v>
      </c>
      <c r="C636" s="30" t="s">
        <v>2866</v>
      </c>
      <c r="D636" s="30" t="s">
        <v>5</v>
      </c>
      <c r="E636" s="30">
        <v>5</v>
      </c>
      <c r="F636" s="31">
        <v>2</v>
      </c>
      <c r="G636" s="111">
        <v>259.18</v>
      </c>
      <c r="H636" s="102" t="s">
        <v>18478</v>
      </c>
    </row>
    <row r="637" spans="1:8" x14ac:dyDescent="0.25">
      <c r="A637" s="30"/>
      <c r="B637" s="30"/>
      <c r="C637" s="30"/>
      <c r="D637" s="30" t="s">
        <v>7</v>
      </c>
      <c r="E637" s="30">
        <v>0.5</v>
      </c>
      <c r="F637" s="31">
        <v>2</v>
      </c>
      <c r="G637" s="111">
        <v>25.92</v>
      </c>
      <c r="H637" s="102"/>
    </row>
    <row r="638" spans="1:8" ht="42.75" x14ac:dyDescent="0.25">
      <c r="A638" s="34"/>
      <c r="B638" s="34"/>
      <c r="C638" s="34" t="s">
        <v>12025</v>
      </c>
      <c r="D638" s="34"/>
      <c r="E638" s="34"/>
      <c r="F638" s="35">
        <v>4</v>
      </c>
      <c r="G638" s="112">
        <v>285.10000000000002</v>
      </c>
      <c r="H638" s="102"/>
    </row>
    <row r="639" spans="1:8" ht="45" x14ac:dyDescent="0.25">
      <c r="A639" s="30" t="s">
        <v>482</v>
      </c>
      <c r="B639" s="30" t="s">
        <v>8129</v>
      </c>
      <c r="C639" s="30" t="s">
        <v>232</v>
      </c>
      <c r="D639" s="30" t="s">
        <v>3</v>
      </c>
      <c r="E639" s="30">
        <v>10</v>
      </c>
      <c r="F639" s="31">
        <v>3</v>
      </c>
      <c r="G639" s="111">
        <v>777.55</v>
      </c>
      <c r="H639" s="102" t="s">
        <v>19334</v>
      </c>
    </row>
    <row r="640" spans="1:8" x14ac:dyDescent="0.25">
      <c r="A640" s="30"/>
      <c r="B640" s="30"/>
      <c r="C640" s="30"/>
      <c r="D640" s="30" t="s">
        <v>6</v>
      </c>
      <c r="E640" s="30">
        <v>1</v>
      </c>
      <c r="F640" s="31">
        <v>1</v>
      </c>
      <c r="G640" s="111">
        <v>25.92</v>
      </c>
      <c r="H640" s="102"/>
    </row>
    <row r="641" spans="1:8" x14ac:dyDescent="0.25">
      <c r="A641" s="30"/>
      <c r="B641" s="30"/>
      <c r="C641" s="30"/>
      <c r="D641" s="30" t="s">
        <v>7</v>
      </c>
      <c r="E641" s="30">
        <v>0.5</v>
      </c>
      <c r="F641" s="31">
        <v>3</v>
      </c>
      <c r="G641" s="111">
        <v>38.880000000000003</v>
      </c>
      <c r="H641" s="102"/>
    </row>
    <row r="642" spans="1:8" ht="42.75" x14ac:dyDescent="0.25">
      <c r="A642" s="34"/>
      <c r="B642" s="34"/>
      <c r="C642" s="34" t="s">
        <v>12026</v>
      </c>
      <c r="D642" s="34"/>
      <c r="E642" s="34"/>
      <c r="F642" s="35">
        <v>7</v>
      </c>
      <c r="G642" s="112">
        <v>842.34999999999991</v>
      </c>
      <c r="H642" s="102"/>
    </row>
    <row r="643" spans="1:8" ht="30" x14ac:dyDescent="0.25">
      <c r="A643" s="30" t="s">
        <v>483</v>
      </c>
      <c r="B643" s="30" t="s">
        <v>8130</v>
      </c>
      <c r="C643" s="30" t="s">
        <v>2613</v>
      </c>
      <c r="D643" s="30" t="s">
        <v>5</v>
      </c>
      <c r="E643" s="30">
        <v>5</v>
      </c>
      <c r="F643" s="31">
        <v>1</v>
      </c>
      <c r="G643" s="111">
        <v>129.59</v>
      </c>
      <c r="H643" s="102" t="s">
        <v>18175</v>
      </c>
    </row>
    <row r="644" spans="1:8" x14ac:dyDescent="0.25">
      <c r="A644" s="30"/>
      <c r="B644" s="30"/>
      <c r="C644" s="30"/>
      <c r="D644" s="30" t="s">
        <v>7</v>
      </c>
      <c r="E644" s="30">
        <v>0.5</v>
      </c>
      <c r="F644" s="31">
        <v>2</v>
      </c>
      <c r="G644" s="111">
        <v>25.92</v>
      </c>
      <c r="H644" s="102"/>
    </row>
    <row r="645" spans="1:8" ht="28.5" x14ac:dyDescent="0.25">
      <c r="A645" s="34"/>
      <c r="B645" s="34"/>
      <c r="C645" s="34" t="s">
        <v>12027</v>
      </c>
      <c r="D645" s="34"/>
      <c r="E645" s="34"/>
      <c r="F645" s="35">
        <v>3</v>
      </c>
      <c r="G645" s="112">
        <v>155.51</v>
      </c>
      <c r="H645" s="102"/>
    </row>
    <row r="646" spans="1:8" ht="30" x14ac:dyDescent="0.25">
      <c r="A646" s="30" t="s">
        <v>3790</v>
      </c>
      <c r="B646" s="30" t="s">
        <v>10085</v>
      </c>
      <c r="C646" s="30" t="s">
        <v>3791</v>
      </c>
      <c r="D646" s="30" t="s">
        <v>5</v>
      </c>
      <c r="E646" s="30">
        <v>5</v>
      </c>
      <c r="F646" s="31">
        <v>2</v>
      </c>
      <c r="G646" s="111">
        <v>259.18</v>
      </c>
      <c r="H646" s="102" t="s">
        <v>18254</v>
      </c>
    </row>
    <row r="647" spans="1:8" ht="28.5" x14ac:dyDescent="0.25">
      <c r="A647" s="34"/>
      <c r="B647" s="34"/>
      <c r="C647" s="34" t="s">
        <v>12028</v>
      </c>
      <c r="D647" s="34"/>
      <c r="E647" s="34"/>
      <c r="F647" s="35">
        <v>2</v>
      </c>
      <c r="G647" s="112">
        <v>259.18</v>
      </c>
      <c r="H647" s="102"/>
    </row>
    <row r="648" spans="1:8" x14ac:dyDescent="0.25">
      <c r="A648" s="30" t="s">
        <v>484</v>
      </c>
      <c r="B648" s="30" t="s">
        <v>8131</v>
      </c>
      <c r="C648" s="30" t="s">
        <v>334</v>
      </c>
      <c r="D648" s="30" t="s">
        <v>5</v>
      </c>
      <c r="E648" s="30">
        <v>5</v>
      </c>
      <c r="F648" s="31">
        <v>5</v>
      </c>
      <c r="G648" s="111">
        <v>647.95000000000005</v>
      </c>
      <c r="H648" s="102" t="s">
        <v>20651</v>
      </c>
    </row>
    <row r="649" spans="1:8" x14ac:dyDescent="0.25">
      <c r="A649" s="30"/>
      <c r="B649" s="30"/>
      <c r="C649" s="30"/>
      <c r="D649" s="30" t="s">
        <v>7</v>
      </c>
      <c r="E649" s="30">
        <v>0.5</v>
      </c>
      <c r="F649" s="31">
        <v>8</v>
      </c>
      <c r="G649" s="111">
        <v>103.67</v>
      </c>
      <c r="H649" s="102"/>
    </row>
    <row r="650" spans="1:8" x14ac:dyDescent="0.25">
      <c r="A650" s="34"/>
      <c r="B650" s="34"/>
      <c r="C650" s="34" t="s">
        <v>12029</v>
      </c>
      <c r="D650" s="34"/>
      <c r="E650" s="34"/>
      <c r="F650" s="35">
        <v>13</v>
      </c>
      <c r="G650" s="112">
        <v>751.62</v>
      </c>
      <c r="H650" s="102"/>
    </row>
    <row r="651" spans="1:8" ht="45" x14ac:dyDescent="0.25">
      <c r="A651" s="30" t="s">
        <v>485</v>
      </c>
      <c r="B651" s="30" t="s">
        <v>8132</v>
      </c>
      <c r="C651" s="30" t="s">
        <v>12030</v>
      </c>
      <c r="D651" s="30" t="s">
        <v>5</v>
      </c>
      <c r="E651" s="30">
        <v>5</v>
      </c>
      <c r="F651" s="31">
        <v>2</v>
      </c>
      <c r="G651" s="111">
        <v>259.18</v>
      </c>
      <c r="H651" s="102" t="s">
        <v>18853</v>
      </c>
    </row>
    <row r="652" spans="1:8" x14ac:dyDescent="0.25">
      <c r="A652" s="30"/>
      <c r="B652" s="30"/>
      <c r="C652" s="30"/>
      <c r="D652" s="30" t="s">
        <v>7</v>
      </c>
      <c r="E652" s="30">
        <v>0.5</v>
      </c>
      <c r="F652" s="31">
        <v>5</v>
      </c>
      <c r="G652" s="111">
        <v>64.8</v>
      </c>
      <c r="H652" s="102"/>
    </row>
    <row r="653" spans="1:8" ht="42.75" x14ac:dyDescent="0.25">
      <c r="A653" s="34"/>
      <c r="B653" s="34"/>
      <c r="C653" s="34" t="s">
        <v>12031</v>
      </c>
      <c r="D653" s="34"/>
      <c r="E653" s="34"/>
      <c r="F653" s="35">
        <v>7</v>
      </c>
      <c r="G653" s="112">
        <v>323.98</v>
      </c>
      <c r="H653" s="102"/>
    </row>
    <row r="654" spans="1:8" ht="30" x14ac:dyDescent="0.25">
      <c r="A654" s="30" t="s">
        <v>486</v>
      </c>
      <c r="B654" s="30" t="s">
        <v>8133</v>
      </c>
      <c r="C654" s="30" t="s">
        <v>2773</v>
      </c>
      <c r="D654" s="30" t="s">
        <v>5</v>
      </c>
      <c r="E654" s="30">
        <v>5</v>
      </c>
      <c r="F654" s="31">
        <v>2</v>
      </c>
      <c r="G654" s="111">
        <v>259.18</v>
      </c>
      <c r="H654" s="102" t="s">
        <v>19889</v>
      </c>
    </row>
    <row r="655" spans="1:8" x14ac:dyDescent="0.25">
      <c r="A655" s="30"/>
      <c r="B655" s="30"/>
      <c r="C655" s="30"/>
      <c r="D655" s="30" t="s">
        <v>7</v>
      </c>
      <c r="E655" s="30">
        <v>0.5</v>
      </c>
      <c r="F655" s="31">
        <v>4</v>
      </c>
      <c r="G655" s="111">
        <v>51.84</v>
      </c>
      <c r="H655" s="102"/>
    </row>
    <row r="656" spans="1:8" ht="28.5" x14ac:dyDescent="0.25">
      <c r="A656" s="34"/>
      <c r="B656" s="34"/>
      <c r="C656" s="34" t="s">
        <v>12032</v>
      </c>
      <c r="D656" s="34"/>
      <c r="E656" s="34"/>
      <c r="F656" s="35">
        <v>6</v>
      </c>
      <c r="G656" s="112">
        <v>311.02</v>
      </c>
      <c r="H656" s="102"/>
    </row>
    <row r="657" spans="1:8" x14ac:dyDescent="0.25">
      <c r="A657" s="30" t="s">
        <v>488</v>
      </c>
      <c r="B657" s="30" t="s">
        <v>8135</v>
      </c>
      <c r="C657" s="30" t="s">
        <v>333</v>
      </c>
      <c r="D657" s="30" t="s">
        <v>3</v>
      </c>
      <c r="E657" s="30">
        <v>10</v>
      </c>
      <c r="F657" s="31">
        <v>6</v>
      </c>
      <c r="G657" s="111">
        <v>1555.09</v>
      </c>
      <c r="H657" s="102" t="s">
        <v>20636</v>
      </c>
    </row>
    <row r="658" spans="1:8" x14ac:dyDescent="0.25">
      <c r="A658" s="30"/>
      <c r="B658" s="30"/>
      <c r="C658" s="30"/>
      <c r="D658" s="30" t="s">
        <v>4</v>
      </c>
      <c r="E658" s="30">
        <v>8</v>
      </c>
      <c r="F658" s="31">
        <v>8</v>
      </c>
      <c r="G658" s="111">
        <v>1658.76</v>
      </c>
      <c r="H658" s="102"/>
    </row>
    <row r="659" spans="1:8" x14ac:dyDescent="0.25">
      <c r="A659" s="30"/>
      <c r="B659" s="30"/>
      <c r="C659" s="30"/>
      <c r="D659" s="30" t="s">
        <v>5</v>
      </c>
      <c r="E659" s="30">
        <v>5</v>
      </c>
      <c r="F659" s="31">
        <v>2</v>
      </c>
      <c r="G659" s="111">
        <v>259.18</v>
      </c>
      <c r="H659" s="102"/>
    </row>
    <row r="660" spans="1:8" x14ac:dyDescent="0.25">
      <c r="A660" s="30"/>
      <c r="B660" s="30"/>
      <c r="C660" s="30"/>
      <c r="D660" s="30" t="s">
        <v>6</v>
      </c>
      <c r="E660" s="30">
        <v>1</v>
      </c>
      <c r="F660" s="31">
        <v>3</v>
      </c>
      <c r="G660" s="111">
        <v>77.75</v>
      </c>
      <c r="H660" s="102"/>
    </row>
    <row r="661" spans="1:8" x14ac:dyDescent="0.25">
      <c r="A661" s="30"/>
      <c r="B661" s="30"/>
      <c r="C661" s="30"/>
      <c r="D661" s="30" t="s">
        <v>7</v>
      </c>
      <c r="E661" s="30">
        <v>0.5</v>
      </c>
      <c r="F661" s="31">
        <v>8</v>
      </c>
      <c r="G661" s="111">
        <v>103.67</v>
      </c>
      <c r="H661" s="102"/>
    </row>
    <row r="662" spans="1:8" x14ac:dyDescent="0.25">
      <c r="A662" s="34"/>
      <c r="B662" s="34"/>
      <c r="C662" s="34" t="s">
        <v>12033</v>
      </c>
      <c r="D662" s="34"/>
      <c r="E662" s="34"/>
      <c r="F662" s="35">
        <v>27</v>
      </c>
      <c r="G662" s="112">
        <v>3654.45</v>
      </c>
      <c r="H662" s="102"/>
    </row>
    <row r="663" spans="1:8" ht="45" x14ac:dyDescent="0.25">
      <c r="A663" s="30" t="s">
        <v>489</v>
      </c>
      <c r="B663" s="30" t="s">
        <v>8136</v>
      </c>
      <c r="C663" s="30" t="s">
        <v>2867</v>
      </c>
      <c r="D663" s="30" t="s">
        <v>5</v>
      </c>
      <c r="E663" s="30">
        <v>5</v>
      </c>
      <c r="F663" s="31">
        <v>1</v>
      </c>
      <c r="G663" s="111">
        <v>129.59</v>
      </c>
      <c r="H663" s="102" t="s">
        <v>17833</v>
      </c>
    </row>
    <row r="664" spans="1:8" x14ac:dyDescent="0.25">
      <c r="A664" s="30"/>
      <c r="B664" s="30"/>
      <c r="C664" s="30"/>
      <c r="D664" s="30" t="s">
        <v>7</v>
      </c>
      <c r="E664" s="30">
        <v>0.5</v>
      </c>
      <c r="F664" s="31">
        <v>3</v>
      </c>
      <c r="G664" s="111">
        <v>38.880000000000003</v>
      </c>
      <c r="H664" s="102"/>
    </row>
    <row r="665" spans="1:8" ht="42.75" x14ac:dyDescent="0.25">
      <c r="A665" s="34"/>
      <c r="B665" s="34"/>
      <c r="C665" s="34" t="s">
        <v>12034</v>
      </c>
      <c r="D665" s="34"/>
      <c r="E665" s="34"/>
      <c r="F665" s="35">
        <v>4</v>
      </c>
      <c r="G665" s="112">
        <v>168.47</v>
      </c>
      <c r="H665" s="102"/>
    </row>
    <row r="666" spans="1:8" x14ac:dyDescent="0.25">
      <c r="A666" s="30" t="s">
        <v>490</v>
      </c>
      <c r="B666" s="30" t="s">
        <v>8137</v>
      </c>
      <c r="C666" s="30" t="s">
        <v>2868</v>
      </c>
      <c r="D666" s="30" t="s">
        <v>5</v>
      </c>
      <c r="E666" s="30">
        <v>5</v>
      </c>
      <c r="F666" s="31">
        <v>3</v>
      </c>
      <c r="G666" s="111">
        <v>388.77</v>
      </c>
      <c r="H666" s="102" t="s">
        <v>20432</v>
      </c>
    </row>
    <row r="667" spans="1:8" x14ac:dyDescent="0.25">
      <c r="A667" s="30"/>
      <c r="B667" s="30"/>
      <c r="C667" s="30"/>
      <c r="D667" s="30" t="s">
        <v>7</v>
      </c>
      <c r="E667" s="30">
        <v>0.5</v>
      </c>
      <c r="F667" s="31">
        <v>1</v>
      </c>
      <c r="G667" s="111">
        <v>12.96</v>
      </c>
      <c r="H667" s="102"/>
    </row>
    <row r="668" spans="1:8" ht="28.5" x14ac:dyDescent="0.25">
      <c r="A668" s="34"/>
      <c r="B668" s="34"/>
      <c r="C668" s="34" t="s">
        <v>12035</v>
      </c>
      <c r="D668" s="34"/>
      <c r="E668" s="34"/>
      <c r="F668" s="35">
        <v>4</v>
      </c>
      <c r="G668" s="112">
        <v>401.72999999999996</v>
      </c>
      <c r="H668" s="102"/>
    </row>
    <row r="669" spans="1:8" ht="30" x14ac:dyDescent="0.25">
      <c r="A669" s="30" t="s">
        <v>491</v>
      </c>
      <c r="B669" s="30" t="s">
        <v>8138</v>
      </c>
      <c r="C669" s="30" t="s">
        <v>145</v>
      </c>
      <c r="D669" s="30" t="s">
        <v>5</v>
      </c>
      <c r="E669" s="30">
        <v>5</v>
      </c>
      <c r="F669" s="31">
        <v>1</v>
      </c>
      <c r="G669" s="111">
        <v>129.59</v>
      </c>
      <c r="H669" s="102" t="s">
        <v>17927</v>
      </c>
    </row>
    <row r="670" spans="1:8" x14ac:dyDescent="0.25">
      <c r="A670" s="30"/>
      <c r="B670" s="30"/>
      <c r="C670" s="30"/>
      <c r="D670" s="30" t="s">
        <v>7</v>
      </c>
      <c r="E670" s="30">
        <v>0.5</v>
      </c>
      <c r="F670" s="31">
        <v>1</v>
      </c>
      <c r="G670" s="111">
        <v>12.96</v>
      </c>
      <c r="H670" s="102"/>
    </row>
    <row r="671" spans="1:8" ht="28.5" x14ac:dyDescent="0.25">
      <c r="A671" s="34"/>
      <c r="B671" s="34"/>
      <c r="C671" s="34" t="s">
        <v>12036</v>
      </c>
      <c r="D671" s="34"/>
      <c r="E671" s="34"/>
      <c r="F671" s="35">
        <v>2</v>
      </c>
      <c r="G671" s="112">
        <v>142.55000000000001</v>
      </c>
      <c r="H671" s="102"/>
    </row>
    <row r="672" spans="1:8" ht="30" x14ac:dyDescent="0.25">
      <c r="A672" s="30" t="s">
        <v>492</v>
      </c>
      <c r="B672" s="30" t="s">
        <v>8139</v>
      </c>
      <c r="C672" s="30" t="s">
        <v>290</v>
      </c>
      <c r="D672" s="30" t="s">
        <v>5</v>
      </c>
      <c r="E672" s="30">
        <v>5</v>
      </c>
      <c r="F672" s="31">
        <v>1</v>
      </c>
      <c r="G672" s="111">
        <v>129.59</v>
      </c>
      <c r="H672" s="102" t="s">
        <v>20105</v>
      </c>
    </row>
    <row r="673" spans="1:8" x14ac:dyDescent="0.25">
      <c r="A673" s="30"/>
      <c r="B673" s="30"/>
      <c r="C673" s="30"/>
      <c r="D673" s="30" t="s">
        <v>7</v>
      </c>
      <c r="E673" s="30">
        <v>0.5</v>
      </c>
      <c r="F673" s="31">
        <v>2</v>
      </c>
      <c r="G673" s="111">
        <v>25.92</v>
      </c>
      <c r="H673" s="102"/>
    </row>
    <row r="674" spans="1:8" ht="28.5" x14ac:dyDescent="0.25">
      <c r="A674" s="34"/>
      <c r="B674" s="34"/>
      <c r="C674" s="34" t="s">
        <v>12037</v>
      </c>
      <c r="D674" s="34"/>
      <c r="E674" s="34"/>
      <c r="F674" s="35">
        <v>3</v>
      </c>
      <c r="G674" s="112">
        <v>155.51</v>
      </c>
      <c r="H674" s="102"/>
    </row>
    <row r="675" spans="1:8" ht="30" x14ac:dyDescent="0.25">
      <c r="A675" s="30" t="s">
        <v>493</v>
      </c>
      <c r="B675" s="30" t="s">
        <v>8140</v>
      </c>
      <c r="C675" s="30" t="s">
        <v>6851</v>
      </c>
      <c r="D675" s="30" t="s">
        <v>5</v>
      </c>
      <c r="E675" s="30">
        <v>5</v>
      </c>
      <c r="F675" s="31">
        <v>1</v>
      </c>
      <c r="G675" s="111">
        <v>129.59</v>
      </c>
      <c r="H675" s="102" t="s">
        <v>18988</v>
      </c>
    </row>
    <row r="676" spans="1:8" x14ac:dyDescent="0.25">
      <c r="A676" s="30"/>
      <c r="B676" s="30"/>
      <c r="C676" s="30"/>
      <c r="D676" s="30" t="s">
        <v>7</v>
      </c>
      <c r="E676" s="30">
        <v>0.5</v>
      </c>
      <c r="F676" s="31">
        <v>1</v>
      </c>
      <c r="G676" s="111">
        <v>12.96</v>
      </c>
      <c r="H676" s="102"/>
    </row>
    <row r="677" spans="1:8" ht="28.5" x14ac:dyDescent="0.25">
      <c r="A677" s="34"/>
      <c r="B677" s="34"/>
      <c r="C677" s="34" t="s">
        <v>12038</v>
      </c>
      <c r="D677" s="34"/>
      <c r="E677" s="34"/>
      <c r="F677" s="35">
        <v>2</v>
      </c>
      <c r="G677" s="112">
        <v>142.55000000000001</v>
      </c>
      <c r="H677" s="102"/>
    </row>
    <row r="678" spans="1:8" ht="30" x14ac:dyDescent="0.25">
      <c r="A678" s="30" t="s">
        <v>494</v>
      </c>
      <c r="B678" s="30" t="s">
        <v>8141</v>
      </c>
      <c r="C678" s="30" t="s">
        <v>69</v>
      </c>
      <c r="D678" s="30" t="s">
        <v>5</v>
      </c>
      <c r="E678" s="30">
        <v>5</v>
      </c>
      <c r="F678" s="31">
        <v>1</v>
      </c>
      <c r="G678" s="111">
        <v>129.59</v>
      </c>
      <c r="H678" s="102" t="s">
        <v>17368</v>
      </c>
    </row>
    <row r="679" spans="1:8" x14ac:dyDescent="0.25">
      <c r="A679" s="30"/>
      <c r="B679" s="30"/>
      <c r="C679" s="30"/>
      <c r="D679" s="30" t="s">
        <v>7</v>
      </c>
      <c r="E679" s="30">
        <v>0.5</v>
      </c>
      <c r="F679" s="31">
        <v>2</v>
      </c>
      <c r="G679" s="111">
        <v>25.92</v>
      </c>
      <c r="H679" s="102"/>
    </row>
    <row r="680" spans="1:8" ht="28.5" x14ac:dyDescent="0.25">
      <c r="A680" s="34"/>
      <c r="B680" s="34"/>
      <c r="C680" s="34" t="s">
        <v>12039</v>
      </c>
      <c r="D680" s="34"/>
      <c r="E680" s="34"/>
      <c r="F680" s="35">
        <v>3</v>
      </c>
      <c r="G680" s="112">
        <v>155.51</v>
      </c>
      <c r="H680" s="102"/>
    </row>
    <row r="681" spans="1:8" ht="30" x14ac:dyDescent="0.25">
      <c r="A681" s="30" t="s">
        <v>495</v>
      </c>
      <c r="B681" s="30" t="s">
        <v>8142</v>
      </c>
      <c r="C681" s="30" t="s">
        <v>6481</v>
      </c>
      <c r="D681" s="30" t="s">
        <v>5</v>
      </c>
      <c r="E681" s="30">
        <v>5</v>
      </c>
      <c r="F681" s="31">
        <v>1</v>
      </c>
      <c r="G681" s="111">
        <v>129.59</v>
      </c>
      <c r="H681" s="102" t="s">
        <v>19173</v>
      </c>
    </row>
    <row r="682" spans="1:8" ht="28.5" x14ac:dyDescent="0.25">
      <c r="A682" s="34"/>
      <c r="B682" s="34"/>
      <c r="C682" s="34" t="s">
        <v>12040</v>
      </c>
      <c r="D682" s="34"/>
      <c r="E682" s="34"/>
      <c r="F682" s="35">
        <v>1</v>
      </c>
      <c r="G682" s="112">
        <v>129.59</v>
      </c>
      <c r="H682" s="102"/>
    </row>
    <row r="683" spans="1:8" ht="30" x14ac:dyDescent="0.25">
      <c r="A683" s="30" t="s">
        <v>496</v>
      </c>
      <c r="B683" s="30" t="s">
        <v>8143</v>
      </c>
      <c r="C683" s="30" t="s">
        <v>143</v>
      </c>
      <c r="D683" s="30" t="s">
        <v>5</v>
      </c>
      <c r="E683" s="30">
        <v>5</v>
      </c>
      <c r="F683" s="31">
        <v>1</v>
      </c>
      <c r="G683" s="111">
        <v>129.59</v>
      </c>
      <c r="H683" s="102" t="s">
        <v>18300</v>
      </c>
    </row>
    <row r="684" spans="1:8" x14ac:dyDescent="0.25">
      <c r="A684" s="30"/>
      <c r="B684" s="30"/>
      <c r="C684" s="30"/>
      <c r="D684" s="30" t="s">
        <v>7</v>
      </c>
      <c r="E684" s="30">
        <v>0.5</v>
      </c>
      <c r="F684" s="31">
        <v>1</v>
      </c>
      <c r="G684" s="111">
        <v>12.96</v>
      </c>
      <c r="H684" s="102"/>
    </row>
    <row r="685" spans="1:8" ht="28.5" x14ac:dyDescent="0.25">
      <c r="A685" s="34"/>
      <c r="B685" s="34"/>
      <c r="C685" s="34" t="s">
        <v>12041</v>
      </c>
      <c r="D685" s="34"/>
      <c r="E685" s="34"/>
      <c r="F685" s="35">
        <v>2</v>
      </c>
      <c r="G685" s="112">
        <v>142.55000000000001</v>
      </c>
      <c r="H685" s="102"/>
    </row>
    <row r="686" spans="1:8" x14ac:dyDescent="0.25">
      <c r="A686" s="30" t="s">
        <v>497</v>
      </c>
      <c r="B686" s="30" t="s">
        <v>8144</v>
      </c>
      <c r="C686" s="30" t="s">
        <v>106</v>
      </c>
      <c r="D686" s="30" t="s">
        <v>5</v>
      </c>
      <c r="E686" s="30">
        <v>5</v>
      </c>
      <c r="F686" s="31">
        <v>1</v>
      </c>
      <c r="G686" s="111">
        <v>129.59</v>
      </c>
      <c r="H686" s="102" t="s">
        <v>17999</v>
      </c>
    </row>
    <row r="687" spans="1:8" x14ac:dyDescent="0.25">
      <c r="A687" s="30"/>
      <c r="B687" s="30"/>
      <c r="C687" s="30"/>
      <c r="D687" s="30" t="s">
        <v>7</v>
      </c>
      <c r="E687" s="30">
        <v>0.5</v>
      </c>
      <c r="F687" s="31">
        <v>2</v>
      </c>
      <c r="G687" s="111">
        <v>25.92</v>
      </c>
      <c r="H687" s="102"/>
    </row>
    <row r="688" spans="1:8" ht="28.5" x14ac:dyDescent="0.25">
      <c r="A688" s="34"/>
      <c r="B688" s="34"/>
      <c r="C688" s="34" t="s">
        <v>12042</v>
      </c>
      <c r="D688" s="34"/>
      <c r="E688" s="34"/>
      <c r="F688" s="35">
        <v>3</v>
      </c>
      <c r="G688" s="112">
        <v>155.51</v>
      </c>
      <c r="H688" s="102"/>
    </row>
    <row r="689" spans="1:8" x14ac:dyDescent="0.25">
      <c r="A689" s="30" t="s">
        <v>498</v>
      </c>
      <c r="B689" s="30" t="s">
        <v>8145</v>
      </c>
      <c r="C689" s="30" t="s">
        <v>91</v>
      </c>
      <c r="D689" s="30" t="s">
        <v>5</v>
      </c>
      <c r="E689" s="30">
        <v>5</v>
      </c>
      <c r="F689" s="31">
        <v>1</v>
      </c>
      <c r="G689" s="111">
        <v>129.59</v>
      </c>
      <c r="H689" s="102" t="s">
        <v>17286</v>
      </c>
    </row>
    <row r="690" spans="1:8" x14ac:dyDescent="0.25">
      <c r="A690" s="30"/>
      <c r="B690" s="30"/>
      <c r="C690" s="30"/>
      <c r="D690" s="30" t="s">
        <v>7</v>
      </c>
      <c r="E690" s="30">
        <v>0.5</v>
      </c>
      <c r="F690" s="31">
        <v>5</v>
      </c>
      <c r="G690" s="111">
        <v>64.8</v>
      </c>
      <c r="H690" s="102"/>
    </row>
    <row r="691" spans="1:8" ht="28.5" x14ac:dyDescent="0.25">
      <c r="A691" s="34"/>
      <c r="B691" s="34"/>
      <c r="C691" s="34" t="s">
        <v>12043</v>
      </c>
      <c r="D691" s="34"/>
      <c r="E691" s="34"/>
      <c r="F691" s="35">
        <v>6</v>
      </c>
      <c r="G691" s="112">
        <v>194.39</v>
      </c>
      <c r="H691" s="102"/>
    </row>
    <row r="692" spans="1:8" x14ac:dyDescent="0.25">
      <c r="A692" s="30" t="s">
        <v>499</v>
      </c>
      <c r="B692" s="30" t="s">
        <v>8146</v>
      </c>
      <c r="C692" s="30" t="s">
        <v>6482</v>
      </c>
      <c r="D692" s="30" t="s">
        <v>5</v>
      </c>
      <c r="E692" s="30">
        <v>5</v>
      </c>
      <c r="F692" s="31">
        <v>3</v>
      </c>
      <c r="G692" s="111">
        <v>388.77</v>
      </c>
      <c r="H692" s="102" t="s">
        <v>18779</v>
      </c>
    </row>
    <row r="693" spans="1:8" x14ac:dyDescent="0.25">
      <c r="A693" s="30"/>
      <c r="B693" s="30"/>
      <c r="C693" s="30"/>
      <c r="D693" s="30" t="s">
        <v>7</v>
      </c>
      <c r="E693" s="30">
        <v>0.5</v>
      </c>
      <c r="F693" s="31">
        <v>3</v>
      </c>
      <c r="G693" s="111">
        <v>38.880000000000003</v>
      </c>
      <c r="H693" s="102"/>
    </row>
    <row r="694" spans="1:8" x14ac:dyDescent="0.25">
      <c r="A694" s="34"/>
      <c r="B694" s="34"/>
      <c r="C694" s="34" t="s">
        <v>12044</v>
      </c>
      <c r="D694" s="34"/>
      <c r="E694" s="34"/>
      <c r="F694" s="35">
        <v>6</v>
      </c>
      <c r="G694" s="112">
        <v>427.65</v>
      </c>
      <c r="H694" s="102"/>
    </row>
    <row r="695" spans="1:8" ht="30" x14ac:dyDescent="0.25">
      <c r="A695" s="30" t="s">
        <v>500</v>
      </c>
      <c r="B695" s="30" t="s">
        <v>8147</v>
      </c>
      <c r="C695" s="30" t="s">
        <v>155</v>
      </c>
      <c r="D695" s="30" t="s">
        <v>5</v>
      </c>
      <c r="E695" s="30">
        <v>5</v>
      </c>
      <c r="F695" s="31">
        <v>3</v>
      </c>
      <c r="G695" s="111">
        <v>388.77</v>
      </c>
      <c r="H695" s="102" t="s">
        <v>18466</v>
      </c>
    </row>
    <row r="696" spans="1:8" x14ac:dyDescent="0.25">
      <c r="A696" s="30"/>
      <c r="B696" s="30"/>
      <c r="C696" s="30"/>
      <c r="D696" s="30" t="s">
        <v>7</v>
      </c>
      <c r="E696" s="30">
        <v>0.5</v>
      </c>
      <c r="F696" s="31">
        <v>3</v>
      </c>
      <c r="G696" s="111">
        <v>38.880000000000003</v>
      </c>
      <c r="H696" s="102"/>
    </row>
    <row r="697" spans="1:8" ht="42.75" x14ac:dyDescent="0.25">
      <c r="A697" s="34"/>
      <c r="B697" s="34"/>
      <c r="C697" s="34" t="s">
        <v>12045</v>
      </c>
      <c r="D697" s="34"/>
      <c r="E697" s="34"/>
      <c r="F697" s="35">
        <v>6</v>
      </c>
      <c r="G697" s="112">
        <v>427.65</v>
      </c>
      <c r="H697" s="102"/>
    </row>
    <row r="698" spans="1:8" ht="30" x14ac:dyDescent="0.25">
      <c r="A698" s="30" t="s">
        <v>501</v>
      </c>
      <c r="B698" s="30" t="s">
        <v>8148</v>
      </c>
      <c r="C698" s="30" t="s">
        <v>2552</v>
      </c>
      <c r="D698" s="30" t="s">
        <v>5</v>
      </c>
      <c r="E698" s="30">
        <v>5</v>
      </c>
      <c r="F698" s="31">
        <v>4</v>
      </c>
      <c r="G698" s="111">
        <v>518.36</v>
      </c>
      <c r="H698" s="102" t="s">
        <v>20964</v>
      </c>
    </row>
    <row r="699" spans="1:8" x14ac:dyDescent="0.25">
      <c r="A699" s="30"/>
      <c r="B699" s="30"/>
      <c r="C699" s="30"/>
      <c r="D699" s="30" t="s">
        <v>7</v>
      </c>
      <c r="E699" s="30">
        <v>0.5</v>
      </c>
      <c r="F699" s="31">
        <v>2</v>
      </c>
      <c r="G699" s="111">
        <v>25.92</v>
      </c>
      <c r="H699" s="102"/>
    </row>
    <row r="700" spans="1:8" ht="28.5" x14ac:dyDescent="0.25">
      <c r="A700" s="34"/>
      <c r="B700" s="34"/>
      <c r="C700" s="34" t="s">
        <v>12046</v>
      </c>
      <c r="D700" s="34"/>
      <c r="E700" s="34"/>
      <c r="F700" s="35">
        <v>6</v>
      </c>
      <c r="G700" s="112">
        <v>544.28</v>
      </c>
      <c r="H700" s="102"/>
    </row>
    <row r="701" spans="1:8" ht="60" x14ac:dyDescent="0.25">
      <c r="A701" s="30" t="s">
        <v>502</v>
      </c>
      <c r="B701" s="30" t="s">
        <v>8149</v>
      </c>
      <c r="C701" s="30" t="s">
        <v>44</v>
      </c>
      <c r="D701" s="30" t="s">
        <v>3</v>
      </c>
      <c r="E701" s="30">
        <v>10</v>
      </c>
      <c r="F701" s="31">
        <v>1</v>
      </c>
      <c r="G701" s="111">
        <v>259.18</v>
      </c>
      <c r="H701" s="102" t="s">
        <v>17171</v>
      </c>
    </row>
    <row r="702" spans="1:8" x14ac:dyDescent="0.25">
      <c r="A702" s="30"/>
      <c r="B702" s="30"/>
      <c r="C702" s="30"/>
      <c r="D702" s="30" t="s">
        <v>5</v>
      </c>
      <c r="E702" s="30">
        <v>5</v>
      </c>
      <c r="F702" s="31">
        <v>1</v>
      </c>
      <c r="G702" s="111">
        <v>129.59</v>
      </c>
      <c r="H702" s="102"/>
    </row>
    <row r="703" spans="1:8" x14ac:dyDescent="0.25">
      <c r="A703" s="30"/>
      <c r="B703" s="30"/>
      <c r="C703" s="30"/>
      <c r="D703" s="30" t="s">
        <v>8</v>
      </c>
      <c r="E703" s="30">
        <v>2</v>
      </c>
      <c r="F703" s="31">
        <v>8</v>
      </c>
      <c r="G703" s="111">
        <v>414.69</v>
      </c>
      <c r="H703" s="102"/>
    </row>
    <row r="704" spans="1:8" x14ac:dyDescent="0.25">
      <c r="A704" s="30"/>
      <c r="B704" s="30"/>
      <c r="C704" s="30"/>
      <c r="D704" s="30" t="s">
        <v>7</v>
      </c>
      <c r="E704" s="30">
        <v>0.5</v>
      </c>
      <c r="F704" s="31">
        <v>12</v>
      </c>
      <c r="G704" s="111">
        <v>155.51</v>
      </c>
      <c r="H704" s="102"/>
    </row>
    <row r="705" spans="1:8" ht="57" x14ac:dyDescent="0.25">
      <c r="A705" s="34"/>
      <c r="B705" s="34"/>
      <c r="C705" s="34" t="s">
        <v>12047</v>
      </c>
      <c r="D705" s="34"/>
      <c r="E705" s="34"/>
      <c r="F705" s="35">
        <v>22</v>
      </c>
      <c r="G705" s="112">
        <v>958.97</v>
      </c>
      <c r="H705" s="102"/>
    </row>
    <row r="706" spans="1:8" ht="30" x14ac:dyDescent="0.25">
      <c r="A706" s="30" t="s">
        <v>503</v>
      </c>
      <c r="B706" s="30" t="s">
        <v>8150</v>
      </c>
      <c r="C706" s="30" t="s">
        <v>132</v>
      </c>
      <c r="D706" s="30" t="s">
        <v>5</v>
      </c>
      <c r="E706" s="30">
        <v>5</v>
      </c>
      <c r="F706" s="31">
        <v>3</v>
      </c>
      <c r="G706" s="111">
        <v>388.77</v>
      </c>
      <c r="H706" s="102" t="s">
        <v>18696</v>
      </c>
    </row>
    <row r="707" spans="1:8" x14ac:dyDescent="0.25">
      <c r="A707" s="30"/>
      <c r="B707" s="30"/>
      <c r="C707" s="30"/>
      <c r="D707" s="30" t="s">
        <v>7</v>
      </c>
      <c r="E707" s="30">
        <v>0.5</v>
      </c>
      <c r="F707" s="31">
        <v>3</v>
      </c>
      <c r="G707" s="111">
        <v>38.880000000000003</v>
      </c>
      <c r="H707" s="102"/>
    </row>
    <row r="708" spans="1:8" ht="42.75" x14ac:dyDescent="0.25">
      <c r="A708" s="34"/>
      <c r="B708" s="34"/>
      <c r="C708" s="34" t="s">
        <v>12048</v>
      </c>
      <c r="D708" s="34"/>
      <c r="E708" s="34"/>
      <c r="F708" s="35">
        <v>6</v>
      </c>
      <c r="G708" s="112">
        <v>427.65</v>
      </c>
      <c r="H708" s="102"/>
    </row>
    <row r="709" spans="1:8" ht="30" x14ac:dyDescent="0.25">
      <c r="A709" s="30" t="s">
        <v>504</v>
      </c>
      <c r="B709" s="30" t="s">
        <v>8151</v>
      </c>
      <c r="C709" s="30" t="s">
        <v>142</v>
      </c>
      <c r="D709" s="30" t="s">
        <v>5</v>
      </c>
      <c r="E709" s="30">
        <v>5</v>
      </c>
      <c r="F709" s="31">
        <v>1</v>
      </c>
      <c r="G709" s="111">
        <v>129.59</v>
      </c>
      <c r="H709" s="102" t="s">
        <v>17415</v>
      </c>
    </row>
    <row r="710" spans="1:8" x14ac:dyDescent="0.25">
      <c r="A710" s="30"/>
      <c r="B710" s="30"/>
      <c r="C710" s="30"/>
      <c r="D710" s="30" t="s">
        <v>7</v>
      </c>
      <c r="E710" s="30">
        <v>0.5</v>
      </c>
      <c r="F710" s="31">
        <v>3</v>
      </c>
      <c r="G710" s="111">
        <v>38.880000000000003</v>
      </c>
      <c r="H710" s="102"/>
    </row>
    <row r="711" spans="1:8" ht="42.75" x14ac:dyDescent="0.25">
      <c r="A711" s="34"/>
      <c r="B711" s="34"/>
      <c r="C711" s="34" t="s">
        <v>12049</v>
      </c>
      <c r="D711" s="34"/>
      <c r="E711" s="34"/>
      <c r="F711" s="35">
        <v>4</v>
      </c>
      <c r="G711" s="112">
        <v>168.47</v>
      </c>
      <c r="H711" s="102"/>
    </row>
    <row r="712" spans="1:8" ht="30" x14ac:dyDescent="0.25">
      <c r="A712" s="30" t="s">
        <v>505</v>
      </c>
      <c r="B712" s="30" t="s">
        <v>8152</v>
      </c>
      <c r="C712" s="30" t="s">
        <v>2871</v>
      </c>
      <c r="D712" s="30" t="s">
        <v>5</v>
      </c>
      <c r="E712" s="30">
        <v>5</v>
      </c>
      <c r="F712" s="31">
        <v>2</v>
      </c>
      <c r="G712" s="111">
        <v>259.18</v>
      </c>
      <c r="H712" s="102" t="s">
        <v>19176</v>
      </c>
    </row>
    <row r="713" spans="1:8" x14ac:dyDescent="0.25">
      <c r="A713" s="30"/>
      <c r="B713" s="30"/>
      <c r="C713" s="30"/>
      <c r="D713" s="30" t="s">
        <v>6</v>
      </c>
      <c r="E713" s="30">
        <v>1</v>
      </c>
      <c r="F713" s="31">
        <v>1</v>
      </c>
      <c r="G713" s="111">
        <v>25.92</v>
      </c>
      <c r="H713" s="102"/>
    </row>
    <row r="714" spans="1:8" x14ac:dyDescent="0.25">
      <c r="A714" s="30"/>
      <c r="B714" s="30"/>
      <c r="C714" s="30"/>
      <c r="D714" s="30" t="s">
        <v>7</v>
      </c>
      <c r="E714" s="30">
        <v>0.5</v>
      </c>
      <c r="F714" s="31">
        <v>2</v>
      </c>
      <c r="G714" s="111">
        <v>25.92</v>
      </c>
      <c r="H714" s="102"/>
    </row>
    <row r="715" spans="1:8" ht="28.5" x14ac:dyDescent="0.25">
      <c r="A715" s="34"/>
      <c r="B715" s="34"/>
      <c r="C715" s="34" t="s">
        <v>12050</v>
      </c>
      <c r="D715" s="34"/>
      <c r="E715" s="34"/>
      <c r="F715" s="35">
        <v>5</v>
      </c>
      <c r="G715" s="112">
        <v>311.02000000000004</v>
      </c>
      <c r="H715" s="102"/>
    </row>
    <row r="716" spans="1:8" x14ac:dyDescent="0.25">
      <c r="A716" s="30" t="s">
        <v>506</v>
      </c>
      <c r="B716" s="30" t="s">
        <v>8153</v>
      </c>
      <c r="C716" s="30" t="s">
        <v>2455</v>
      </c>
      <c r="D716" s="30" t="s">
        <v>3</v>
      </c>
      <c r="E716" s="30">
        <v>10</v>
      </c>
      <c r="F716" s="31">
        <v>12</v>
      </c>
      <c r="G716" s="111">
        <v>3110.18</v>
      </c>
      <c r="H716" s="102" t="s">
        <v>18340</v>
      </c>
    </row>
    <row r="717" spans="1:8" x14ac:dyDescent="0.25">
      <c r="A717" s="30"/>
      <c r="B717" s="30"/>
      <c r="C717" s="30"/>
      <c r="D717" s="30" t="s">
        <v>4</v>
      </c>
      <c r="E717" s="30">
        <v>8</v>
      </c>
      <c r="F717" s="31">
        <v>14</v>
      </c>
      <c r="G717" s="111">
        <v>2902.84</v>
      </c>
      <c r="H717" s="102"/>
    </row>
    <row r="718" spans="1:8" x14ac:dyDescent="0.25">
      <c r="A718" s="30"/>
      <c r="B718" s="30"/>
      <c r="C718" s="30"/>
      <c r="D718" s="30" t="s">
        <v>5</v>
      </c>
      <c r="E718" s="30">
        <v>5</v>
      </c>
      <c r="F718" s="31">
        <v>12</v>
      </c>
      <c r="G718" s="111">
        <v>1555.09</v>
      </c>
      <c r="H718" s="102"/>
    </row>
    <row r="719" spans="1:8" x14ac:dyDescent="0.25">
      <c r="A719" s="30"/>
      <c r="B719" s="30"/>
      <c r="C719" s="30"/>
      <c r="D719" s="30" t="s">
        <v>8</v>
      </c>
      <c r="E719" s="30">
        <v>2</v>
      </c>
      <c r="F719" s="31">
        <v>2</v>
      </c>
      <c r="G719" s="111">
        <v>103.67</v>
      </c>
      <c r="H719" s="102"/>
    </row>
    <row r="720" spans="1:8" x14ac:dyDescent="0.25">
      <c r="A720" s="30"/>
      <c r="B720" s="30"/>
      <c r="C720" s="30"/>
      <c r="D720" s="30" t="s">
        <v>6</v>
      </c>
      <c r="E720" s="30">
        <v>1</v>
      </c>
      <c r="F720" s="31">
        <v>4</v>
      </c>
      <c r="G720" s="111">
        <v>103.67</v>
      </c>
      <c r="H720" s="102"/>
    </row>
    <row r="721" spans="1:8" x14ac:dyDescent="0.25">
      <c r="A721" s="30"/>
      <c r="B721" s="30"/>
      <c r="C721" s="30"/>
      <c r="D721" s="30" t="s">
        <v>7</v>
      </c>
      <c r="E721" s="30">
        <v>0.5</v>
      </c>
      <c r="F721" s="31">
        <v>9</v>
      </c>
      <c r="G721" s="111">
        <v>116.63</v>
      </c>
      <c r="H721" s="102"/>
    </row>
    <row r="722" spans="1:8" x14ac:dyDescent="0.25">
      <c r="A722" s="34"/>
      <c r="B722" s="34"/>
      <c r="C722" s="34" t="s">
        <v>12051</v>
      </c>
      <c r="D722" s="34"/>
      <c r="E722" s="34"/>
      <c r="F722" s="35">
        <v>53</v>
      </c>
      <c r="G722" s="112">
        <v>7892.0800000000008</v>
      </c>
      <c r="H722" s="102"/>
    </row>
    <row r="723" spans="1:8" ht="30" x14ac:dyDescent="0.25">
      <c r="A723" s="30" t="s">
        <v>507</v>
      </c>
      <c r="B723" s="30" t="s">
        <v>8154</v>
      </c>
      <c r="C723" s="30" t="s">
        <v>12052</v>
      </c>
      <c r="D723" s="30" t="s">
        <v>5</v>
      </c>
      <c r="E723" s="30">
        <v>5</v>
      </c>
      <c r="F723" s="31">
        <v>1</v>
      </c>
      <c r="G723" s="111">
        <v>129.59</v>
      </c>
      <c r="H723" s="102" t="s">
        <v>19561</v>
      </c>
    </row>
    <row r="724" spans="1:8" x14ac:dyDescent="0.25">
      <c r="A724" s="30"/>
      <c r="B724" s="30"/>
      <c r="C724" s="30"/>
      <c r="D724" s="30" t="s">
        <v>7</v>
      </c>
      <c r="E724" s="30">
        <v>0.5</v>
      </c>
      <c r="F724" s="31">
        <v>1</v>
      </c>
      <c r="G724" s="111">
        <v>12.96</v>
      </c>
      <c r="H724" s="102"/>
    </row>
    <row r="725" spans="1:8" ht="28.5" x14ac:dyDescent="0.25">
      <c r="A725" s="34"/>
      <c r="B725" s="34"/>
      <c r="C725" s="34" t="s">
        <v>12053</v>
      </c>
      <c r="D725" s="34"/>
      <c r="E725" s="34"/>
      <c r="F725" s="35">
        <v>2</v>
      </c>
      <c r="G725" s="112">
        <v>142.55000000000001</v>
      </c>
      <c r="H725" s="102"/>
    </row>
    <row r="726" spans="1:8" ht="30" x14ac:dyDescent="0.25">
      <c r="A726" s="30" t="s">
        <v>508</v>
      </c>
      <c r="B726" s="30" t="s">
        <v>8155</v>
      </c>
      <c r="C726" s="30" t="s">
        <v>131</v>
      </c>
      <c r="D726" s="30" t="s">
        <v>5</v>
      </c>
      <c r="E726" s="30">
        <v>5</v>
      </c>
      <c r="F726" s="31">
        <v>1</v>
      </c>
      <c r="G726" s="111">
        <v>129.59</v>
      </c>
      <c r="H726" s="102" t="s">
        <v>17806</v>
      </c>
    </row>
    <row r="727" spans="1:8" x14ac:dyDescent="0.25">
      <c r="A727" s="30"/>
      <c r="B727" s="30"/>
      <c r="C727" s="30"/>
      <c r="D727" s="30" t="s">
        <v>7</v>
      </c>
      <c r="E727" s="30">
        <v>0.5</v>
      </c>
      <c r="F727" s="31">
        <v>1</v>
      </c>
      <c r="G727" s="111">
        <v>12.96</v>
      </c>
      <c r="H727" s="102"/>
    </row>
    <row r="728" spans="1:8" ht="42.75" x14ac:dyDescent="0.25">
      <c r="A728" s="34"/>
      <c r="B728" s="34"/>
      <c r="C728" s="34" t="s">
        <v>12054</v>
      </c>
      <c r="D728" s="34"/>
      <c r="E728" s="34"/>
      <c r="F728" s="35">
        <v>2</v>
      </c>
      <c r="G728" s="112">
        <v>142.55000000000001</v>
      </c>
      <c r="H728" s="102"/>
    </row>
    <row r="729" spans="1:8" ht="45" x14ac:dyDescent="0.25">
      <c r="A729" s="30" t="s">
        <v>509</v>
      </c>
      <c r="B729" s="30" t="s">
        <v>8156</v>
      </c>
      <c r="C729" s="30" t="s">
        <v>316</v>
      </c>
      <c r="D729" s="30" t="s">
        <v>5</v>
      </c>
      <c r="E729" s="30">
        <v>5</v>
      </c>
      <c r="F729" s="31">
        <v>1</v>
      </c>
      <c r="G729" s="111">
        <v>129.59</v>
      </c>
      <c r="H729" s="102" t="s">
        <v>20430</v>
      </c>
    </row>
    <row r="730" spans="1:8" x14ac:dyDescent="0.25">
      <c r="A730" s="30"/>
      <c r="B730" s="30"/>
      <c r="C730" s="30"/>
      <c r="D730" s="30" t="s">
        <v>7</v>
      </c>
      <c r="E730" s="30">
        <v>0.5</v>
      </c>
      <c r="F730" s="31">
        <v>2</v>
      </c>
      <c r="G730" s="111">
        <v>25.92</v>
      </c>
      <c r="H730" s="102"/>
    </row>
    <row r="731" spans="1:8" ht="42.75" x14ac:dyDescent="0.25">
      <c r="A731" s="34"/>
      <c r="B731" s="34"/>
      <c r="C731" s="34" t="s">
        <v>12055</v>
      </c>
      <c r="D731" s="34"/>
      <c r="E731" s="34"/>
      <c r="F731" s="35">
        <v>3</v>
      </c>
      <c r="G731" s="112">
        <v>155.51</v>
      </c>
      <c r="H731" s="102"/>
    </row>
    <row r="732" spans="1:8" x14ac:dyDescent="0.25">
      <c r="A732" s="30" t="s">
        <v>3987</v>
      </c>
      <c r="B732" s="30" t="s">
        <v>10187</v>
      </c>
      <c r="C732" s="30" t="s">
        <v>10188</v>
      </c>
      <c r="D732" s="30" t="s">
        <v>5</v>
      </c>
      <c r="E732" s="30">
        <v>5</v>
      </c>
      <c r="F732" s="31">
        <v>1</v>
      </c>
      <c r="G732" s="111">
        <v>129.59</v>
      </c>
      <c r="H732" s="102" t="s">
        <v>16865</v>
      </c>
    </row>
    <row r="733" spans="1:8" x14ac:dyDescent="0.25">
      <c r="A733" s="30"/>
      <c r="B733" s="30"/>
      <c r="C733" s="30"/>
      <c r="D733" s="30" t="s">
        <v>8</v>
      </c>
      <c r="E733" s="30">
        <v>2</v>
      </c>
      <c r="F733" s="31">
        <v>1</v>
      </c>
      <c r="G733" s="111">
        <v>51.84</v>
      </c>
      <c r="H733" s="102"/>
    </row>
    <row r="734" spans="1:8" x14ac:dyDescent="0.25">
      <c r="A734" s="30"/>
      <c r="B734" s="30"/>
      <c r="C734" s="30"/>
      <c r="D734" s="30" t="s">
        <v>7</v>
      </c>
      <c r="E734" s="30">
        <v>0.5</v>
      </c>
      <c r="F734" s="31">
        <v>10</v>
      </c>
      <c r="G734" s="111">
        <v>129.59</v>
      </c>
      <c r="H734" s="102"/>
    </row>
    <row r="735" spans="1:8" x14ac:dyDescent="0.25">
      <c r="A735" s="34"/>
      <c r="B735" s="34"/>
      <c r="C735" s="34" t="s">
        <v>12056</v>
      </c>
      <c r="D735" s="34"/>
      <c r="E735" s="34"/>
      <c r="F735" s="35">
        <v>12</v>
      </c>
      <c r="G735" s="112">
        <v>311.02</v>
      </c>
      <c r="H735" s="102"/>
    </row>
    <row r="736" spans="1:8" ht="30" x14ac:dyDescent="0.25">
      <c r="A736" s="30" t="s">
        <v>511</v>
      </c>
      <c r="B736" s="30" t="s">
        <v>8157</v>
      </c>
      <c r="C736" s="30" t="s">
        <v>2456</v>
      </c>
      <c r="D736" s="30" t="s">
        <v>5</v>
      </c>
      <c r="E736" s="30">
        <v>5</v>
      </c>
      <c r="F736" s="31">
        <v>1</v>
      </c>
      <c r="G736" s="111">
        <v>129.59</v>
      </c>
      <c r="H736" s="102" t="s">
        <v>19079</v>
      </c>
    </row>
    <row r="737" spans="1:8" x14ac:dyDescent="0.25">
      <c r="A737" s="30"/>
      <c r="B737" s="30"/>
      <c r="C737" s="30"/>
      <c r="D737" s="30" t="s">
        <v>7</v>
      </c>
      <c r="E737" s="30">
        <v>0.5</v>
      </c>
      <c r="F737" s="31">
        <v>2</v>
      </c>
      <c r="G737" s="111">
        <v>25.92</v>
      </c>
      <c r="H737" s="102"/>
    </row>
    <row r="738" spans="1:8" ht="28.5" x14ac:dyDescent="0.25">
      <c r="A738" s="34"/>
      <c r="B738" s="34"/>
      <c r="C738" s="34" t="s">
        <v>12057</v>
      </c>
      <c r="D738" s="34"/>
      <c r="E738" s="34"/>
      <c r="F738" s="35">
        <v>3</v>
      </c>
      <c r="G738" s="112">
        <v>155.51</v>
      </c>
      <c r="H738" s="102"/>
    </row>
    <row r="739" spans="1:8" x14ac:dyDescent="0.25">
      <c r="A739" s="30" t="s">
        <v>3998</v>
      </c>
      <c r="B739" s="30" t="s">
        <v>8158</v>
      </c>
      <c r="C739" s="30" t="s">
        <v>3999</v>
      </c>
      <c r="D739" s="30" t="s">
        <v>5</v>
      </c>
      <c r="E739" s="30">
        <v>5</v>
      </c>
      <c r="F739" s="31">
        <v>2</v>
      </c>
      <c r="G739" s="111">
        <v>259.18</v>
      </c>
      <c r="H739" s="102" t="s">
        <v>20119</v>
      </c>
    </row>
    <row r="740" spans="1:8" x14ac:dyDescent="0.25">
      <c r="A740" s="30"/>
      <c r="B740" s="30"/>
      <c r="C740" s="30"/>
      <c r="D740" s="30" t="s">
        <v>7</v>
      </c>
      <c r="E740" s="30">
        <v>0.5</v>
      </c>
      <c r="F740" s="31">
        <v>2</v>
      </c>
      <c r="G740" s="111">
        <v>25.92</v>
      </c>
      <c r="H740" s="102"/>
    </row>
    <row r="741" spans="1:8" x14ac:dyDescent="0.25">
      <c r="A741" s="34"/>
      <c r="B741" s="34"/>
      <c r="C741" s="34" t="s">
        <v>12058</v>
      </c>
      <c r="D741" s="34"/>
      <c r="E741" s="34"/>
      <c r="F741" s="35">
        <v>4</v>
      </c>
      <c r="G741" s="112">
        <v>285.10000000000002</v>
      </c>
      <c r="H741" s="102"/>
    </row>
    <row r="742" spans="1:8" ht="30" x14ac:dyDescent="0.25">
      <c r="A742" s="30" t="s">
        <v>512</v>
      </c>
      <c r="B742" s="30" t="s">
        <v>8159</v>
      </c>
      <c r="C742" s="30" t="s">
        <v>147</v>
      </c>
      <c r="D742" s="30" t="s">
        <v>5</v>
      </c>
      <c r="E742" s="30">
        <v>5</v>
      </c>
      <c r="F742" s="31">
        <v>2</v>
      </c>
      <c r="G742" s="111">
        <v>259.18</v>
      </c>
      <c r="H742" s="102" t="s">
        <v>18352</v>
      </c>
    </row>
    <row r="743" spans="1:8" x14ac:dyDescent="0.25">
      <c r="A743" s="30"/>
      <c r="B743" s="30"/>
      <c r="C743" s="30"/>
      <c r="D743" s="30" t="s">
        <v>7</v>
      </c>
      <c r="E743" s="30">
        <v>0.5</v>
      </c>
      <c r="F743" s="31">
        <v>1</v>
      </c>
      <c r="G743" s="111">
        <v>12.96</v>
      </c>
      <c r="H743" s="102"/>
    </row>
    <row r="744" spans="1:8" ht="42.75" x14ac:dyDescent="0.25">
      <c r="A744" s="34"/>
      <c r="B744" s="34"/>
      <c r="C744" s="34" t="s">
        <v>12059</v>
      </c>
      <c r="D744" s="34"/>
      <c r="E744" s="34"/>
      <c r="F744" s="35">
        <v>3</v>
      </c>
      <c r="G744" s="112">
        <v>272.14</v>
      </c>
      <c r="H744" s="102"/>
    </row>
    <row r="745" spans="1:8" x14ac:dyDescent="0.25">
      <c r="A745" s="30" t="s">
        <v>513</v>
      </c>
      <c r="B745" s="30" t="s">
        <v>8160</v>
      </c>
      <c r="C745" s="30" t="s">
        <v>3016</v>
      </c>
      <c r="D745" s="30" t="s">
        <v>5</v>
      </c>
      <c r="E745" s="30">
        <v>5</v>
      </c>
      <c r="F745" s="31">
        <v>1</v>
      </c>
      <c r="G745" s="111">
        <v>129.59</v>
      </c>
      <c r="H745" s="102" t="s">
        <v>17753</v>
      </c>
    </row>
    <row r="746" spans="1:8" x14ac:dyDescent="0.25">
      <c r="A746" s="30"/>
      <c r="B746" s="30"/>
      <c r="C746" s="30"/>
      <c r="D746" s="30" t="s">
        <v>7</v>
      </c>
      <c r="E746" s="30">
        <v>0.5</v>
      </c>
      <c r="F746" s="31">
        <v>1</v>
      </c>
      <c r="G746" s="111">
        <v>12.96</v>
      </c>
      <c r="H746" s="102"/>
    </row>
    <row r="747" spans="1:8" x14ac:dyDescent="0.25">
      <c r="A747" s="34"/>
      <c r="B747" s="34"/>
      <c r="C747" s="34" t="s">
        <v>12060</v>
      </c>
      <c r="D747" s="34"/>
      <c r="E747" s="34"/>
      <c r="F747" s="35">
        <v>2</v>
      </c>
      <c r="G747" s="112">
        <v>142.55000000000001</v>
      </c>
      <c r="H747" s="102"/>
    </row>
    <row r="748" spans="1:8" ht="30" x14ac:dyDescent="0.25">
      <c r="A748" s="30" t="s">
        <v>514</v>
      </c>
      <c r="B748" s="30" t="s">
        <v>8161</v>
      </c>
      <c r="C748" s="30" t="s">
        <v>76</v>
      </c>
      <c r="D748" s="30" t="s">
        <v>5</v>
      </c>
      <c r="E748" s="30">
        <v>5</v>
      </c>
      <c r="F748" s="31">
        <v>2</v>
      </c>
      <c r="G748" s="111">
        <v>259.18</v>
      </c>
      <c r="H748" s="102" t="s">
        <v>17459</v>
      </c>
    </row>
    <row r="749" spans="1:8" x14ac:dyDescent="0.25">
      <c r="A749" s="30"/>
      <c r="B749" s="30"/>
      <c r="C749" s="30"/>
      <c r="D749" s="30" t="s">
        <v>7</v>
      </c>
      <c r="E749" s="30">
        <v>0.5</v>
      </c>
      <c r="F749" s="31">
        <v>2</v>
      </c>
      <c r="G749" s="111">
        <v>25.92</v>
      </c>
      <c r="H749" s="102"/>
    </row>
    <row r="750" spans="1:8" ht="28.5" x14ac:dyDescent="0.25">
      <c r="A750" s="34"/>
      <c r="B750" s="34"/>
      <c r="C750" s="34" t="s">
        <v>12061</v>
      </c>
      <c r="D750" s="34"/>
      <c r="E750" s="34"/>
      <c r="F750" s="35">
        <v>4</v>
      </c>
      <c r="G750" s="112">
        <v>285.10000000000002</v>
      </c>
      <c r="H750" s="102"/>
    </row>
    <row r="751" spans="1:8" ht="30" x14ac:dyDescent="0.25">
      <c r="A751" s="30" t="s">
        <v>515</v>
      </c>
      <c r="B751" s="30" t="s">
        <v>8162</v>
      </c>
      <c r="C751" s="30" t="s">
        <v>2872</v>
      </c>
      <c r="D751" s="30" t="s">
        <v>5</v>
      </c>
      <c r="E751" s="30">
        <v>5</v>
      </c>
      <c r="F751" s="31">
        <v>2</v>
      </c>
      <c r="G751" s="111">
        <v>259.18</v>
      </c>
      <c r="H751" s="102" t="s">
        <v>17442</v>
      </c>
    </row>
    <row r="752" spans="1:8" x14ac:dyDescent="0.25">
      <c r="A752" s="30"/>
      <c r="B752" s="30"/>
      <c r="C752" s="30"/>
      <c r="D752" s="30" t="s">
        <v>7</v>
      </c>
      <c r="E752" s="30">
        <v>0.5</v>
      </c>
      <c r="F752" s="31">
        <v>1</v>
      </c>
      <c r="G752" s="111">
        <v>12.96</v>
      </c>
      <c r="H752" s="102"/>
    </row>
    <row r="753" spans="1:8" ht="28.5" x14ac:dyDescent="0.25">
      <c r="A753" s="34"/>
      <c r="B753" s="34"/>
      <c r="C753" s="34" t="s">
        <v>12062</v>
      </c>
      <c r="D753" s="34"/>
      <c r="E753" s="34"/>
      <c r="F753" s="35">
        <v>3</v>
      </c>
      <c r="G753" s="112">
        <v>272.14</v>
      </c>
      <c r="H753" s="102"/>
    </row>
    <row r="754" spans="1:8" x14ac:dyDescent="0.25">
      <c r="A754" s="30" t="s">
        <v>2873</v>
      </c>
      <c r="B754" s="30" t="s">
        <v>8163</v>
      </c>
      <c r="C754" s="30" t="s">
        <v>2874</v>
      </c>
      <c r="D754" s="30" t="s">
        <v>5</v>
      </c>
      <c r="E754" s="30">
        <v>5</v>
      </c>
      <c r="F754" s="31">
        <v>1</v>
      </c>
      <c r="G754" s="111">
        <v>129.59</v>
      </c>
      <c r="H754" s="102" t="s">
        <v>17779</v>
      </c>
    </row>
    <row r="755" spans="1:8" x14ac:dyDescent="0.25">
      <c r="A755" s="30"/>
      <c r="B755" s="30"/>
      <c r="C755" s="30"/>
      <c r="D755" s="30" t="s">
        <v>7</v>
      </c>
      <c r="E755" s="30">
        <v>0.5</v>
      </c>
      <c r="F755" s="31">
        <v>2</v>
      </c>
      <c r="G755" s="111">
        <v>25.92</v>
      </c>
      <c r="H755" s="102"/>
    </row>
    <row r="756" spans="1:8" ht="28.5" x14ac:dyDescent="0.25">
      <c r="A756" s="34"/>
      <c r="B756" s="34"/>
      <c r="C756" s="34" t="s">
        <v>12063</v>
      </c>
      <c r="D756" s="34"/>
      <c r="E756" s="34"/>
      <c r="F756" s="35">
        <v>3</v>
      </c>
      <c r="G756" s="112">
        <v>155.51</v>
      </c>
      <c r="H756" s="102"/>
    </row>
    <row r="757" spans="1:8" x14ac:dyDescent="0.25">
      <c r="A757" s="30" t="s">
        <v>516</v>
      </c>
      <c r="B757" s="30" t="s">
        <v>8164</v>
      </c>
      <c r="C757" s="30" t="s">
        <v>254</v>
      </c>
      <c r="D757" s="30" t="s">
        <v>5</v>
      </c>
      <c r="E757" s="30">
        <v>5</v>
      </c>
      <c r="F757" s="31">
        <v>1</v>
      </c>
      <c r="G757" s="111">
        <v>129.59</v>
      </c>
      <c r="H757" s="102" t="s">
        <v>19659</v>
      </c>
    </row>
    <row r="758" spans="1:8" ht="28.5" x14ac:dyDescent="0.25">
      <c r="A758" s="34"/>
      <c r="B758" s="34"/>
      <c r="C758" s="34" t="s">
        <v>12064</v>
      </c>
      <c r="D758" s="34"/>
      <c r="E758" s="34"/>
      <c r="F758" s="35">
        <v>1</v>
      </c>
      <c r="G758" s="112">
        <v>129.59</v>
      </c>
      <c r="H758" s="102"/>
    </row>
    <row r="759" spans="1:8" x14ac:dyDescent="0.25">
      <c r="A759" s="30" t="s">
        <v>2401</v>
      </c>
      <c r="B759" s="30" t="s">
        <v>8166</v>
      </c>
      <c r="C759" s="30" t="s">
        <v>2402</v>
      </c>
      <c r="D759" s="30" t="s">
        <v>5</v>
      </c>
      <c r="E759" s="30">
        <v>5</v>
      </c>
      <c r="F759" s="31">
        <v>1</v>
      </c>
      <c r="G759" s="111">
        <v>129.59</v>
      </c>
      <c r="H759" s="102" t="s">
        <v>17892</v>
      </c>
    </row>
    <row r="760" spans="1:8" x14ac:dyDescent="0.25">
      <c r="A760" s="30"/>
      <c r="B760" s="30"/>
      <c r="C760" s="30"/>
      <c r="D760" s="30" t="s">
        <v>7</v>
      </c>
      <c r="E760" s="30">
        <v>0.5</v>
      </c>
      <c r="F760" s="31">
        <v>3</v>
      </c>
      <c r="G760" s="111">
        <v>38.880000000000003</v>
      </c>
      <c r="H760" s="102"/>
    </row>
    <row r="761" spans="1:8" x14ac:dyDescent="0.25">
      <c r="A761" s="34"/>
      <c r="B761" s="34"/>
      <c r="C761" s="34" t="s">
        <v>12065</v>
      </c>
      <c r="D761" s="34"/>
      <c r="E761" s="34"/>
      <c r="F761" s="35">
        <v>4</v>
      </c>
      <c r="G761" s="112">
        <v>168.47</v>
      </c>
      <c r="H761" s="102"/>
    </row>
    <row r="762" spans="1:8" x14ac:dyDescent="0.25">
      <c r="A762" s="30" t="s">
        <v>2457</v>
      </c>
      <c r="B762" s="30" t="s">
        <v>8167</v>
      </c>
      <c r="C762" s="30" t="s">
        <v>2458</v>
      </c>
      <c r="D762" s="30" t="s">
        <v>3</v>
      </c>
      <c r="E762" s="30">
        <v>10</v>
      </c>
      <c r="F762" s="31">
        <v>19</v>
      </c>
      <c r="G762" s="111">
        <v>4924.46</v>
      </c>
      <c r="H762" s="102" t="s">
        <v>17426</v>
      </c>
    </row>
    <row r="763" spans="1:8" x14ac:dyDescent="0.25">
      <c r="A763" s="30"/>
      <c r="B763" s="30"/>
      <c r="C763" s="30"/>
      <c r="D763" s="30" t="s">
        <v>4</v>
      </c>
      <c r="E763" s="30">
        <v>8</v>
      </c>
      <c r="F763" s="31">
        <v>6</v>
      </c>
      <c r="G763" s="111">
        <v>1244.07</v>
      </c>
      <c r="H763" s="102"/>
    </row>
    <row r="764" spans="1:8" x14ac:dyDescent="0.25">
      <c r="A764" s="30"/>
      <c r="B764" s="30"/>
      <c r="C764" s="30"/>
      <c r="D764" s="30" t="s">
        <v>5</v>
      </c>
      <c r="E764" s="30">
        <v>5</v>
      </c>
      <c r="F764" s="31">
        <v>32</v>
      </c>
      <c r="G764" s="111">
        <v>4146.91</v>
      </c>
      <c r="H764" s="102"/>
    </row>
    <row r="765" spans="1:8" x14ac:dyDescent="0.25">
      <c r="A765" s="30"/>
      <c r="B765" s="30"/>
      <c r="C765" s="30"/>
      <c r="D765" s="30" t="s">
        <v>8</v>
      </c>
      <c r="E765" s="30">
        <v>2</v>
      </c>
      <c r="F765" s="31">
        <v>2</v>
      </c>
      <c r="G765" s="111">
        <v>103.67</v>
      </c>
      <c r="H765" s="102"/>
    </row>
    <row r="766" spans="1:8" x14ac:dyDescent="0.25">
      <c r="A766" s="30"/>
      <c r="B766" s="30"/>
      <c r="C766" s="30"/>
      <c r="D766" s="30" t="s">
        <v>6</v>
      </c>
      <c r="E766" s="30">
        <v>1</v>
      </c>
      <c r="F766" s="31">
        <v>1</v>
      </c>
      <c r="G766" s="111">
        <v>25.92</v>
      </c>
      <c r="H766" s="102"/>
    </row>
    <row r="767" spans="1:8" x14ac:dyDescent="0.25">
      <c r="A767" s="30"/>
      <c r="B767" s="30"/>
      <c r="C767" s="30"/>
      <c r="D767" s="30" t="s">
        <v>7</v>
      </c>
      <c r="E767" s="30">
        <v>0.5</v>
      </c>
      <c r="F767" s="31">
        <v>37</v>
      </c>
      <c r="G767" s="111">
        <v>479.49</v>
      </c>
      <c r="H767" s="102"/>
    </row>
    <row r="768" spans="1:8" x14ac:dyDescent="0.25">
      <c r="A768" s="34"/>
      <c r="B768" s="34"/>
      <c r="C768" s="34" t="s">
        <v>12066</v>
      </c>
      <c r="D768" s="34"/>
      <c r="E768" s="34"/>
      <c r="F768" s="35">
        <v>97</v>
      </c>
      <c r="G768" s="112">
        <v>10924.519999999999</v>
      </c>
      <c r="H768" s="102"/>
    </row>
    <row r="769" spans="1:8" ht="30" x14ac:dyDescent="0.25">
      <c r="A769" s="30" t="s">
        <v>2403</v>
      </c>
      <c r="B769" s="30" t="s">
        <v>8168</v>
      </c>
      <c r="C769" s="30" t="s">
        <v>2404</v>
      </c>
      <c r="D769" s="30" t="s">
        <v>3</v>
      </c>
      <c r="E769" s="30">
        <v>10</v>
      </c>
      <c r="F769" s="31">
        <v>1</v>
      </c>
      <c r="G769" s="111">
        <v>259.18</v>
      </c>
      <c r="H769" s="102" t="s">
        <v>17579</v>
      </c>
    </row>
    <row r="770" spans="1:8" x14ac:dyDescent="0.25">
      <c r="A770" s="30"/>
      <c r="B770" s="30"/>
      <c r="C770" s="30"/>
      <c r="D770" s="30" t="s">
        <v>7</v>
      </c>
      <c r="E770" s="30">
        <v>0.5</v>
      </c>
      <c r="F770" s="31">
        <v>1</v>
      </c>
      <c r="G770" s="111">
        <v>12.96</v>
      </c>
      <c r="H770" s="102"/>
    </row>
    <row r="771" spans="1:8" ht="42.75" x14ac:dyDescent="0.25">
      <c r="A771" s="34"/>
      <c r="B771" s="34"/>
      <c r="C771" s="34" t="s">
        <v>12067</v>
      </c>
      <c r="D771" s="34"/>
      <c r="E771" s="34"/>
      <c r="F771" s="35">
        <v>2</v>
      </c>
      <c r="G771" s="112">
        <v>272.14</v>
      </c>
      <c r="H771" s="102"/>
    </row>
    <row r="772" spans="1:8" x14ac:dyDescent="0.25">
      <c r="A772" s="30" t="s">
        <v>2486</v>
      </c>
      <c r="B772" s="30" t="s">
        <v>8717</v>
      </c>
      <c r="C772" s="30" t="s">
        <v>2487</v>
      </c>
      <c r="D772" s="30" t="s">
        <v>6</v>
      </c>
      <c r="E772" s="30">
        <v>1</v>
      </c>
      <c r="F772" s="31">
        <v>3</v>
      </c>
      <c r="G772" s="111">
        <v>77.75</v>
      </c>
      <c r="H772" s="102" t="s">
        <v>20010</v>
      </c>
    </row>
    <row r="773" spans="1:8" x14ac:dyDescent="0.25">
      <c r="A773" s="30"/>
      <c r="B773" s="30"/>
      <c r="C773" s="30"/>
      <c r="D773" s="30" t="s">
        <v>7</v>
      </c>
      <c r="E773" s="30">
        <v>0.5</v>
      </c>
      <c r="F773" s="31">
        <v>4</v>
      </c>
      <c r="G773" s="111">
        <v>51.84</v>
      </c>
      <c r="H773" s="102"/>
    </row>
    <row r="774" spans="1:8" ht="28.5" x14ac:dyDescent="0.25">
      <c r="A774" s="34"/>
      <c r="B774" s="34"/>
      <c r="C774" s="34" t="s">
        <v>12068</v>
      </c>
      <c r="D774" s="34"/>
      <c r="E774" s="34"/>
      <c r="F774" s="35">
        <v>7</v>
      </c>
      <c r="G774" s="112">
        <v>129.59</v>
      </c>
      <c r="H774" s="102"/>
    </row>
    <row r="775" spans="1:8" x14ac:dyDescent="0.25">
      <c r="A775" s="30" t="s">
        <v>2459</v>
      </c>
      <c r="B775" s="30" t="s">
        <v>8169</v>
      </c>
      <c r="C775" s="30" t="s">
        <v>2460</v>
      </c>
      <c r="D775" s="30" t="s">
        <v>5</v>
      </c>
      <c r="E775" s="30">
        <v>5</v>
      </c>
      <c r="F775" s="31">
        <v>1</v>
      </c>
      <c r="G775" s="111">
        <v>129.59</v>
      </c>
      <c r="H775" s="102" t="s">
        <v>18511</v>
      </c>
    </row>
    <row r="776" spans="1:8" x14ac:dyDescent="0.25">
      <c r="A776" s="30"/>
      <c r="B776" s="30"/>
      <c r="C776" s="30"/>
      <c r="D776" s="30" t="s">
        <v>7</v>
      </c>
      <c r="E776" s="30">
        <v>0.5</v>
      </c>
      <c r="F776" s="31">
        <v>1</v>
      </c>
      <c r="G776" s="111">
        <v>12.96</v>
      </c>
      <c r="H776" s="102"/>
    </row>
    <row r="777" spans="1:8" ht="28.5" x14ac:dyDescent="0.25">
      <c r="A777" s="34"/>
      <c r="B777" s="34"/>
      <c r="C777" s="34" t="s">
        <v>12069</v>
      </c>
      <c r="D777" s="34"/>
      <c r="E777" s="34"/>
      <c r="F777" s="35">
        <v>2</v>
      </c>
      <c r="G777" s="112">
        <v>142.55000000000001</v>
      </c>
      <c r="H777" s="102"/>
    </row>
    <row r="778" spans="1:8" x14ac:dyDescent="0.25">
      <c r="A778" s="30" t="s">
        <v>2461</v>
      </c>
      <c r="B778" s="30" t="s">
        <v>8170</v>
      </c>
      <c r="C778" s="30" t="s">
        <v>2462</v>
      </c>
      <c r="D778" s="30" t="s">
        <v>3</v>
      </c>
      <c r="E778" s="30">
        <v>10</v>
      </c>
      <c r="F778" s="31">
        <v>28</v>
      </c>
      <c r="G778" s="111">
        <v>7257.1</v>
      </c>
      <c r="H778" s="102" t="s">
        <v>19886</v>
      </c>
    </row>
    <row r="779" spans="1:8" x14ac:dyDescent="0.25">
      <c r="A779" s="30"/>
      <c r="B779" s="30"/>
      <c r="C779" s="30"/>
      <c r="D779" s="30" t="s">
        <v>4</v>
      </c>
      <c r="E779" s="30">
        <v>8</v>
      </c>
      <c r="F779" s="31">
        <v>21</v>
      </c>
      <c r="G779" s="111">
        <v>4354.26</v>
      </c>
      <c r="H779" s="102"/>
    </row>
    <row r="780" spans="1:8" x14ac:dyDescent="0.25">
      <c r="A780" s="30"/>
      <c r="B780" s="30"/>
      <c r="C780" s="30"/>
      <c r="D780" s="30" t="s">
        <v>5</v>
      </c>
      <c r="E780" s="30">
        <v>5</v>
      </c>
      <c r="F780" s="31">
        <v>66</v>
      </c>
      <c r="G780" s="111">
        <v>8553.01</v>
      </c>
      <c r="H780" s="102"/>
    </row>
    <row r="781" spans="1:8" x14ac:dyDescent="0.25">
      <c r="A781" s="30"/>
      <c r="B781" s="30"/>
      <c r="C781" s="30"/>
      <c r="D781" s="30" t="s">
        <v>8</v>
      </c>
      <c r="E781" s="30">
        <v>2</v>
      </c>
      <c r="F781" s="31">
        <v>20</v>
      </c>
      <c r="G781" s="111">
        <v>1036.73</v>
      </c>
      <c r="H781" s="102"/>
    </row>
    <row r="782" spans="1:8" x14ac:dyDescent="0.25">
      <c r="A782" s="30"/>
      <c r="B782" s="30"/>
      <c r="C782" s="30"/>
      <c r="D782" s="30" t="s">
        <v>6</v>
      </c>
      <c r="E782" s="30">
        <v>1</v>
      </c>
      <c r="F782" s="31">
        <v>5</v>
      </c>
      <c r="G782" s="111">
        <v>129.59</v>
      </c>
      <c r="H782" s="102"/>
    </row>
    <row r="783" spans="1:8" x14ac:dyDescent="0.25">
      <c r="A783" s="30"/>
      <c r="B783" s="30"/>
      <c r="C783" s="30"/>
      <c r="D783" s="30" t="s">
        <v>7</v>
      </c>
      <c r="E783" s="30">
        <v>0.5</v>
      </c>
      <c r="F783" s="31">
        <v>219</v>
      </c>
      <c r="G783" s="111">
        <v>2838.04</v>
      </c>
      <c r="H783" s="102"/>
    </row>
    <row r="784" spans="1:8" ht="28.5" x14ac:dyDescent="0.25">
      <c r="A784" s="34"/>
      <c r="B784" s="34"/>
      <c r="C784" s="34" t="s">
        <v>12070</v>
      </c>
      <c r="D784" s="34"/>
      <c r="E784" s="34"/>
      <c r="F784" s="35">
        <v>359</v>
      </c>
      <c r="G784" s="112">
        <v>24168.730000000003</v>
      </c>
      <c r="H784" s="102"/>
    </row>
    <row r="785" spans="1:8" x14ac:dyDescent="0.25">
      <c r="A785" s="30" t="s">
        <v>2492</v>
      </c>
      <c r="B785" s="30" t="s">
        <v>8171</v>
      </c>
      <c r="C785" s="30" t="s">
        <v>2493</v>
      </c>
      <c r="D785" s="30" t="s">
        <v>5</v>
      </c>
      <c r="E785" s="30">
        <v>5</v>
      </c>
      <c r="F785" s="31">
        <v>1</v>
      </c>
      <c r="G785" s="111">
        <v>129.59</v>
      </c>
      <c r="H785" s="102" t="s">
        <v>17404</v>
      </c>
    </row>
    <row r="786" spans="1:8" x14ac:dyDescent="0.25">
      <c r="A786" s="30"/>
      <c r="B786" s="30"/>
      <c r="C786" s="30"/>
      <c r="D786" s="30" t="s">
        <v>7</v>
      </c>
      <c r="E786" s="30">
        <v>0.5</v>
      </c>
      <c r="F786" s="31">
        <v>3</v>
      </c>
      <c r="G786" s="111">
        <v>38.880000000000003</v>
      </c>
      <c r="H786" s="102"/>
    </row>
    <row r="787" spans="1:8" ht="28.5" x14ac:dyDescent="0.25">
      <c r="A787" s="34"/>
      <c r="B787" s="34"/>
      <c r="C787" s="34" t="s">
        <v>12071</v>
      </c>
      <c r="D787" s="34"/>
      <c r="E787" s="34"/>
      <c r="F787" s="35">
        <v>4</v>
      </c>
      <c r="G787" s="112">
        <v>168.47</v>
      </c>
      <c r="H787" s="102"/>
    </row>
    <row r="788" spans="1:8" ht="30" x14ac:dyDescent="0.25">
      <c r="A788" s="30" t="s">
        <v>4074</v>
      </c>
      <c r="B788" s="30" t="s">
        <v>8172</v>
      </c>
      <c r="C788" s="30" t="s">
        <v>4075</v>
      </c>
      <c r="D788" s="30" t="s">
        <v>5</v>
      </c>
      <c r="E788" s="30">
        <v>5</v>
      </c>
      <c r="F788" s="31">
        <v>1</v>
      </c>
      <c r="G788" s="111">
        <v>129.59</v>
      </c>
      <c r="H788" s="102" t="s">
        <v>19800</v>
      </c>
    </row>
    <row r="789" spans="1:8" x14ac:dyDescent="0.25">
      <c r="A789" s="30"/>
      <c r="B789" s="30"/>
      <c r="C789" s="30"/>
      <c r="D789" s="30" t="s">
        <v>8</v>
      </c>
      <c r="E789" s="30">
        <v>2</v>
      </c>
      <c r="F789" s="31">
        <v>3</v>
      </c>
      <c r="G789" s="111">
        <v>155.51</v>
      </c>
      <c r="H789" s="102"/>
    </row>
    <row r="790" spans="1:8" x14ac:dyDescent="0.25">
      <c r="A790" s="30"/>
      <c r="B790" s="30"/>
      <c r="C790" s="30"/>
      <c r="D790" s="30" t="s">
        <v>7</v>
      </c>
      <c r="E790" s="30">
        <v>0.5</v>
      </c>
      <c r="F790" s="31">
        <v>20</v>
      </c>
      <c r="G790" s="111">
        <v>259.18</v>
      </c>
      <c r="H790" s="102"/>
    </row>
    <row r="791" spans="1:8" ht="28.5" x14ac:dyDescent="0.25">
      <c r="A791" s="34"/>
      <c r="B791" s="34"/>
      <c r="C791" s="34" t="s">
        <v>12072</v>
      </c>
      <c r="D791" s="34"/>
      <c r="E791" s="34"/>
      <c r="F791" s="35">
        <v>24</v>
      </c>
      <c r="G791" s="112">
        <v>544.28</v>
      </c>
      <c r="H791" s="102"/>
    </row>
    <row r="792" spans="1:8" ht="30" x14ac:dyDescent="0.25">
      <c r="A792" s="30" t="s">
        <v>2554</v>
      </c>
      <c r="B792" s="30" t="s">
        <v>8173</v>
      </c>
      <c r="C792" s="30" t="s">
        <v>2555</v>
      </c>
      <c r="D792" s="30" t="s">
        <v>5</v>
      </c>
      <c r="E792" s="30">
        <v>5</v>
      </c>
      <c r="F792" s="31">
        <v>1</v>
      </c>
      <c r="G792" s="111">
        <v>129.59</v>
      </c>
      <c r="H792" s="102" t="s">
        <v>18116</v>
      </c>
    </row>
    <row r="793" spans="1:8" x14ac:dyDescent="0.25">
      <c r="A793" s="30"/>
      <c r="B793" s="30"/>
      <c r="C793" s="30"/>
      <c r="D793" s="30" t="s">
        <v>7</v>
      </c>
      <c r="E793" s="30">
        <v>0.5</v>
      </c>
      <c r="F793" s="31">
        <v>2</v>
      </c>
      <c r="G793" s="111">
        <v>25.92</v>
      </c>
      <c r="H793" s="102"/>
    </row>
    <row r="794" spans="1:8" ht="28.5" x14ac:dyDescent="0.25">
      <c r="A794" s="34"/>
      <c r="B794" s="34"/>
      <c r="C794" s="34" t="s">
        <v>12073</v>
      </c>
      <c r="D794" s="34"/>
      <c r="E794" s="34"/>
      <c r="F794" s="35">
        <v>3</v>
      </c>
      <c r="G794" s="112">
        <v>155.51</v>
      </c>
      <c r="H794" s="102"/>
    </row>
    <row r="795" spans="1:8" ht="30" x14ac:dyDescent="0.25">
      <c r="A795" s="30" t="s">
        <v>2579</v>
      </c>
      <c r="B795" s="30" t="s">
        <v>8718</v>
      </c>
      <c r="C795" s="30" t="s">
        <v>2580</v>
      </c>
      <c r="D795" s="30" t="s">
        <v>8</v>
      </c>
      <c r="E795" s="30">
        <v>2</v>
      </c>
      <c r="F795" s="31">
        <v>9</v>
      </c>
      <c r="G795" s="111">
        <v>466.53</v>
      </c>
      <c r="H795" s="102" t="s">
        <v>19202</v>
      </c>
    </row>
    <row r="796" spans="1:8" x14ac:dyDescent="0.25">
      <c r="A796" s="30"/>
      <c r="B796" s="30"/>
      <c r="C796" s="30"/>
      <c r="D796" s="30" t="s">
        <v>7</v>
      </c>
      <c r="E796" s="30">
        <v>0.5</v>
      </c>
      <c r="F796" s="31">
        <v>3</v>
      </c>
      <c r="G796" s="111">
        <v>38.880000000000003</v>
      </c>
      <c r="H796" s="102"/>
    </row>
    <row r="797" spans="1:8" ht="28.5" x14ac:dyDescent="0.25">
      <c r="A797" s="34"/>
      <c r="B797" s="34"/>
      <c r="C797" s="34" t="s">
        <v>12074</v>
      </c>
      <c r="D797" s="34"/>
      <c r="E797" s="34"/>
      <c r="F797" s="35">
        <v>12</v>
      </c>
      <c r="G797" s="112">
        <v>505.40999999999997</v>
      </c>
      <c r="H797" s="102"/>
    </row>
    <row r="798" spans="1:8" ht="30" x14ac:dyDescent="0.25">
      <c r="A798" s="30" t="s">
        <v>2556</v>
      </c>
      <c r="B798" s="30" t="s">
        <v>8174</v>
      </c>
      <c r="C798" s="30" t="s">
        <v>2614</v>
      </c>
      <c r="D798" s="30" t="s">
        <v>5</v>
      </c>
      <c r="E798" s="30">
        <v>5</v>
      </c>
      <c r="F798" s="31">
        <v>3</v>
      </c>
      <c r="G798" s="111">
        <v>388.77</v>
      </c>
      <c r="H798" s="102" t="s">
        <v>17290</v>
      </c>
    </row>
    <row r="799" spans="1:8" x14ac:dyDescent="0.25">
      <c r="A799" s="30"/>
      <c r="B799" s="30"/>
      <c r="C799" s="30"/>
      <c r="D799" s="30" t="s">
        <v>7</v>
      </c>
      <c r="E799" s="30">
        <v>0.5</v>
      </c>
      <c r="F799" s="31">
        <v>2</v>
      </c>
      <c r="G799" s="111">
        <v>25.92</v>
      </c>
      <c r="H799" s="102"/>
    </row>
    <row r="800" spans="1:8" ht="28.5" x14ac:dyDescent="0.25">
      <c r="A800" s="34"/>
      <c r="B800" s="34"/>
      <c r="C800" s="34" t="s">
        <v>12075</v>
      </c>
      <c r="D800" s="34"/>
      <c r="E800" s="34"/>
      <c r="F800" s="35">
        <v>5</v>
      </c>
      <c r="G800" s="112">
        <v>414.69</v>
      </c>
      <c r="H800" s="102"/>
    </row>
    <row r="801" spans="1:8" ht="45" x14ac:dyDescent="0.25">
      <c r="A801" s="30" t="s">
        <v>2557</v>
      </c>
      <c r="B801" s="30" t="s">
        <v>8175</v>
      </c>
      <c r="C801" s="30" t="s">
        <v>2558</v>
      </c>
      <c r="D801" s="30" t="s">
        <v>5</v>
      </c>
      <c r="E801" s="30">
        <v>5</v>
      </c>
      <c r="F801" s="31">
        <v>1</v>
      </c>
      <c r="G801" s="111">
        <v>129.59</v>
      </c>
      <c r="H801" s="102" t="s">
        <v>16988</v>
      </c>
    </row>
    <row r="802" spans="1:8" x14ac:dyDescent="0.25">
      <c r="A802" s="30"/>
      <c r="B802" s="30"/>
      <c r="C802" s="30"/>
      <c r="D802" s="30" t="s">
        <v>7</v>
      </c>
      <c r="E802" s="30">
        <v>0.5</v>
      </c>
      <c r="F802" s="31">
        <v>1</v>
      </c>
      <c r="G802" s="111">
        <v>12.96</v>
      </c>
      <c r="H802" s="102"/>
    </row>
    <row r="803" spans="1:8" ht="42.75" x14ac:dyDescent="0.25">
      <c r="A803" s="34"/>
      <c r="B803" s="34"/>
      <c r="C803" s="34" t="s">
        <v>12076</v>
      </c>
      <c r="D803" s="34"/>
      <c r="E803" s="34"/>
      <c r="F803" s="35">
        <v>2</v>
      </c>
      <c r="G803" s="112">
        <v>142.55000000000001</v>
      </c>
      <c r="H803" s="102"/>
    </row>
    <row r="804" spans="1:8" ht="30" x14ac:dyDescent="0.25">
      <c r="A804" s="30" t="s">
        <v>2559</v>
      </c>
      <c r="B804" s="30" t="s">
        <v>8176</v>
      </c>
      <c r="C804" s="30" t="s">
        <v>2560</v>
      </c>
      <c r="D804" s="30" t="s">
        <v>5</v>
      </c>
      <c r="E804" s="30">
        <v>5</v>
      </c>
      <c r="F804" s="31">
        <v>1</v>
      </c>
      <c r="G804" s="111">
        <v>129.59</v>
      </c>
      <c r="H804" s="102" t="s">
        <v>18379</v>
      </c>
    </row>
    <row r="805" spans="1:8" x14ac:dyDescent="0.25">
      <c r="A805" s="30"/>
      <c r="B805" s="30"/>
      <c r="C805" s="30"/>
      <c r="D805" s="30" t="s">
        <v>7</v>
      </c>
      <c r="E805" s="30">
        <v>0.5</v>
      </c>
      <c r="F805" s="31">
        <v>1</v>
      </c>
      <c r="G805" s="111">
        <v>12.96</v>
      </c>
      <c r="H805" s="102"/>
    </row>
    <row r="806" spans="1:8" ht="28.5" x14ac:dyDescent="0.25">
      <c r="A806" s="34"/>
      <c r="B806" s="34"/>
      <c r="C806" s="34" t="s">
        <v>12077</v>
      </c>
      <c r="D806" s="34"/>
      <c r="E806" s="34"/>
      <c r="F806" s="35">
        <v>2</v>
      </c>
      <c r="G806" s="112">
        <v>142.55000000000001</v>
      </c>
      <c r="H806" s="102"/>
    </row>
    <row r="807" spans="1:8" ht="30" x14ac:dyDescent="0.25">
      <c r="A807" s="30" t="s">
        <v>2561</v>
      </c>
      <c r="B807" s="30" t="s">
        <v>8177</v>
      </c>
      <c r="C807" s="30" t="s">
        <v>2562</v>
      </c>
      <c r="D807" s="30" t="s">
        <v>5</v>
      </c>
      <c r="E807" s="30">
        <v>5</v>
      </c>
      <c r="F807" s="31">
        <v>1</v>
      </c>
      <c r="G807" s="111">
        <v>129.59</v>
      </c>
      <c r="H807" s="102" t="s">
        <v>18164</v>
      </c>
    </row>
    <row r="808" spans="1:8" x14ac:dyDescent="0.25">
      <c r="A808" s="30"/>
      <c r="B808" s="30"/>
      <c r="C808" s="30"/>
      <c r="D808" s="30" t="s">
        <v>6</v>
      </c>
      <c r="E808" s="30">
        <v>1</v>
      </c>
      <c r="F808" s="31">
        <v>1</v>
      </c>
      <c r="G808" s="111">
        <v>25.92</v>
      </c>
      <c r="H808" s="102"/>
    </row>
    <row r="809" spans="1:8" x14ac:dyDescent="0.25">
      <c r="A809" s="30"/>
      <c r="B809" s="30"/>
      <c r="C809" s="30"/>
      <c r="D809" s="30" t="s">
        <v>7</v>
      </c>
      <c r="E809" s="30">
        <v>0.5</v>
      </c>
      <c r="F809" s="31">
        <v>1</v>
      </c>
      <c r="G809" s="111">
        <v>12.96</v>
      </c>
      <c r="H809" s="102"/>
    </row>
    <row r="810" spans="1:8" ht="28.5" x14ac:dyDescent="0.25">
      <c r="A810" s="34"/>
      <c r="B810" s="34"/>
      <c r="C810" s="34" t="s">
        <v>12078</v>
      </c>
      <c r="D810" s="34"/>
      <c r="E810" s="34"/>
      <c r="F810" s="35">
        <v>3</v>
      </c>
      <c r="G810" s="112">
        <v>168.47</v>
      </c>
      <c r="H810" s="102"/>
    </row>
    <row r="811" spans="1:8" ht="30" x14ac:dyDescent="0.25">
      <c r="A811" s="30" t="s">
        <v>2615</v>
      </c>
      <c r="B811" s="30" t="s">
        <v>8178</v>
      </c>
      <c r="C811" s="30" t="s">
        <v>2616</v>
      </c>
      <c r="D811" s="30" t="s">
        <v>5</v>
      </c>
      <c r="E811" s="30">
        <v>5</v>
      </c>
      <c r="F811" s="31">
        <v>1</v>
      </c>
      <c r="G811" s="111">
        <v>129.59</v>
      </c>
      <c r="H811" s="102" t="s">
        <v>19098</v>
      </c>
    </row>
    <row r="812" spans="1:8" x14ac:dyDescent="0.25">
      <c r="A812" s="30"/>
      <c r="B812" s="30"/>
      <c r="C812" s="30"/>
      <c r="D812" s="30" t="s">
        <v>7</v>
      </c>
      <c r="E812" s="30">
        <v>0.5</v>
      </c>
      <c r="F812" s="31">
        <v>1</v>
      </c>
      <c r="G812" s="111">
        <v>12.96</v>
      </c>
      <c r="H812" s="102"/>
    </row>
    <row r="813" spans="1:8" ht="28.5" x14ac:dyDescent="0.25">
      <c r="A813" s="34"/>
      <c r="B813" s="34"/>
      <c r="C813" s="34" t="s">
        <v>12079</v>
      </c>
      <c r="D813" s="34"/>
      <c r="E813" s="34"/>
      <c r="F813" s="35">
        <v>2</v>
      </c>
      <c r="G813" s="112">
        <v>142.55000000000001</v>
      </c>
      <c r="H813" s="102"/>
    </row>
    <row r="814" spans="1:8" ht="30" x14ac:dyDescent="0.25">
      <c r="A814" s="30" t="s">
        <v>2617</v>
      </c>
      <c r="B814" s="30" t="s">
        <v>8179</v>
      </c>
      <c r="C814" s="30" t="s">
        <v>2618</v>
      </c>
      <c r="D814" s="30" t="s">
        <v>5</v>
      </c>
      <c r="E814" s="30">
        <v>5</v>
      </c>
      <c r="F814" s="31">
        <v>1</v>
      </c>
      <c r="G814" s="111">
        <v>129.59</v>
      </c>
      <c r="H814" s="102" t="s">
        <v>19430</v>
      </c>
    </row>
    <row r="815" spans="1:8" x14ac:dyDescent="0.25">
      <c r="A815" s="30"/>
      <c r="B815" s="30"/>
      <c r="C815" s="30"/>
      <c r="D815" s="30" t="s">
        <v>7</v>
      </c>
      <c r="E815" s="30">
        <v>0.5</v>
      </c>
      <c r="F815" s="31">
        <v>3</v>
      </c>
      <c r="G815" s="111">
        <v>38.880000000000003</v>
      </c>
      <c r="H815" s="102"/>
    </row>
    <row r="816" spans="1:8" ht="28.5" x14ac:dyDescent="0.25">
      <c r="A816" s="34"/>
      <c r="B816" s="34"/>
      <c r="C816" s="34" t="s">
        <v>12080</v>
      </c>
      <c r="D816" s="34"/>
      <c r="E816" s="34"/>
      <c r="F816" s="35">
        <v>4</v>
      </c>
      <c r="G816" s="112">
        <v>168.47</v>
      </c>
      <c r="H816" s="102"/>
    </row>
    <row r="817" spans="1:8" ht="30" x14ac:dyDescent="0.25">
      <c r="A817" s="30" t="s">
        <v>2619</v>
      </c>
      <c r="B817" s="30" t="s">
        <v>8180</v>
      </c>
      <c r="C817" s="30" t="s">
        <v>2620</v>
      </c>
      <c r="D817" s="30" t="s">
        <v>5</v>
      </c>
      <c r="E817" s="30">
        <v>5</v>
      </c>
      <c r="F817" s="31">
        <v>1</v>
      </c>
      <c r="G817" s="111">
        <v>129.59</v>
      </c>
      <c r="H817" s="102" t="s">
        <v>19971</v>
      </c>
    </row>
    <row r="818" spans="1:8" x14ac:dyDescent="0.25">
      <c r="A818" s="30"/>
      <c r="B818" s="30"/>
      <c r="C818" s="30"/>
      <c r="D818" s="30" t="s">
        <v>7</v>
      </c>
      <c r="E818" s="30">
        <v>0.5</v>
      </c>
      <c r="F818" s="31">
        <v>3</v>
      </c>
      <c r="G818" s="111">
        <v>38.880000000000003</v>
      </c>
      <c r="H818" s="102"/>
    </row>
    <row r="819" spans="1:8" ht="42.75" x14ac:dyDescent="0.25">
      <c r="A819" s="34"/>
      <c r="B819" s="34"/>
      <c r="C819" s="34" t="s">
        <v>12081</v>
      </c>
      <c r="D819" s="34"/>
      <c r="E819" s="34"/>
      <c r="F819" s="35">
        <v>4</v>
      </c>
      <c r="G819" s="112">
        <v>168.47</v>
      </c>
      <c r="H819" s="102"/>
    </row>
    <row r="820" spans="1:8" ht="30" x14ac:dyDescent="0.25">
      <c r="A820" s="30" t="s">
        <v>2621</v>
      </c>
      <c r="B820" s="30" t="s">
        <v>8181</v>
      </c>
      <c r="C820" s="30" t="s">
        <v>6852</v>
      </c>
      <c r="D820" s="30" t="s">
        <v>5</v>
      </c>
      <c r="E820" s="30">
        <v>5</v>
      </c>
      <c r="F820" s="31">
        <v>1</v>
      </c>
      <c r="G820" s="111">
        <v>129.59</v>
      </c>
      <c r="H820" s="102" t="s">
        <v>19355</v>
      </c>
    </row>
    <row r="821" spans="1:8" x14ac:dyDescent="0.25">
      <c r="A821" s="30"/>
      <c r="B821" s="30"/>
      <c r="C821" s="30"/>
      <c r="D821" s="30" t="s">
        <v>7</v>
      </c>
      <c r="E821" s="30">
        <v>0.5</v>
      </c>
      <c r="F821" s="31">
        <v>3</v>
      </c>
      <c r="G821" s="111">
        <v>38.880000000000003</v>
      </c>
      <c r="H821" s="102"/>
    </row>
    <row r="822" spans="1:8" ht="42.75" x14ac:dyDescent="0.25">
      <c r="A822" s="34"/>
      <c r="B822" s="34"/>
      <c r="C822" s="34" t="s">
        <v>12082</v>
      </c>
      <c r="D822" s="34"/>
      <c r="E822" s="34"/>
      <c r="F822" s="35">
        <v>4</v>
      </c>
      <c r="G822" s="112">
        <v>168.47</v>
      </c>
      <c r="H822" s="102"/>
    </row>
    <row r="823" spans="1:8" x14ac:dyDescent="0.25">
      <c r="A823" s="30" t="s">
        <v>2622</v>
      </c>
      <c r="B823" s="30" t="s">
        <v>8182</v>
      </c>
      <c r="C823" s="30" t="s">
        <v>2623</v>
      </c>
      <c r="D823" s="30" t="s">
        <v>5</v>
      </c>
      <c r="E823" s="30">
        <v>5</v>
      </c>
      <c r="F823" s="31">
        <v>1</v>
      </c>
      <c r="G823" s="111">
        <v>129.59</v>
      </c>
      <c r="H823" s="102" t="s">
        <v>19979</v>
      </c>
    </row>
    <row r="824" spans="1:8" x14ac:dyDescent="0.25">
      <c r="A824" s="30"/>
      <c r="B824" s="30"/>
      <c r="C824" s="30"/>
      <c r="D824" s="30" t="s">
        <v>7</v>
      </c>
      <c r="E824" s="30">
        <v>0.5</v>
      </c>
      <c r="F824" s="31">
        <v>1</v>
      </c>
      <c r="G824" s="111">
        <v>12.96</v>
      </c>
      <c r="H824" s="102"/>
    </row>
    <row r="825" spans="1:8" ht="28.5" x14ac:dyDescent="0.25">
      <c r="A825" s="34"/>
      <c r="B825" s="34"/>
      <c r="C825" s="34" t="s">
        <v>12083</v>
      </c>
      <c r="D825" s="34"/>
      <c r="E825" s="34"/>
      <c r="F825" s="35">
        <v>2</v>
      </c>
      <c r="G825" s="112">
        <v>142.55000000000001</v>
      </c>
      <c r="H825" s="102"/>
    </row>
    <row r="826" spans="1:8" ht="30" x14ac:dyDescent="0.25">
      <c r="A826" s="30" t="s">
        <v>2624</v>
      </c>
      <c r="B826" s="30" t="s">
        <v>8183</v>
      </c>
      <c r="C826" s="30" t="s">
        <v>2625</v>
      </c>
      <c r="D826" s="30" t="s">
        <v>5</v>
      </c>
      <c r="E826" s="30">
        <v>5</v>
      </c>
      <c r="F826" s="31">
        <v>1</v>
      </c>
      <c r="G826" s="111">
        <v>129.59</v>
      </c>
      <c r="H826" s="102" t="s">
        <v>17088</v>
      </c>
    </row>
    <row r="827" spans="1:8" x14ac:dyDescent="0.25">
      <c r="A827" s="30"/>
      <c r="B827" s="30"/>
      <c r="C827" s="30"/>
      <c r="D827" s="30" t="s">
        <v>7</v>
      </c>
      <c r="E827" s="30">
        <v>0.5</v>
      </c>
      <c r="F827" s="31">
        <v>1</v>
      </c>
      <c r="G827" s="111">
        <v>12.96</v>
      </c>
      <c r="H827" s="102"/>
    </row>
    <row r="828" spans="1:8" ht="28.5" x14ac:dyDescent="0.25">
      <c r="A828" s="34"/>
      <c r="B828" s="34"/>
      <c r="C828" s="34" t="s">
        <v>12084</v>
      </c>
      <c r="D828" s="34"/>
      <c r="E828" s="34"/>
      <c r="F828" s="35">
        <v>2</v>
      </c>
      <c r="G828" s="112">
        <v>142.55000000000001</v>
      </c>
      <c r="H828" s="102"/>
    </row>
    <row r="829" spans="1:8" x14ac:dyDescent="0.25">
      <c r="A829" s="30" t="s">
        <v>2675</v>
      </c>
      <c r="B829" s="30" t="s">
        <v>8184</v>
      </c>
      <c r="C829" s="30" t="s">
        <v>6853</v>
      </c>
      <c r="D829" s="30" t="s">
        <v>5</v>
      </c>
      <c r="E829" s="30">
        <v>5</v>
      </c>
      <c r="F829" s="31">
        <v>3</v>
      </c>
      <c r="G829" s="111">
        <v>388.77</v>
      </c>
      <c r="H829" s="102" t="s">
        <v>20265</v>
      </c>
    </row>
    <row r="830" spans="1:8" x14ac:dyDescent="0.25">
      <c r="A830" s="30"/>
      <c r="B830" s="30"/>
      <c r="C830" s="30"/>
      <c r="D830" s="30" t="s">
        <v>7</v>
      </c>
      <c r="E830" s="30">
        <v>0.5</v>
      </c>
      <c r="F830" s="31">
        <v>2</v>
      </c>
      <c r="G830" s="111">
        <v>25.92</v>
      </c>
      <c r="H830" s="102"/>
    </row>
    <row r="831" spans="1:8" x14ac:dyDescent="0.25">
      <c r="A831" s="34"/>
      <c r="B831" s="34"/>
      <c r="C831" s="34" t="s">
        <v>12085</v>
      </c>
      <c r="D831" s="34"/>
      <c r="E831" s="34"/>
      <c r="F831" s="35">
        <v>5</v>
      </c>
      <c r="G831" s="112">
        <v>414.69</v>
      </c>
      <c r="H831" s="102"/>
    </row>
    <row r="832" spans="1:8" ht="30" x14ac:dyDescent="0.25">
      <c r="A832" s="30" t="s">
        <v>2676</v>
      </c>
      <c r="B832" s="30" t="s">
        <v>8185</v>
      </c>
      <c r="C832" s="30" t="s">
        <v>2677</v>
      </c>
      <c r="D832" s="30" t="s">
        <v>5</v>
      </c>
      <c r="E832" s="30">
        <v>5</v>
      </c>
      <c r="F832" s="31">
        <v>1</v>
      </c>
      <c r="G832" s="111">
        <v>129.59</v>
      </c>
      <c r="H832" s="102" t="s">
        <v>20653</v>
      </c>
    </row>
    <row r="833" spans="1:8" x14ac:dyDescent="0.25">
      <c r="A833" s="30"/>
      <c r="B833" s="30"/>
      <c r="C833" s="30"/>
      <c r="D833" s="30" t="s">
        <v>7</v>
      </c>
      <c r="E833" s="30">
        <v>0.5</v>
      </c>
      <c r="F833" s="31">
        <v>1</v>
      </c>
      <c r="G833" s="111">
        <v>12.96</v>
      </c>
      <c r="H833" s="102"/>
    </row>
    <row r="834" spans="1:8" ht="28.5" x14ac:dyDescent="0.25">
      <c r="A834" s="34"/>
      <c r="B834" s="34"/>
      <c r="C834" s="34" t="s">
        <v>12086</v>
      </c>
      <c r="D834" s="34"/>
      <c r="E834" s="34"/>
      <c r="F834" s="35">
        <v>2</v>
      </c>
      <c r="G834" s="112">
        <v>142.55000000000001</v>
      </c>
      <c r="H834" s="102"/>
    </row>
    <row r="835" spans="1:8" ht="30" x14ac:dyDescent="0.25">
      <c r="A835" s="30" t="s">
        <v>2680</v>
      </c>
      <c r="B835" s="30" t="s">
        <v>8186</v>
      </c>
      <c r="C835" s="30" t="s">
        <v>2681</v>
      </c>
      <c r="D835" s="30" t="s">
        <v>5</v>
      </c>
      <c r="E835" s="30">
        <v>5</v>
      </c>
      <c r="F835" s="31">
        <v>1</v>
      </c>
      <c r="G835" s="111">
        <v>129.59</v>
      </c>
      <c r="H835" s="102" t="s">
        <v>18752</v>
      </c>
    </row>
    <row r="836" spans="1:8" x14ac:dyDescent="0.25">
      <c r="A836" s="30"/>
      <c r="B836" s="30"/>
      <c r="C836" s="30"/>
      <c r="D836" s="30" t="s">
        <v>7</v>
      </c>
      <c r="E836" s="30">
        <v>0.5</v>
      </c>
      <c r="F836" s="31">
        <v>2</v>
      </c>
      <c r="G836" s="111">
        <v>25.92</v>
      </c>
      <c r="H836" s="102"/>
    </row>
    <row r="837" spans="1:8" ht="28.5" x14ac:dyDescent="0.25">
      <c r="A837" s="34"/>
      <c r="B837" s="34"/>
      <c r="C837" s="34" t="s">
        <v>12087</v>
      </c>
      <c r="D837" s="34"/>
      <c r="E837" s="34"/>
      <c r="F837" s="35">
        <v>3</v>
      </c>
      <c r="G837" s="112">
        <v>155.51</v>
      </c>
      <c r="H837" s="102"/>
    </row>
    <row r="838" spans="1:8" ht="30" x14ac:dyDescent="0.25">
      <c r="A838" s="30" t="s">
        <v>2682</v>
      </c>
      <c r="B838" s="30" t="s">
        <v>8187</v>
      </c>
      <c r="C838" s="30" t="s">
        <v>2683</v>
      </c>
      <c r="D838" s="30" t="s">
        <v>5</v>
      </c>
      <c r="E838" s="30">
        <v>5</v>
      </c>
      <c r="F838" s="31">
        <v>1</v>
      </c>
      <c r="G838" s="111">
        <v>129.59</v>
      </c>
      <c r="H838" s="102" t="s">
        <v>18915</v>
      </c>
    </row>
    <row r="839" spans="1:8" x14ac:dyDescent="0.25">
      <c r="A839" s="30"/>
      <c r="B839" s="30"/>
      <c r="C839" s="30"/>
      <c r="D839" s="30" t="s">
        <v>7</v>
      </c>
      <c r="E839" s="30">
        <v>0.5</v>
      </c>
      <c r="F839" s="31">
        <v>1</v>
      </c>
      <c r="G839" s="111">
        <v>12.96</v>
      </c>
      <c r="H839" s="102"/>
    </row>
    <row r="840" spans="1:8" ht="28.5" x14ac:dyDescent="0.25">
      <c r="A840" s="34"/>
      <c r="B840" s="34"/>
      <c r="C840" s="34" t="s">
        <v>12088</v>
      </c>
      <c r="D840" s="34"/>
      <c r="E840" s="34"/>
      <c r="F840" s="35">
        <v>2</v>
      </c>
      <c r="G840" s="112">
        <v>142.55000000000001</v>
      </c>
      <c r="H840" s="102"/>
    </row>
    <row r="841" spans="1:8" ht="30" x14ac:dyDescent="0.25">
      <c r="A841" s="30" t="s">
        <v>2684</v>
      </c>
      <c r="B841" s="30" t="s">
        <v>8188</v>
      </c>
      <c r="C841" s="30" t="s">
        <v>2685</v>
      </c>
      <c r="D841" s="30" t="s">
        <v>5</v>
      </c>
      <c r="E841" s="30">
        <v>5</v>
      </c>
      <c r="F841" s="31">
        <v>1</v>
      </c>
      <c r="G841" s="111">
        <v>129.59</v>
      </c>
      <c r="H841" s="102" t="s">
        <v>18055</v>
      </c>
    </row>
    <row r="842" spans="1:8" x14ac:dyDescent="0.25">
      <c r="A842" s="30"/>
      <c r="B842" s="30"/>
      <c r="C842" s="30"/>
      <c r="D842" s="30" t="s">
        <v>7</v>
      </c>
      <c r="E842" s="30">
        <v>0.5</v>
      </c>
      <c r="F842" s="31">
        <v>2</v>
      </c>
      <c r="G842" s="111">
        <v>25.92</v>
      </c>
      <c r="H842" s="102"/>
    </row>
    <row r="843" spans="1:8" ht="28.5" x14ac:dyDescent="0.25">
      <c r="A843" s="34"/>
      <c r="B843" s="34"/>
      <c r="C843" s="34" t="s">
        <v>12089</v>
      </c>
      <c r="D843" s="34"/>
      <c r="E843" s="34"/>
      <c r="F843" s="35">
        <v>3</v>
      </c>
      <c r="G843" s="112">
        <v>155.51</v>
      </c>
      <c r="H843" s="102"/>
    </row>
    <row r="844" spans="1:8" x14ac:dyDescent="0.25">
      <c r="A844" s="30" t="s">
        <v>4198</v>
      </c>
      <c r="B844" s="30" t="s">
        <v>8189</v>
      </c>
      <c r="C844" s="30" t="s">
        <v>4199</v>
      </c>
      <c r="D844" s="30" t="s">
        <v>8</v>
      </c>
      <c r="E844" s="30">
        <v>2</v>
      </c>
      <c r="F844" s="31">
        <v>5</v>
      </c>
      <c r="G844" s="111">
        <v>259.18</v>
      </c>
      <c r="H844" s="102" t="s">
        <v>17596</v>
      </c>
    </row>
    <row r="845" spans="1:8" x14ac:dyDescent="0.25">
      <c r="A845" s="30"/>
      <c r="B845" s="30"/>
      <c r="C845" s="30"/>
      <c r="D845" s="30" t="s">
        <v>7</v>
      </c>
      <c r="E845" s="30">
        <v>0.5</v>
      </c>
      <c r="F845" s="31">
        <v>2</v>
      </c>
      <c r="G845" s="111">
        <v>25.92</v>
      </c>
      <c r="H845" s="102"/>
    </row>
    <row r="846" spans="1:8" x14ac:dyDescent="0.25">
      <c r="A846" s="34"/>
      <c r="B846" s="34"/>
      <c r="C846" s="34" t="s">
        <v>12090</v>
      </c>
      <c r="D846" s="34"/>
      <c r="E846" s="34"/>
      <c r="F846" s="35">
        <v>7</v>
      </c>
      <c r="G846" s="112">
        <v>285.10000000000002</v>
      </c>
      <c r="H846" s="102"/>
    </row>
    <row r="847" spans="1:8" ht="30" x14ac:dyDescent="0.25">
      <c r="A847" s="30" t="s">
        <v>2702</v>
      </c>
      <c r="B847" s="30" t="s">
        <v>8190</v>
      </c>
      <c r="C847" s="30" t="s">
        <v>2703</v>
      </c>
      <c r="D847" s="30" t="s">
        <v>3</v>
      </c>
      <c r="E847" s="30">
        <v>10</v>
      </c>
      <c r="F847" s="31">
        <v>14</v>
      </c>
      <c r="G847" s="111">
        <v>3628.55</v>
      </c>
      <c r="H847" s="102" t="s">
        <v>19152</v>
      </c>
    </row>
    <row r="848" spans="1:8" x14ac:dyDescent="0.25">
      <c r="A848" s="30"/>
      <c r="B848" s="30"/>
      <c r="C848" s="30"/>
      <c r="D848" s="30" t="s">
        <v>4</v>
      </c>
      <c r="E848" s="30">
        <v>8</v>
      </c>
      <c r="F848" s="31">
        <v>7</v>
      </c>
      <c r="G848" s="111">
        <v>1451.42</v>
      </c>
      <c r="H848" s="102"/>
    </row>
    <row r="849" spans="1:8" x14ac:dyDescent="0.25">
      <c r="A849" s="30"/>
      <c r="B849" s="30"/>
      <c r="C849" s="30"/>
      <c r="D849" s="30" t="s">
        <v>7</v>
      </c>
      <c r="E849" s="30">
        <v>0.5</v>
      </c>
      <c r="F849" s="31">
        <v>4</v>
      </c>
      <c r="G849" s="111">
        <v>51.84</v>
      </c>
      <c r="H849" s="102"/>
    </row>
    <row r="850" spans="1:8" ht="28.5" x14ac:dyDescent="0.25">
      <c r="A850" s="34"/>
      <c r="B850" s="34"/>
      <c r="C850" s="34" t="s">
        <v>12091</v>
      </c>
      <c r="D850" s="34"/>
      <c r="E850" s="34"/>
      <c r="F850" s="35">
        <v>25</v>
      </c>
      <c r="G850" s="112">
        <v>5131.8100000000004</v>
      </c>
      <c r="H850" s="102"/>
    </row>
    <row r="851" spans="1:8" x14ac:dyDescent="0.25">
      <c r="A851" s="30" t="s">
        <v>2686</v>
      </c>
      <c r="B851" s="30" t="s">
        <v>8191</v>
      </c>
      <c r="C851" s="30" t="s">
        <v>283</v>
      </c>
      <c r="D851" s="30" t="s">
        <v>8</v>
      </c>
      <c r="E851" s="30">
        <v>2</v>
      </c>
      <c r="F851" s="31">
        <v>3</v>
      </c>
      <c r="G851" s="111">
        <v>155.51</v>
      </c>
      <c r="H851" s="102" t="s">
        <v>20032</v>
      </c>
    </row>
    <row r="852" spans="1:8" x14ac:dyDescent="0.25">
      <c r="A852" s="30"/>
      <c r="B852" s="30"/>
      <c r="C852" s="30"/>
      <c r="D852" s="30" t="s">
        <v>7</v>
      </c>
      <c r="E852" s="30">
        <v>0.5</v>
      </c>
      <c r="F852" s="31">
        <v>4</v>
      </c>
      <c r="G852" s="111">
        <v>51.84</v>
      </c>
      <c r="H852" s="102"/>
    </row>
    <row r="853" spans="1:8" x14ac:dyDescent="0.25">
      <c r="A853" s="34"/>
      <c r="B853" s="34"/>
      <c r="C853" s="34" t="s">
        <v>12092</v>
      </c>
      <c r="D853" s="34"/>
      <c r="E853" s="34"/>
      <c r="F853" s="35">
        <v>7</v>
      </c>
      <c r="G853" s="112">
        <v>207.35</v>
      </c>
      <c r="H853" s="102"/>
    </row>
    <row r="854" spans="1:8" ht="30" x14ac:dyDescent="0.25">
      <c r="A854" s="30" t="s">
        <v>2704</v>
      </c>
      <c r="B854" s="30" t="s">
        <v>8192</v>
      </c>
      <c r="C854" s="30" t="s">
        <v>2705</v>
      </c>
      <c r="D854" s="30" t="s">
        <v>5</v>
      </c>
      <c r="E854" s="30">
        <v>5</v>
      </c>
      <c r="F854" s="31">
        <v>2</v>
      </c>
      <c r="G854" s="111">
        <v>259.18</v>
      </c>
      <c r="H854" s="102" t="s">
        <v>18003</v>
      </c>
    </row>
    <row r="855" spans="1:8" x14ac:dyDescent="0.25">
      <c r="A855" s="30"/>
      <c r="B855" s="30"/>
      <c r="C855" s="30"/>
      <c r="D855" s="30" t="s">
        <v>7</v>
      </c>
      <c r="E855" s="30">
        <v>0.5</v>
      </c>
      <c r="F855" s="31">
        <v>3</v>
      </c>
      <c r="G855" s="111">
        <v>38.880000000000003</v>
      </c>
      <c r="H855" s="102"/>
    </row>
    <row r="856" spans="1:8" ht="28.5" x14ac:dyDescent="0.25">
      <c r="A856" s="34"/>
      <c r="B856" s="34"/>
      <c r="C856" s="34" t="s">
        <v>12093</v>
      </c>
      <c r="D856" s="34"/>
      <c r="E856" s="34"/>
      <c r="F856" s="35">
        <v>5</v>
      </c>
      <c r="G856" s="112">
        <v>298.06</v>
      </c>
      <c r="H856" s="102"/>
    </row>
    <row r="857" spans="1:8" ht="30" x14ac:dyDescent="0.25">
      <c r="A857" s="30" t="s">
        <v>4247</v>
      </c>
      <c r="B857" s="30" t="s">
        <v>10325</v>
      </c>
      <c r="C857" s="30" t="s">
        <v>4248</v>
      </c>
      <c r="D857" s="30" t="s">
        <v>3</v>
      </c>
      <c r="E857" s="30">
        <v>10</v>
      </c>
      <c r="F857" s="31">
        <v>4</v>
      </c>
      <c r="G857" s="111">
        <v>1036.73</v>
      </c>
      <c r="H857" s="102" t="s">
        <v>17841</v>
      </c>
    </row>
    <row r="858" spans="1:8" x14ac:dyDescent="0.25">
      <c r="A858" s="30"/>
      <c r="B858" s="30"/>
      <c r="C858" s="30"/>
      <c r="D858" s="30" t="s">
        <v>6</v>
      </c>
      <c r="E858" s="30">
        <v>1</v>
      </c>
      <c r="F858" s="31">
        <v>4</v>
      </c>
      <c r="G858" s="111">
        <v>103.67</v>
      </c>
      <c r="H858" s="102"/>
    </row>
    <row r="859" spans="1:8" x14ac:dyDescent="0.25">
      <c r="A859" s="30"/>
      <c r="B859" s="30"/>
      <c r="C859" s="30"/>
      <c r="D859" s="30" t="s">
        <v>7</v>
      </c>
      <c r="E859" s="30">
        <v>0.5</v>
      </c>
      <c r="F859" s="31">
        <v>2</v>
      </c>
      <c r="G859" s="111">
        <v>25.92</v>
      </c>
      <c r="H859" s="102"/>
    </row>
    <row r="860" spans="1:8" ht="42.75" x14ac:dyDescent="0.25">
      <c r="A860" s="34"/>
      <c r="B860" s="34"/>
      <c r="C860" s="34" t="s">
        <v>12094</v>
      </c>
      <c r="D860" s="34"/>
      <c r="E860" s="34"/>
      <c r="F860" s="35">
        <v>10</v>
      </c>
      <c r="G860" s="112">
        <v>1166.3200000000002</v>
      </c>
      <c r="H860" s="102"/>
    </row>
    <row r="861" spans="1:8" ht="30" x14ac:dyDescent="0.25">
      <c r="A861" s="30" t="s">
        <v>2774</v>
      </c>
      <c r="B861" s="30" t="s">
        <v>8193</v>
      </c>
      <c r="C861" s="30" t="s">
        <v>2775</v>
      </c>
      <c r="D861" s="30" t="s">
        <v>5</v>
      </c>
      <c r="E861" s="30">
        <v>5</v>
      </c>
      <c r="F861" s="31">
        <v>2</v>
      </c>
      <c r="G861" s="111">
        <v>259.18</v>
      </c>
      <c r="H861" s="102" t="s">
        <v>17173</v>
      </c>
    </row>
    <row r="862" spans="1:8" x14ac:dyDescent="0.25">
      <c r="A862" s="30"/>
      <c r="B862" s="30"/>
      <c r="C862" s="30"/>
      <c r="D862" s="30" t="s">
        <v>7</v>
      </c>
      <c r="E862" s="30">
        <v>0.5</v>
      </c>
      <c r="F862" s="31">
        <v>1</v>
      </c>
      <c r="G862" s="111">
        <v>12.96</v>
      </c>
      <c r="H862" s="102"/>
    </row>
    <row r="863" spans="1:8" ht="28.5" x14ac:dyDescent="0.25">
      <c r="A863" s="34"/>
      <c r="B863" s="34"/>
      <c r="C863" s="34" t="s">
        <v>12095</v>
      </c>
      <c r="D863" s="34"/>
      <c r="E863" s="34"/>
      <c r="F863" s="35">
        <v>3</v>
      </c>
      <c r="G863" s="112">
        <v>272.14</v>
      </c>
      <c r="H863" s="102"/>
    </row>
    <row r="864" spans="1:8" ht="30" x14ac:dyDescent="0.25">
      <c r="A864" s="30" t="s">
        <v>2776</v>
      </c>
      <c r="B864" s="30" t="s">
        <v>8194</v>
      </c>
      <c r="C864" s="30" t="s">
        <v>2777</v>
      </c>
      <c r="D864" s="30" t="s">
        <v>5</v>
      </c>
      <c r="E864" s="30">
        <v>5</v>
      </c>
      <c r="F864" s="31">
        <v>2</v>
      </c>
      <c r="G864" s="111">
        <v>259.18</v>
      </c>
      <c r="H864" s="102" t="s">
        <v>18773</v>
      </c>
    </row>
    <row r="865" spans="1:8" x14ac:dyDescent="0.25">
      <c r="A865" s="30"/>
      <c r="B865" s="30"/>
      <c r="C865" s="30"/>
      <c r="D865" s="30" t="s">
        <v>7</v>
      </c>
      <c r="E865" s="30">
        <v>0.5</v>
      </c>
      <c r="F865" s="31">
        <v>3</v>
      </c>
      <c r="G865" s="111">
        <v>38.880000000000003</v>
      </c>
      <c r="H865" s="102"/>
    </row>
    <row r="866" spans="1:8" ht="42.75" x14ac:dyDescent="0.25">
      <c r="A866" s="34"/>
      <c r="B866" s="34"/>
      <c r="C866" s="34" t="s">
        <v>12096</v>
      </c>
      <c r="D866" s="34"/>
      <c r="E866" s="34"/>
      <c r="F866" s="35">
        <v>5</v>
      </c>
      <c r="G866" s="112">
        <v>298.06</v>
      </c>
      <c r="H866" s="102"/>
    </row>
    <row r="867" spans="1:8" ht="30" x14ac:dyDescent="0.25">
      <c r="A867" s="30" t="s">
        <v>2778</v>
      </c>
      <c r="B867" s="30" t="s">
        <v>8195</v>
      </c>
      <c r="C867" s="30" t="s">
        <v>2779</v>
      </c>
      <c r="D867" s="30" t="s">
        <v>5</v>
      </c>
      <c r="E867" s="30">
        <v>5</v>
      </c>
      <c r="F867" s="31">
        <v>1</v>
      </c>
      <c r="G867" s="111">
        <v>129.59</v>
      </c>
      <c r="H867" s="102" t="s">
        <v>20781</v>
      </c>
    </row>
    <row r="868" spans="1:8" x14ac:dyDescent="0.25">
      <c r="A868" s="30"/>
      <c r="B868" s="30"/>
      <c r="C868" s="30"/>
      <c r="D868" s="30" t="s">
        <v>7</v>
      </c>
      <c r="E868" s="30">
        <v>0.5</v>
      </c>
      <c r="F868" s="31">
        <v>1</v>
      </c>
      <c r="G868" s="111">
        <v>12.96</v>
      </c>
      <c r="H868" s="102"/>
    </row>
    <row r="869" spans="1:8" ht="42.75" x14ac:dyDescent="0.25">
      <c r="A869" s="34"/>
      <c r="B869" s="34"/>
      <c r="C869" s="34" t="s">
        <v>12097</v>
      </c>
      <c r="D869" s="34"/>
      <c r="E869" s="34"/>
      <c r="F869" s="35">
        <v>2</v>
      </c>
      <c r="G869" s="112">
        <v>142.55000000000001</v>
      </c>
      <c r="H869" s="102"/>
    </row>
    <row r="870" spans="1:8" x14ac:dyDescent="0.25">
      <c r="A870" s="30" t="s">
        <v>2780</v>
      </c>
      <c r="B870" s="30" t="s">
        <v>8196</v>
      </c>
      <c r="C870" s="30" t="s">
        <v>2781</v>
      </c>
      <c r="D870" s="30" t="s">
        <v>5</v>
      </c>
      <c r="E870" s="30">
        <v>5</v>
      </c>
      <c r="F870" s="31">
        <v>1</v>
      </c>
      <c r="G870" s="111">
        <v>129.59</v>
      </c>
      <c r="H870" s="102" t="s">
        <v>18018</v>
      </c>
    </row>
    <row r="871" spans="1:8" x14ac:dyDescent="0.25">
      <c r="A871" s="30"/>
      <c r="B871" s="30"/>
      <c r="C871" s="30"/>
      <c r="D871" s="30" t="s">
        <v>7</v>
      </c>
      <c r="E871" s="30">
        <v>0.5</v>
      </c>
      <c r="F871" s="31">
        <v>2</v>
      </c>
      <c r="G871" s="111">
        <v>25.92</v>
      </c>
      <c r="H871" s="102"/>
    </row>
    <row r="872" spans="1:8" x14ac:dyDescent="0.25">
      <c r="A872" s="34"/>
      <c r="B872" s="34"/>
      <c r="C872" s="34" t="s">
        <v>12098</v>
      </c>
      <c r="D872" s="34"/>
      <c r="E872" s="34"/>
      <c r="F872" s="35">
        <v>3</v>
      </c>
      <c r="G872" s="112">
        <v>155.51</v>
      </c>
      <c r="H872" s="102"/>
    </row>
    <row r="873" spans="1:8" ht="30" x14ac:dyDescent="0.25">
      <c r="A873" s="30" t="s">
        <v>2782</v>
      </c>
      <c r="B873" s="30" t="s">
        <v>8197</v>
      </c>
      <c r="C873" s="30" t="s">
        <v>2783</v>
      </c>
      <c r="D873" s="30" t="s">
        <v>5</v>
      </c>
      <c r="E873" s="30">
        <v>5</v>
      </c>
      <c r="F873" s="31">
        <v>2</v>
      </c>
      <c r="G873" s="111">
        <v>259.18</v>
      </c>
      <c r="H873" s="102" t="s">
        <v>17016</v>
      </c>
    </row>
    <row r="874" spans="1:8" x14ac:dyDescent="0.25">
      <c r="A874" s="30"/>
      <c r="B874" s="30"/>
      <c r="C874" s="30"/>
      <c r="D874" s="30" t="s">
        <v>7</v>
      </c>
      <c r="E874" s="30">
        <v>0.5</v>
      </c>
      <c r="F874" s="31">
        <v>3</v>
      </c>
      <c r="G874" s="111">
        <v>38.880000000000003</v>
      </c>
      <c r="H874" s="102"/>
    </row>
    <row r="875" spans="1:8" ht="28.5" x14ac:dyDescent="0.25">
      <c r="A875" s="34"/>
      <c r="B875" s="34"/>
      <c r="C875" s="34" t="s">
        <v>12099</v>
      </c>
      <c r="D875" s="34"/>
      <c r="E875" s="34"/>
      <c r="F875" s="35">
        <v>5</v>
      </c>
      <c r="G875" s="112">
        <v>298.06</v>
      </c>
      <c r="H875" s="102"/>
    </row>
    <row r="876" spans="1:8" x14ac:dyDescent="0.25">
      <c r="A876" s="30" t="s">
        <v>2784</v>
      </c>
      <c r="B876" s="30" t="s">
        <v>8198</v>
      </c>
      <c r="C876" s="30" t="s">
        <v>2785</v>
      </c>
      <c r="D876" s="30" t="s">
        <v>5</v>
      </c>
      <c r="E876" s="30">
        <v>5</v>
      </c>
      <c r="F876" s="31">
        <v>1</v>
      </c>
      <c r="G876" s="111">
        <v>129.59</v>
      </c>
      <c r="H876" s="102" t="s">
        <v>20774</v>
      </c>
    </row>
    <row r="877" spans="1:8" x14ac:dyDescent="0.25">
      <c r="A877" s="30"/>
      <c r="B877" s="30"/>
      <c r="C877" s="30"/>
      <c r="D877" s="30" t="s">
        <v>7</v>
      </c>
      <c r="E877" s="30">
        <v>0.5</v>
      </c>
      <c r="F877" s="31">
        <v>3</v>
      </c>
      <c r="G877" s="111">
        <v>38.880000000000003</v>
      </c>
      <c r="H877" s="102"/>
    </row>
    <row r="878" spans="1:8" x14ac:dyDescent="0.25">
      <c r="A878" s="34"/>
      <c r="B878" s="34"/>
      <c r="C878" s="34" t="s">
        <v>12100</v>
      </c>
      <c r="D878" s="34"/>
      <c r="E878" s="34"/>
      <c r="F878" s="35">
        <v>4</v>
      </c>
      <c r="G878" s="112">
        <v>168.47</v>
      </c>
      <c r="H878" s="102"/>
    </row>
    <row r="879" spans="1:8" x14ac:dyDescent="0.25">
      <c r="A879" s="30" t="s">
        <v>2875</v>
      </c>
      <c r="B879" s="30" t="s">
        <v>8199</v>
      </c>
      <c r="C879" s="30" t="s">
        <v>2876</v>
      </c>
      <c r="D879" s="30" t="s">
        <v>5</v>
      </c>
      <c r="E879" s="30">
        <v>5</v>
      </c>
      <c r="F879" s="31">
        <v>1</v>
      </c>
      <c r="G879" s="111">
        <v>129.59</v>
      </c>
      <c r="H879" s="102" t="s">
        <v>17267</v>
      </c>
    </row>
    <row r="880" spans="1:8" x14ac:dyDescent="0.25">
      <c r="A880" s="30"/>
      <c r="B880" s="30"/>
      <c r="C880" s="30"/>
      <c r="D880" s="30" t="s">
        <v>7</v>
      </c>
      <c r="E880" s="30">
        <v>0.5</v>
      </c>
      <c r="F880" s="31">
        <v>2</v>
      </c>
      <c r="G880" s="111">
        <v>25.92</v>
      </c>
      <c r="H880" s="102"/>
    </row>
    <row r="881" spans="1:8" x14ac:dyDescent="0.25">
      <c r="A881" s="34"/>
      <c r="B881" s="34"/>
      <c r="C881" s="34" t="s">
        <v>12101</v>
      </c>
      <c r="D881" s="34"/>
      <c r="E881" s="34"/>
      <c r="F881" s="35">
        <v>3</v>
      </c>
      <c r="G881" s="112">
        <v>155.51</v>
      </c>
      <c r="H881" s="102"/>
    </row>
    <row r="882" spans="1:8" ht="30" x14ac:dyDescent="0.25">
      <c r="A882" s="30" t="s">
        <v>2877</v>
      </c>
      <c r="B882" s="30" t="s">
        <v>8200</v>
      </c>
      <c r="C882" s="30" t="s">
        <v>6483</v>
      </c>
      <c r="D882" s="30" t="s">
        <v>5</v>
      </c>
      <c r="E882" s="30">
        <v>5</v>
      </c>
      <c r="F882" s="31">
        <v>2</v>
      </c>
      <c r="G882" s="111">
        <v>259.18</v>
      </c>
      <c r="H882" s="102" t="s">
        <v>19401</v>
      </c>
    </row>
    <row r="883" spans="1:8" x14ac:dyDescent="0.25">
      <c r="A883" s="30"/>
      <c r="B883" s="30"/>
      <c r="C883" s="30"/>
      <c r="D883" s="30" t="s">
        <v>6</v>
      </c>
      <c r="E883" s="30">
        <v>1</v>
      </c>
      <c r="F883" s="31">
        <v>1</v>
      </c>
      <c r="G883" s="111">
        <v>25.92</v>
      </c>
      <c r="H883" s="102"/>
    </row>
    <row r="884" spans="1:8" x14ac:dyDescent="0.25">
      <c r="A884" s="30"/>
      <c r="B884" s="30"/>
      <c r="C884" s="30"/>
      <c r="D884" s="30" t="s">
        <v>7</v>
      </c>
      <c r="E884" s="30">
        <v>0.5</v>
      </c>
      <c r="F884" s="31">
        <v>1</v>
      </c>
      <c r="G884" s="111">
        <v>12.96</v>
      </c>
      <c r="H884" s="102"/>
    </row>
    <row r="885" spans="1:8" ht="28.5" x14ac:dyDescent="0.25">
      <c r="A885" s="34"/>
      <c r="B885" s="34"/>
      <c r="C885" s="34" t="s">
        <v>12102</v>
      </c>
      <c r="D885" s="34"/>
      <c r="E885" s="34"/>
      <c r="F885" s="35">
        <v>4</v>
      </c>
      <c r="G885" s="112">
        <v>298.06</v>
      </c>
      <c r="H885" s="102"/>
    </row>
    <row r="886" spans="1:8" x14ac:dyDescent="0.25">
      <c r="A886" s="30" t="s">
        <v>2878</v>
      </c>
      <c r="B886" s="30" t="s">
        <v>8201</v>
      </c>
      <c r="C886" s="30" t="s">
        <v>2879</v>
      </c>
      <c r="D886" s="30" t="s">
        <v>5</v>
      </c>
      <c r="E886" s="30">
        <v>5</v>
      </c>
      <c r="F886" s="31">
        <v>1</v>
      </c>
      <c r="G886" s="111">
        <v>129.59</v>
      </c>
      <c r="H886" s="102" t="s">
        <v>19380</v>
      </c>
    </row>
    <row r="887" spans="1:8" x14ac:dyDescent="0.25">
      <c r="A887" s="30"/>
      <c r="B887" s="30"/>
      <c r="C887" s="30"/>
      <c r="D887" s="30" t="s">
        <v>7</v>
      </c>
      <c r="E887" s="30">
        <v>0.5</v>
      </c>
      <c r="F887" s="31">
        <v>3</v>
      </c>
      <c r="G887" s="111">
        <v>38.880000000000003</v>
      </c>
      <c r="H887" s="102"/>
    </row>
    <row r="888" spans="1:8" x14ac:dyDescent="0.25">
      <c r="A888" s="34"/>
      <c r="B888" s="34"/>
      <c r="C888" s="34" t="s">
        <v>12103</v>
      </c>
      <c r="D888" s="34"/>
      <c r="E888" s="34"/>
      <c r="F888" s="35">
        <v>4</v>
      </c>
      <c r="G888" s="112">
        <v>168.47</v>
      </c>
      <c r="H888" s="102"/>
    </row>
    <row r="889" spans="1:8" ht="30" x14ac:dyDescent="0.25">
      <c r="A889" s="30" t="s">
        <v>2880</v>
      </c>
      <c r="B889" s="30" t="s">
        <v>8202</v>
      </c>
      <c r="C889" s="30" t="s">
        <v>2881</v>
      </c>
      <c r="D889" s="30" t="s">
        <v>5</v>
      </c>
      <c r="E889" s="30">
        <v>5</v>
      </c>
      <c r="F889" s="31">
        <v>1</v>
      </c>
      <c r="G889" s="111">
        <v>129.59</v>
      </c>
      <c r="H889" s="102" t="s">
        <v>18580</v>
      </c>
    </row>
    <row r="890" spans="1:8" x14ac:dyDescent="0.25">
      <c r="A890" s="30"/>
      <c r="B890" s="30"/>
      <c r="C890" s="30"/>
      <c r="D890" s="30" t="s">
        <v>7</v>
      </c>
      <c r="E890" s="30">
        <v>0.5</v>
      </c>
      <c r="F890" s="31">
        <v>1</v>
      </c>
      <c r="G890" s="111">
        <v>12.96</v>
      </c>
      <c r="H890" s="102"/>
    </row>
    <row r="891" spans="1:8" ht="28.5" x14ac:dyDescent="0.25">
      <c r="A891" s="34"/>
      <c r="B891" s="34"/>
      <c r="C891" s="34" t="s">
        <v>12104</v>
      </c>
      <c r="D891" s="34"/>
      <c r="E891" s="34"/>
      <c r="F891" s="35">
        <v>2</v>
      </c>
      <c r="G891" s="112">
        <v>142.55000000000001</v>
      </c>
      <c r="H891" s="102"/>
    </row>
    <row r="892" spans="1:8" ht="30" x14ac:dyDescent="0.25">
      <c r="A892" s="30" t="s">
        <v>2882</v>
      </c>
      <c r="B892" s="30" t="s">
        <v>8203</v>
      </c>
      <c r="C892" s="30" t="s">
        <v>2883</v>
      </c>
      <c r="D892" s="30" t="s">
        <v>5</v>
      </c>
      <c r="E892" s="30">
        <v>5</v>
      </c>
      <c r="F892" s="31">
        <v>1</v>
      </c>
      <c r="G892" s="111">
        <v>129.59</v>
      </c>
      <c r="H892" s="102" t="s">
        <v>19820</v>
      </c>
    </row>
    <row r="893" spans="1:8" x14ac:dyDescent="0.25">
      <c r="A893" s="30"/>
      <c r="B893" s="30"/>
      <c r="C893" s="30"/>
      <c r="D893" s="30" t="s">
        <v>7</v>
      </c>
      <c r="E893" s="30">
        <v>0.5</v>
      </c>
      <c r="F893" s="31">
        <v>1</v>
      </c>
      <c r="G893" s="111">
        <v>12.96</v>
      </c>
      <c r="H893" s="102"/>
    </row>
    <row r="894" spans="1:8" ht="28.5" x14ac:dyDescent="0.25">
      <c r="A894" s="34"/>
      <c r="B894" s="34"/>
      <c r="C894" s="34" t="s">
        <v>12105</v>
      </c>
      <c r="D894" s="34"/>
      <c r="E894" s="34"/>
      <c r="F894" s="35">
        <v>2</v>
      </c>
      <c r="G894" s="112">
        <v>142.55000000000001</v>
      </c>
      <c r="H894" s="102"/>
    </row>
    <row r="895" spans="1:8" ht="30" x14ac:dyDescent="0.25">
      <c r="A895" s="30" t="s">
        <v>2884</v>
      </c>
      <c r="B895" s="30" t="s">
        <v>8204</v>
      </c>
      <c r="C895" s="30" t="s">
        <v>2885</v>
      </c>
      <c r="D895" s="30" t="s">
        <v>5</v>
      </c>
      <c r="E895" s="30">
        <v>5</v>
      </c>
      <c r="F895" s="31">
        <v>1</v>
      </c>
      <c r="G895" s="111">
        <v>129.59</v>
      </c>
      <c r="H895" s="102" t="s">
        <v>20742</v>
      </c>
    </row>
    <row r="896" spans="1:8" x14ac:dyDescent="0.25">
      <c r="A896" s="30"/>
      <c r="B896" s="30"/>
      <c r="C896" s="30"/>
      <c r="D896" s="30" t="s">
        <v>7</v>
      </c>
      <c r="E896" s="30">
        <v>0.5</v>
      </c>
      <c r="F896" s="31">
        <v>3</v>
      </c>
      <c r="G896" s="111">
        <v>38.880000000000003</v>
      </c>
      <c r="H896" s="102"/>
    </row>
    <row r="897" spans="1:8" ht="28.5" x14ac:dyDescent="0.25">
      <c r="A897" s="34"/>
      <c r="B897" s="34"/>
      <c r="C897" s="34" t="s">
        <v>12106</v>
      </c>
      <c r="D897" s="34"/>
      <c r="E897" s="34"/>
      <c r="F897" s="35">
        <v>4</v>
      </c>
      <c r="G897" s="112">
        <v>168.47</v>
      </c>
      <c r="H897" s="102"/>
    </row>
    <row r="898" spans="1:8" ht="45" x14ac:dyDescent="0.25">
      <c r="A898" s="30" t="s">
        <v>2886</v>
      </c>
      <c r="B898" s="30" t="s">
        <v>8205</v>
      </c>
      <c r="C898" s="30" t="s">
        <v>2887</v>
      </c>
      <c r="D898" s="30" t="s">
        <v>5</v>
      </c>
      <c r="E898" s="30">
        <v>5</v>
      </c>
      <c r="F898" s="31">
        <v>3</v>
      </c>
      <c r="G898" s="111">
        <v>388.77</v>
      </c>
      <c r="H898" s="102" t="s">
        <v>20218</v>
      </c>
    </row>
    <row r="899" spans="1:8" x14ac:dyDescent="0.25">
      <c r="A899" s="30"/>
      <c r="B899" s="30"/>
      <c r="C899" s="30"/>
      <c r="D899" s="30" t="s">
        <v>7</v>
      </c>
      <c r="E899" s="30">
        <v>0.5</v>
      </c>
      <c r="F899" s="31">
        <v>2</v>
      </c>
      <c r="G899" s="111">
        <v>25.92</v>
      </c>
      <c r="H899" s="102"/>
    </row>
    <row r="900" spans="1:8" ht="42.75" x14ac:dyDescent="0.25">
      <c r="A900" s="34"/>
      <c r="B900" s="34"/>
      <c r="C900" s="34" t="s">
        <v>12107</v>
      </c>
      <c r="D900" s="34"/>
      <c r="E900" s="34"/>
      <c r="F900" s="35">
        <v>5</v>
      </c>
      <c r="G900" s="112">
        <v>414.69</v>
      </c>
      <c r="H900" s="102"/>
    </row>
    <row r="901" spans="1:8" x14ac:dyDescent="0.25">
      <c r="A901" s="30" t="s">
        <v>2888</v>
      </c>
      <c r="B901" s="30" t="s">
        <v>8206</v>
      </c>
      <c r="C901" s="30" t="s">
        <v>2889</v>
      </c>
      <c r="D901" s="30" t="s">
        <v>8</v>
      </c>
      <c r="E901" s="30">
        <v>2</v>
      </c>
      <c r="F901" s="31">
        <v>3</v>
      </c>
      <c r="G901" s="111">
        <v>155.51</v>
      </c>
      <c r="H901" s="102" t="s">
        <v>19557</v>
      </c>
    </row>
    <row r="902" spans="1:8" x14ac:dyDescent="0.25">
      <c r="A902" s="30"/>
      <c r="B902" s="30"/>
      <c r="C902" s="30"/>
      <c r="D902" s="30" t="s">
        <v>7</v>
      </c>
      <c r="E902" s="30">
        <v>0.5</v>
      </c>
      <c r="F902" s="31">
        <v>4</v>
      </c>
      <c r="G902" s="111">
        <v>51.84</v>
      </c>
      <c r="H902" s="102"/>
    </row>
    <row r="903" spans="1:8" x14ac:dyDescent="0.25">
      <c r="A903" s="34"/>
      <c r="B903" s="34"/>
      <c r="C903" s="34" t="s">
        <v>12108</v>
      </c>
      <c r="D903" s="34"/>
      <c r="E903" s="34"/>
      <c r="F903" s="35">
        <v>7</v>
      </c>
      <c r="G903" s="112">
        <v>207.35</v>
      </c>
      <c r="H903" s="102"/>
    </row>
    <row r="904" spans="1:8" ht="30" x14ac:dyDescent="0.25">
      <c r="A904" s="30" t="s">
        <v>2890</v>
      </c>
      <c r="B904" s="30" t="s">
        <v>8207</v>
      </c>
      <c r="C904" s="30" t="s">
        <v>6484</v>
      </c>
      <c r="D904" s="30" t="s">
        <v>5</v>
      </c>
      <c r="E904" s="30">
        <v>5</v>
      </c>
      <c r="F904" s="31">
        <v>3</v>
      </c>
      <c r="G904" s="111">
        <v>388.77</v>
      </c>
      <c r="H904" s="102" t="s">
        <v>19616</v>
      </c>
    </row>
    <row r="905" spans="1:8" x14ac:dyDescent="0.25">
      <c r="A905" s="30"/>
      <c r="B905" s="30"/>
      <c r="C905" s="30"/>
      <c r="D905" s="30" t="s">
        <v>7</v>
      </c>
      <c r="E905" s="30">
        <v>0.5</v>
      </c>
      <c r="F905" s="31">
        <v>1</v>
      </c>
      <c r="G905" s="111">
        <v>12.96</v>
      </c>
      <c r="H905" s="102"/>
    </row>
    <row r="906" spans="1:8" ht="28.5" x14ac:dyDescent="0.25">
      <c r="A906" s="34"/>
      <c r="B906" s="34"/>
      <c r="C906" s="34" t="s">
        <v>12109</v>
      </c>
      <c r="D906" s="34"/>
      <c r="E906" s="34"/>
      <c r="F906" s="35">
        <v>4</v>
      </c>
      <c r="G906" s="112">
        <v>401.72999999999996</v>
      </c>
      <c r="H906" s="102"/>
    </row>
    <row r="907" spans="1:8" ht="30" x14ac:dyDescent="0.25">
      <c r="A907" s="30" t="s">
        <v>2891</v>
      </c>
      <c r="B907" s="30" t="s">
        <v>8208</v>
      </c>
      <c r="C907" s="30" t="s">
        <v>310</v>
      </c>
      <c r="D907" s="30" t="s">
        <v>5</v>
      </c>
      <c r="E907" s="30">
        <v>5</v>
      </c>
      <c r="F907" s="31">
        <v>1</v>
      </c>
      <c r="G907" s="111">
        <v>129.59</v>
      </c>
      <c r="H907" s="102" t="s">
        <v>20333</v>
      </c>
    </row>
    <row r="908" spans="1:8" x14ac:dyDescent="0.25">
      <c r="A908" s="30"/>
      <c r="B908" s="30"/>
      <c r="C908" s="30"/>
      <c r="D908" s="30" t="s">
        <v>7</v>
      </c>
      <c r="E908" s="30">
        <v>0.5</v>
      </c>
      <c r="F908" s="31">
        <v>2</v>
      </c>
      <c r="G908" s="111">
        <v>25.92</v>
      </c>
      <c r="H908" s="102"/>
    </row>
    <row r="909" spans="1:8" ht="28.5" x14ac:dyDescent="0.25">
      <c r="A909" s="34"/>
      <c r="B909" s="34"/>
      <c r="C909" s="34" t="s">
        <v>12110</v>
      </c>
      <c r="D909" s="34"/>
      <c r="E909" s="34"/>
      <c r="F909" s="35">
        <v>3</v>
      </c>
      <c r="G909" s="112">
        <v>155.51</v>
      </c>
      <c r="H909" s="102"/>
    </row>
    <row r="910" spans="1:8" ht="30" x14ac:dyDescent="0.25">
      <c r="A910" s="30" t="s">
        <v>2892</v>
      </c>
      <c r="B910" s="30" t="s">
        <v>8209</v>
      </c>
      <c r="C910" s="30" t="s">
        <v>2893</v>
      </c>
      <c r="D910" s="30" t="s">
        <v>5</v>
      </c>
      <c r="E910" s="30">
        <v>5</v>
      </c>
      <c r="F910" s="31">
        <v>2</v>
      </c>
      <c r="G910" s="111">
        <v>259.18</v>
      </c>
      <c r="H910" s="102" t="s">
        <v>18220</v>
      </c>
    </row>
    <row r="911" spans="1:8" x14ac:dyDescent="0.25">
      <c r="A911" s="30"/>
      <c r="B911" s="30"/>
      <c r="C911" s="30"/>
      <c r="D911" s="30" t="s">
        <v>6</v>
      </c>
      <c r="E911" s="30">
        <v>1</v>
      </c>
      <c r="F911" s="31">
        <v>1</v>
      </c>
      <c r="G911" s="111">
        <v>25.92</v>
      </c>
      <c r="H911" s="102"/>
    </row>
    <row r="912" spans="1:8" x14ac:dyDescent="0.25">
      <c r="A912" s="30"/>
      <c r="B912" s="30"/>
      <c r="C912" s="30"/>
      <c r="D912" s="30" t="s">
        <v>7</v>
      </c>
      <c r="E912" s="30">
        <v>0.5</v>
      </c>
      <c r="F912" s="31">
        <v>1</v>
      </c>
      <c r="G912" s="111">
        <v>12.96</v>
      </c>
      <c r="H912" s="102"/>
    </row>
    <row r="913" spans="1:8" ht="42.75" x14ac:dyDescent="0.25">
      <c r="A913" s="34"/>
      <c r="B913" s="34"/>
      <c r="C913" s="34" t="s">
        <v>12111</v>
      </c>
      <c r="D913" s="34"/>
      <c r="E913" s="34"/>
      <c r="F913" s="35">
        <v>4</v>
      </c>
      <c r="G913" s="112">
        <v>298.06</v>
      </c>
      <c r="H913" s="102"/>
    </row>
    <row r="914" spans="1:8" x14ac:dyDescent="0.25">
      <c r="A914" s="30" t="s">
        <v>2894</v>
      </c>
      <c r="B914" s="30" t="s">
        <v>8210</v>
      </c>
      <c r="C914" s="30" t="s">
        <v>2895</v>
      </c>
      <c r="D914" s="30" t="s">
        <v>5</v>
      </c>
      <c r="E914" s="30">
        <v>5</v>
      </c>
      <c r="F914" s="31">
        <v>1</v>
      </c>
      <c r="G914" s="111">
        <v>129.59</v>
      </c>
      <c r="H914" s="102" t="s">
        <v>18226</v>
      </c>
    </row>
    <row r="915" spans="1:8" x14ac:dyDescent="0.25">
      <c r="A915" s="30"/>
      <c r="B915" s="30"/>
      <c r="C915" s="30"/>
      <c r="D915" s="30" t="s">
        <v>7</v>
      </c>
      <c r="E915" s="30">
        <v>0.5</v>
      </c>
      <c r="F915" s="31">
        <v>2</v>
      </c>
      <c r="G915" s="111">
        <v>25.92</v>
      </c>
      <c r="H915" s="102"/>
    </row>
    <row r="916" spans="1:8" ht="28.5" x14ac:dyDescent="0.25">
      <c r="A916" s="34"/>
      <c r="B916" s="34"/>
      <c r="C916" s="34" t="s">
        <v>12112</v>
      </c>
      <c r="D916" s="34"/>
      <c r="E916" s="34"/>
      <c r="F916" s="35">
        <v>3</v>
      </c>
      <c r="G916" s="112">
        <v>155.51</v>
      </c>
      <c r="H916" s="102"/>
    </row>
    <row r="917" spans="1:8" x14ac:dyDescent="0.25">
      <c r="A917" s="30" t="s">
        <v>2896</v>
      </c>
      <c r="B917" s="30" t="s">
        <v>8211</v>
      </c>
      <c r="C917" s="30" t="s">
        <v>6854</v>
      </c>
      <c r="D917" s="30" t="s">
        <v>5</v>
      </c>
      <c r="E917" s="30">
        <v>5</v>
      </c>
      <c r="F917" s="31">
        <v>1</v>
      </c>
      <c r="G917" s="111">
        <v>129.59</v>
      </c>
      <c r="H917" s="102" t="s">
        <v>17788</v>
      </c>
    </row>
    <row r="918" spans="1:8" x14ac:dyDescent="0.25">
      <c r="A918" s="30"/>
      <c r="B918" s="30"/>
      <c r="C918" s="30"/>
      <c r="D918" s="30" t="s">
        <v>7</v>
      </c>
      <c r="E918" s="30">
        <v>0.5</v>
      </c>
      <c r="F918" s="31">
        <v>1</v>
      </c>
      <c r="G918" s="111">
        <v>12.96</v>
      </c>
      <c r="H918" s="102"/>
    </row>
    <row r="919" spans="1:8" ht="28.5" x14ac:dyDescent="0.25">
      <c r="A919" s="34"/>
      <c r="B919" s="34"/>
      <c r="C919" s="34" t="s">
        <v>12113</v>
      </c>
      <c r="D919" s="34"/>
      <c r="E919" s="34"/>
      <c r="F919" s="35">
        <v>2</v>
      </c>
      <c r="G919" s="112">
        <v>142.55000000000001</v>
      </c>
      <c r="H919" s="102"/>
    </row>
    <row r="920" spans="1:8" ht="45" x14ac:dyDescent="0.25">
      <c r="A920" s="30" t="s">
        <v>3017</v>
      </c>
      <c r="B920" s="30" t="s">
        <v>8212</v>
      </c>
      <c r="C920" s="30" t="s">
        <v>3018</v>
      </c>
      <c r="D920" s="30" t="s">
        <v>5</v>
      </c>
      <c r="E920" s="30">
        <v>5</v>
      </c>
      <c r="F920" s="31">
        <v>1</v>
      </c>
      <c r="G920" s="111">
        <v>129.59</v>
      </c>
      <c r="H920" s="102" t="s">
        <v>19735</v>
      </c>
    </row>
    <row r="921" spans="1:8" x14ac:dyDescent="0.25">
      <c r="A921" s="30"/>
      <c r="B921" s="30"/>
      <c r="C921" s="30"/>
      <c r="D921" s="30" t="s">
        <v>7</v>
      </c>
      <c r="E921" s="30">
        <v>0.5</v>
      </c>
      <c r="F921" s="31">
        <v>2</v>
      </c>
      <c r="G921" s="111">
        <v>25.92</v>
      </c>
      <c r="H921" s="102"/>
    </row>
    <row r="922" spans="1:8" ht="42.75" x14ac:dyDescent="0.25">
      <c r="A922" s="34"/>
      <c r="B922" s="34"/>
      <c r="C922" s="34" t="s">
        <v>12114</v>
      </c>
      <c r="D922" s="34"/>
      <c r="E922" s="34"/>
      <c r="F922" s="35">
        <v>3</v>
      </c>
      <c r="G922" s="112">
        <v>155.51</v>
      </c>
      <c r="H922" s="102"/>
    </row>
    <row r="923" spans="1:8" x14ac:dyDescent="0.25">
      <c r="A923" s="30" t="s">
        <v>3019</v>
      </c>
      <c r="B923" s="30" t="s">
        <v>8213</v>
      </c>
      <c r="C923" s="30" t="s">
        <v>3020</v>
      </c>
      <c r="D923" s="30" t="s">
        <v>8</v>
      </c>
      <c r="E923" s="30">
        <v>2</v>
      </c>
      <c r="F923" s="31">
        <v>6</v>
      </c>
      <c r="G923" s="111">
        <v>311.02</v>
      </c>
      <c r="H923" s="102" t="s">
        <v>18540</v>
      </c>
    </row>
    <row r="924" spans="1:8" x14ac:dyDescent="0.25">
      <c r="A924" s="34"/>
      <c r="B924" s="34"/>
      <c r="C924" s="34" t="s">
        <v>12115</v>
      </c>
      <c r="D924" s="34"/>
      <c r="E924" s="34"/>
      <c r="F924" s="35">
        <v>6</v>
      </c>
      <c r="G924" s="112">
        <v>311.02</v>
      </c>
      <c r="H924" s="102"/>
    </row>
    <row r="925" spans="1:8" ht="45" x14ac:dyDescent="0.25">
      <c r="A925" s="30" t="s">
        <v>6518</v>
      </c>
      <c r="B925" s="30" t="s">
        <v>8969</v>
      </c>
      <c r="C925" s="30" t="s">
        <v>6519</v>
      </c>
      <c r="D925" s="30" t="s">
        <v>7</v>
      </c>
      <c r="E925" s="30">
        <v>0.5</v>
      </c>
      <c r="F925" s="31">
        <v>3</v>
      </c>
      <c r="G925" s="111">
        <v>38.880000000000003</v>
      </c>
      <c r="H925" s="102" t="s">
        <v>17182</v>
      </c>
    </row>
    <row r="926" spans="1:8" ht="42.75" x14ac:dyDescent="0.25">
      <c r="A926" s="34"/>
      <c r="B926" s="34"/>
      <c r="C926" s="34" t="s">
        <v>12116</v>
      </c>
      <c r="D926" s="34"/>
      <c r="E926" s="34"/>
      <c r="F926" s="35">
        <v>3</v>
      </c>
      <c r="G926" s="112">
        <v>38.880000000000003</v>
      </c>
      <c r="H926" s="102"/>
    </row>
    <row r="927" spans="1:8" x14ac:dyDescent="0.25">
      <c r="A927" s="30" t="s">
        <v>3023</v>
      </c>
      <c r="B927" s="30" t="s">
        <v>8215</v>
      </c>
      <c r="C927" s="30" t="s">
        <v>3024</v>
      </c>
      <c r="D927" s="30" t="s">
        <v>5</v>
      </c>
      <c r="E927" s="30">
        <v>5</v>
      </c>
      <c r="F927" s="31">
        <v>2</v>
      </c>
      <c r="G927" s="111">
        <v>259.18</v>
      </c>
      <c r="H927" s="102" t="s">
        <v>18366</v>
      </c>
    </row>
    <row r="928" spans="1:8" x14ac:dyDescent="0.25">
      <c r="A928" s="30"/>
      <c r="B928" s="30"/>
      <c r="C928" s="30"/>
      <c r="D928" s="30" t="s">
        <v>7</v>
      </c>
      <c r="E928" s="30">
        <v>0.5</v>
      </c>
      <c r="F928" s="31">
        <v>6</v>
      </c>
      <c r="G928" s="111">
        <v>77.75</v>
      </c>
      <c r="H928" s="102"/>
    </row>
    <row r="929" spans="1:8" ht="28.5" x14ac:dyDescent="0.25">
      <c r="A929" s="34"/>
      <c r="B929" s="34"/>
      <c r="C929" s="34" t="s">
        <v>12117</v>
      </c>
      <c r="D929" s="34"/>
      <c r="E929" s="34"/>
      <c r="F929" s="35">
        <v>8</v>
      </c>
      <c r="G929" s="112">
        <v>336.93</v>
      </c>
      <c r="H929" s="102"/>
    </row>
    <row r="930" spans="1:8" ht="30" x14ac:dyDescent="0.25">
      <c r="A930" s="30" t="s">
        <v>3025</v>
      </c>
      <c r="B930" s="30" t="s">
        <v>8216</v>
      </c>
      <c r="C930" s="30" t="s">
        <v>3026</v>
      </c>
      <c r="D930" s="30" t="s">
        <v>5</v>
      </c>
      <c r="E930" s="30">
        <v>5</v>
      </c>
      <c r="F930" s="31">
        <v>1</v>
      </c>
      <c r="G930" s="111">
        <v>129.59</v>
      </c>
      <c r="H930" s="102" t="s">
        <v>18763</v>
      </c>
    </row>
    <row r="931" spans="1:8" x14ac:dyDescent="0.25">
      <c r="A931" s="30"/>
      <c r="B931" s="30"/>
      <c r="C931" s="30"/>
      <c r="D931" s="30" t="s">
        <v>7</v>
      </c>
      <c r="E931" s="30">
        <v>0.5</v>
      </c>
      <c r="F931" s="31">
        <v>2</v>
      </c>
      <c r="G931" s="111">
        <v>25.92</v>
      </c>
      <c r="H931" s="102"/>
    </row>
    <row r="932" spans="1:8" ht="42.75" x14ac:dyDescent="0.25">
      <c r="A932" s="34"/>
      <c r="B932" s="34"/>
      <c r="C932" s="34" t="s">
        <v>12118</v>
      </c>
      <c r="D932" s="34"/>
      <c r="E932" s="34"/>
      <c r="F932" s="35">
        <v>3</v>
      </c>
      <c r="G932" s="112">
        <v>155.51</v>
      </c>
      <c r="H932" s="102"/>
    </row>
    <row r="933" spans="1:8" x14ac:dyDescent="0.25">
      <c r="A933" s="30" t="s">
        <v>3027</v>
      </c>
      <c r="B933" s="30" t="s">
        <v>8217</v>
      </c>
      <c r="C933" s="30" t="s">
        <v>3028</v>
      </c>
      <c r="D933" s="30" t="s">
        <v>5</v>
      </c>
      <c r="E933" s="30">
        <v>5</v>
      </c>
      <c r="F933" s="31">
        <v>1</v>
      </c>
      <c r="G933" s="111">
        <v>129.59</v>
      </c>
      <c r="H933" s="102" t="s">
        <v>16900</v>
      </c>
    </row>
    <row r="934" spans="1:8" x14ac:dyDescent="0.25">
      <c r="A934" s="30"/>
      <c r="B934" s="30"/>
      <c r="C934" s="30"/>
      <c r="D934" s="30" t="s">
        <v>7</v>
      </c>
      <c r="E934" s="30">
        <v>0.5</v>
      </c>
      <c r="F934" s="31">
        <v>2</v>
      </c>
      <c r="G934" s="111">
        <v>25.92</v>
      </c>
      <c r="H934" s="102"/>
    </row>
    <row r="935" spans="1:8" x14ac:dyDescent="0.25">
      <c r="A935" s="34"/>
      <c r="B935" s="34"/>
      <c r="C935" s="34" t="s">
        <v>12119</v>
      </c>
      <c r="D935" s="34"/>
      <c r="E935" s="34"/>
      <c r="F935" s="35">
        <v>3</v>
      </c>
      <c r="G935" s="112">
        <v>155.51</v>
      </c>
      <c r="H935" s="102"/>
    </row>
    <row r="936" spans="1:8" x14ac:dyDescent="0.25">
      <c r="A936" s="30" t="s">
        <v>4484</v>
      </c>
      <c r="B936" s="30" t="s">
        <v>8719</v>
      </c>
      <c r="C936" s="30" t="s">
        <v>4485</v>
      </c>
      <c r="D936" s="30" t="s">
        <v>3</v>
      </c>
      <c r="E936" s="30">
        <v>10</v>
      </c>
      <c r="F936" s="31">
        <v>2</v>
      </c>
      <c r="G936" s="111">
        <v>518.36</v>
      </c>
      <c r="H936" s="102" t="s">
        <v>19157</v>
      </c>
    </row>
    <row r="937" spans="1:8" x14ac:dyDescent="0.25">
      <c r="A937" s="30"/>
      <c r="B937" s="30"/>
      <c r="C937" s="30"/>
      <c r="D937" s="30" t="s">
        <v>4</v>
      </c>
      <c r="E937" s="30">
        <v>8</v>
      </c>
      <c r="F937" s="31">
        <v>6</v>
      </c>
      <c r="G937" s="111">
        <v>1244.07</v>
      </c>
      <c r="H937" s="102"/>
    </row>
    <row r="938" spans="1:8" x14ac:dyDescent="0.25">
      <c r="A938" s="30"/>
      <c r="B938" s="30"/>
      <c r="C938" s="30"/>
      <c r="D938" s="30" t="s">
        <v>5</v>
      </c>
      <c r="E938" s="30">
        <v>5</v>
      </c>
      <c r="F938" s="31">
        <v>8</v>
      </c>
      <c r="G938" s="111">
        <v>1036.73</v>
      </c>
      <c r="H938" s="102"/>
    </row>
    <row r="939" spans="1:8" x14ac:dyDescent="0.25">
      <c r="A939" s="30"/>
      <c r="B939" s="30"/>
      <c r="C939" s="30"/>
      <c r="D939" s="30" t="s">
        <v>8</v>
      </c>
      <c r="E939" s="30">
        <v>2</v>
      </c>
      <c r="F939" s="31">
        <v>2</v>
      </c>
      <c r="G939" s="111">
        <v>103.67</v>
      </c>
      <c r="H939" s="102"/>
    </row>
    <row r="940" spans="1:8" x14ac:dyDescent="0.25">
      <c r="A940" s="30"/>
      <c r="B940" s="30"/>
      <c r="C940" s="30"/>
      <c r="D940" s="30" t="s">
        <v>6</v>
      </c>
      <c r="E940" s="30">
        <v>1</v>
      </c>
      <c r="F940" s="31">
        <v>35</v>
      </c>
      <c r="G940" s="111">
        <v>907.14</v>
      </c>
      <c r="H940" s="102"/>
    </row>
    <row r="941" spans="1:8" x14ac:dyDescent="0.25">
      <c r="A941" s="30"/>
      <c r="B941" s="30"/>
      <c r="C941" s="30"/>
      <c r="D941" s="30" t="s">
        <v>7</v>
      </c>
      <c r="E941" s="30">
        <v>0.5</v>
      </c>
      <c r="F941" s="31">
        <v>89</v>
      </c>
      <c r="G941" s="111">
        <v>1153.3599999999999</v>
      </c>
      <c r="H941" s="102"/>
    </row>
    <row r="942" spans="1:8" x14ac:dyDescent="0.25">
      <c r="A942" s="34"/>
      <c r="B942" s="34"/>
      <c r="C942" s="34" t="s">
        <v>12120</v>
      </c>
      <c r="D942" s="34"/>
      <c r="E942" s="34"/>
      <c r="F942" s="35">
        <v>142</v>
      </c>
      <c r="G942" s="112">
        <v>4963.33</v>
      </c>
      <c r="H942" s="102"/>
    </row>
    <row r="943" spans="1:8" x14ac:dyDescent="0.25">
      <c r="A943" s="30" t="s">
        <v>3029</v>
      </c>
      <c r="B943" s="30" t="s">
        <v>8218</v>
      </c>
      <c r="C943" s="30" t="s">
        <v>3030</v>
      </c>
      <c r="D943" s="30" t="s">
        <v>8</v>
      </c>
      <c r="E943" s="30">
        <v>2</v>
      </c>
      <c r="F943" s="31">
        <v>5</v>
      </c>
      <c r="G943" s="111">
        <v>259.18</v>
      </c>
      <c r="H943" s="102" t="s">
        <v>20839</v>
      </c>
    </row>
    <row r="944" spans="1:8" x14ac:dyDescent="0.25">
      <c r="A944" s="30"/>
      <c r="B944" s="30"/>
      <c r="C944" s="30"/>
      <c r="D944" s="30" t="s">
        <v>7</v>
      </c>
      <c r="E944" s="30">
        <v>0.5</v>
      </c>
      <c r="F944" s="31">
        <v>5</v>
      </c>
      <c r="G944" s="111">
        <v>64.8</v>
      </c>
      <c r="H944" s="102"/>
    </row>
    <row r="945" spans="1:8" x14ac:dyDescent="0.25">
      <c r="A945" s="34"/>
      <c r="B945" s="34"/>
      <c r="C945" s="34" t="s">
        <v>12121</v>
      </c>
      <c r="D945" s="34"/>
      <c r="E945" s="34"/>
      <c r="F945" s="35">
        <v>10</v>
      </c>
      <c r="G945" s="112">
        <v>323.98</v>
      </c>
      <c r="H945" s="102"/>
    </row>
    <row r="946" spans="1:8" ht="30" x14ac:dyDescent="0.25">
      <c r="A946" s="30" t="s">
        <v>4486</v>
      </c>
      <c r="B946" s="30" t="s">
        <v>8219</v>
      </c>
      <c r="C946" s="30" t="s">
        <v>4487</v>
      </c>
      <c r="D946" s="30" t="s">
        <v>8</v>
      </c>
      <c r="E946" s="30">
        <v>2</v>
      </c>
      <c r="F946" s="31">
        <v>4</v>
      </c>
      <c r="G946" s="111">
        <v>207.35</v>
      </c>
      <c r="H946" s="102" t="s">
        <v>19580</v>
      </c>
    </row>
    <row r="947" spans="1:8" x14ac:dyDescent="0.25">
      <c r="A947" s="30"/>
      <c r="B947" s="30"/>
      <c r="C947" s="30"/>
      <c r="D947" s="30" t="s">
        <v>7</v>
      </c>
      <c r="E947" s="30">
        <v>0.5</v>
      </c>
      <c r="F947" s="31">
        <v>3</v>
      </c>
      <c r="G947" s="111">
        <v>38.880000000000003</v>
      </c>
      <c r="H947" s="102"/>
    </row>
    <row r="948" spans="1:8" ht="28.5" x14ac:dyDescent="0.25">
      <c r="A948" s="34"/>
      <c r="B948" s="34"/>
      <c r="C948" s="34" t="s">
        <v>12122</v>
      </c>
      <c r="D948" s="34"/>
      <c r="E948" s="34"/>
      <c r="F948" s="35">
        <v>7</v>
      </c>
      <c r="G948" s="112">
        <v>246.23</v>
      </c>
      <c r="H948" s="102"/>
    </row>
    <row r="949" spans="1:8" ht="30" x14ac:dyDescent="0.25">
      <c r="A949" s="30" t="s">
        <v>3033</v>
      </c>
      <c r="B949" s="30" t="s">
        <v>8220</v>
      </c>
      <c r="C949" s="30" t="s">
        <v>3034</v>
      </c>
      <c r="D949" s="30" t="s">
        <v>5</v>
      </c>
      <c r="E949" s="30">
        <v>5</v>
      </c>
      <c r="F949" s="31">
        <v>1</v>
      </c>
      <c r="G949" s="111">
        <v>129.59</v>
      </c>
      <c r="H949" s="102" t="s">
        <v>19180</v>
      </c>
    </row>
    <row r="950" spans="1:8" x14ac:dyDescent="0.25">
      <c r="A950" s="30"/>
      <c r="B950" s="30"/>
      <c r="C950" s="30"/>
      <c r="D950" s="30" t="s">
        <v>7</v>
      </c>
      <c r="E950" s="30">
        <v>0.5</v>
      </c>
      <c r="F950" s="31">
        <v>2</v>
      </c>
      <c r="G950" s="111">
        <v>25.92</v>
      </c>
      <c r="H950" s="102"/>
    </row>
    <row r="951" spans="1:8" ht="28.5" x14ac:dyDescent="0.25">
      <c r="A951" s="34"/>
      <c r="B951" s="34"/>
      <c r="C951" s="34" t="s">
        <v>12123</v>
      </c>
      <c r="D951" s="34"/>
      <c r="E951" s="34"/>
      <c r="F951" s="35">
        <v>3</v>
      </c>
      <c r="G951" s="112">
        <v>155.51</v>
      </c>
      <c r="H951" s="102"/>
    </row>
    <row r="952" spans="1:8" ht="30" x14ac:dyDescent="0.25">
      <c r="A952" s="30" t="s">
        <v>3035</v>
      </c>
      <c r="B952" s="30" t="s">
        <v>8221</v>
      </c>
      <c r="C952" s="30" t="s">
        <v>3036</v>
      </c>
      <c r="D952" s="30" t="s">
        <v>5</v>
      </c>
      <c r="E952" s="30">
        <v>5</v>
      </c>
      <c r="F952" s="31">
        <v>3</v>
      </c>
      <c r="G952" s="111">
        <v>388.77</v>
      </c>
      <c r="H952" s="102" t="s">
        <v>17737</v>
      </c>
    </row>
    <row r="953" spans="1:8" x14ac:dyDescent="0.25">
      <c r="A953" s="30"/>
      <c r="B953" s="30"/>
      <c r="C953" s="30"/>
      <c r="D953" s="30" t="s">
        <v>7</v>
      </c>
      <c r="E953" s="30">
        <v>0.5</v>
      </c>
      <c r="F953" s="31">
        <v>3</v>
      </c>
      <c r="G953" s="111">
        <v>38.880000000000003</v>
      </c>
      <c r="H953" s="102"/>
    </row>
    <row r="954" spans="1:8" ht="28.5" x14ac:dyDescent="0.25">
      <c r="A954" s="34"/>
      <c r="B954" s="34"/>
      <c r="C954" s="34" t="s">
        <v>12124</v>
      </c>
      <c r="D954" s="34"/>
      <c r="E954" s="34"/>
      <c r="F954" s="35">
        <v>6</v>
      </c>
      <c r="G954" s="112">
        <v>427.65</v>
      </c>
      <c r="H954" s="102"/>
    </row>
    <row r="955" spans="1:8" ht="45" x14ac:dyDescent="0.25">
      <c r="A955" s="30" t="s">
        <v>3037</v>
      </c>
      <c r="B955" s="30" t="s">
        <v>8222</v>
      </c>
      <c r="C955" s="30" t="s">
        <v>3038</v>
      </c>
      <c r="D955" s="30" t="s">
        <v>5</v>
      </c>
      <c r="E955" s="30">
        <v>5</v>
      </c>
      <c r="F955" s="31">
        <v>4</v>
      </c>
      <c r="G955" s="111">
        <v>518.36</v>
      </c>
      <c r="H955" s="102" t="s">
        <v>19350</v>
      </c>
    </row>
    <row r="956" spans="1:8" x14ac:dyDescent="0.25">
      <c r="A956" s="30"/>
      <c r="B956" s="30"/>
      <c r="C956" s="30"/>
      <c r="D956" s="30" t="s">
        <v>7</v>
      </c>
      <c r="E956" s="30">
        <v>0.5</v>
      </c>
      <c r="F956" s="31">
        <v>2</v>
      </c>
      <c r="G956" s="111">
        <v>25.92</v>
      </c>
      <c r="H956" s="102"/>
    </row>
    <row r="957" spans="1:8" ht="42.75" x14ac:dyDescent="0.25">
      <c r="A957" s="34"/>
      <c r="B957" s="34"/>
      <c r="C957" s="34" t="s">
        <v>12125</v>
      </c>
      <c r="D957" s="34"/>
      <c r="E957" s="34"/>
      <c r="F957" s="35">
        <v>6</v>
      </c>
      <c r="G957" s="112">
        <v>544.28</v>
      </c>
      <c r="H957" s="102"/>
    </row>
    <row r="958" spans="1:8" ht="30" x14ac:dyDescent="0.25">
      <c r="A958" s="30" t="s">
        <v>6485</v>
      </c>
      <c r="B958" s="30" t="s">
        <v>8224</v>
      </c>
      <c r="C958" s="30" t="s">
        <v>6486</v>
      </c>
      <c r="D958" s="30" t="s">
        <v>5</v>
      </c>
      <c r="E958" s="30">
        <v>5</v>
      </c>
      <c r="F958" s="31">
        <v>1</v>
      </c>
      <c r="G958" s="111">
        <v>129.59</v>
      </c>
      <c r="H958" s="102" t="s">
        <v>19569</v>
      </c>
    </row>
    <row r="959" spans="1:8" x14ac:dyDescent="0.25">
      <c r="A959" s="30"/>
      <c r="B959" s="30"/>
      <c r="C959" s="30"/>
      <c r="D959" s="30" t="s">
        <v>7</v>
      </c>
      <c r="E959" s="30">
        <v>0.5</v>
      </c>
      <c r="F959" s="31">
        <v>1</v>
      </c>
      <c r="G959" s="111">
        <v>12.96</v>
      </c>
      <c r="H959" s="102"/>
    </row>
    <row r="960" spans="1:8" ht="28.5" x14ac:dyDescent="0.25">
      <c r="A960" s="34"/>
      <c r="B960" s="34"/>
      <c r="C960" s="34" t="s">
        <v>12126</v>
      </c>
      <c r="D960" s="34"/>
      <c r="E960" s="34"/>
      <c r="F960" s="35">
        <v>2</v>
      </c>
      <c r="G960" s="112">
        <v>142.55000000000001</v>
      </c>
      <c r="H960" s="102"/>
    </row>
    <row r="961" spans="1:8" x14ac:dyDescent="0.25">
      <c r="A961" s="30" t="s">
        <v>6487</v>
      </c>
      <c r="B961" s="30" t="s">
        <v>8225</v>
      </c>
      <c r="C961" s="30" t="s">
        <v>6488</v>
      </c>
      <c r="D961" s="30" t="s">
        <v>5</v>
      </c>
      <c r="E961" s="30">
        <v>5</v>
      </c>
      <c r="F961" s="31">
        <v>1</v>
      </c>
      <c r="G961" s="111">
        <v>129.59</v>
      </c>
      <c r="H961" s="102" t="s">
        <v>20459</v>
      </c>
    </row>
    <row r="962" spans="1:8" x14ac:dyDescent="0.25">
      <c r="A962" s="30"/>
      <c r="B962" s="30"/>
      <c r="C962" s="30"/>
      <c r="D962" s="30" t="s">
        <v>7</v>
      </c>
      <c r="E962" s="30">
        <v>0.5</v>
      </c>
      <c r="F962" s="31">
        <v>2</v>
      </c>
      <c r="G962" s="111">
        <v>25.92</v>
      </c>
      <c r="H962" s="102"/>
    </row>
    <row r="963" spans="1:8" x14ac:dyDescent="0.25">
      <c r="A963" s="34"/>
      <c r="B963" s="34"/>
      <c r="C963" s="34" t="s">
        <v>12127</v>
      </c>
      <c r="D963" s="34"/>
      <c r="E963" s="34"/>
      <c r="F963" s="35">
        <v>3</v>
      </c>
      <c r="G963" s="112">
        <v>155.51</v>
      </c>
      <c r="H963" s="102"/>
    </row>
    <row r="964" spans="1:8" x14ac:dyDescent="0.25">
      <c r="A964" s="30" t="s">
        <v>6489</v>
      </c>
      <c r="B964" s="30" t="s">
        <v>8226</v>
      </c>
      <c r="C964" s="30" t="s">
        <v>6490</v>
      </c>
      <c r="D964" s="30" t="s">
        <v>5</v>
      </c>
      <c r="E964" s="30">
        <v>5</v>
      </c>
      <c r="F964" s="31">
        <v>2</v>
      </c>
      <c r="G964" s="111">
        <v>259.18</v>
      </c>
      <c r="H964" s="102" t="s">
        <v>18151</v>
      </c>
    </row>
    <row r="965" spans="1:8" x14ac:dyDescent="0.25">
      <c r="A965" s="30"/>
      <c r="B965" s="30"/>
      <c r="C965" s="30"/>
      <c r="D965" s="30" t="s">
        <v>7</v>
      </c>
      <c r="E965" s="30">
        <v>0.5</v>
      </c>
      <c r="F965" s="31">
        <v>5</v>
      </c>
      <c r="G965" s="111">
        <v>64.8</v>
      </c>
      <c r="H965" s="102"/>
    </row>
    <row r="966" spans="1:8" ht="28.5" x14ac:dyDescent="0.25">
      <c r="A966" s="34"/>
      <c r="B966" s="34"/>
      <c r="C966" s="34" t="s">
        <v>12128</v>
      </c>
      <c r="D966" s="34"/>
      <c r="E966" s="34"/>
      <c r="F966" s="35">
        <v>7</v>
      </c>
      <c r="G966" s="112">
        <v>323.98</v>
      </c>
      <c r="H966" s="102"/>
    </row>
    <row r="967" spans="1:8" x14ac:dyDescent="0.25">
      <c r="A967" s="30" t="s">
        <v>6491</v>
      </c>
      <c r="B967" s="30" t="s">
        <v>8227</v>
      </c>
      <c r="C967" s="30" t="s">
        <v>6492</v>
      </c>
      <c r="D967" s="30" t="s">
        <v>4</v>
      </c>
      <c r="E967" s="30">
        <v>8</v>
      </c>
      <c r="F967" s="31">
        <v>1</v>
      </c>
      <c r="G967" s="111">
        <v>207.35</v>
      </c>
      <c r="H967" s="102" t="s">
        <v>17740</v>
      </c>
    </row>
    <row r="968" spans="1:8" x14ac:dyDescent="0.25">
      <c r="A968" s="30"/>
      <c r="B968" s="30"/>
      <c r="C968" s="30"/>
      <c r="D968" s="30" t="s">
        <v>8</v>
      </c>
      <c r="E968" s="30">
        <v>2</v>
      </c>
      <c r="F968" s="31">
        <v>2</v>
      </c>
      <c r="G968" s="111">
        <v>103.67</v>
      </c>
      <c r="H968" s="102"/>
    </row>
    <row r="969" spans="1:8" x14ac:dyDescent="0.25">
      <c r="A969" s="30"/>
      <c r="B969" s="30"/>
      <c r="C969" s="30"/>
      <c r="D969" s="30" t="s">
        <v>7</v>
      </c>
      <c r="E969" s="30">
        <v>0.5</v>
      </c>
      <c r="F969" s="31">
        <v>2</v>
      </c>
      <c r="G969" s="111">
        <v>25.92</v>
      </c>
      <c r="H969" s="102"/>
    </row>
    <row r="970" spans="1:8" ht="28.5" x14ac:dyDescent="0.25">
      <c r="A970" s="34"/>
      <c r="B970" s="34"/>
      <c r="C970" s="34" t="s">
        <v>12129</v>
      </c>
      <c r="D970" s="34"/>
      <c r="E970" s="34"/>
      <c r="F970" s="35">
        <v>5</v>
      </c>
      <c r="G970" s="112">
        <v>336.94</v>
      </c>
      <c r="H970" s="102"/>
    </row>
    <row r="971" spans="1:8" ht="30" x14ac:dyDescent="0.25">
      <c r="A971" s="30" t="s">
        <v>6667</v>
      </c>
      <c r="B971" s="30" t="s">
        <v>10503</v>
      </c>
      <c r="C971" s="30" t="s">
        <v>6668</v>
      </c>
      <c r="D971" s="30" t="s">
        <v>6</v>
      </c>
      <c r="E971" s="30">
        <v>1</v>
      </c>
      <c r="F971" s="31">
        <v>1</v>
      </c>
      <c r="G971" s="111">
        <v>25.92</v>
      </c>
      <c r="H971" s="102" t="s">
        <v>20643</v>
      </c>
    </row>
    <row r="972" spans="1:8" x14ac:dyDescent="0.25">
      <c r="A972" s="30"/>
      <c r="B972" s="30"/>
      <c r="C972" s="30"/>
      <c r="D972" s="30" t="s">
        <v>7</v>
      </c>
      <c r="E972" s="30">
        <v>0.5</v>
      </c>
      <c r="F972" s="31">
        <v>2</v>
      </c>
      <c r="G972" s="111">
        <v>25.92</v>
      </c>
      <c r="H972" s="102"/>
    </row>
    <row r="973" spans="1:8" ht="28.5" x14ac:dyDescent="0.25">
      <c r="A973" s="34"/>
      <c r="B973" s="34"/>
      <c r="C973" s="34" t="s">
        <v>12130</v>
      </c>
      <c r="D973" s="34"/>
      <c r="E973" s="34"/>
      <c r="F973" s="35">
        <v>3</v>
      </c>
      <c r="G973" s="112">
        <v>51.84</v>
      </c>
      <c r="H973" s="102"/>
    </row>
    <row r="974" spans="1:8" ht="30" x14ac:dyDescent="0.25">
      <c r="A974" s="30" t="s">
        <v>6493</v>
      </c>
      <c r="B974" s="30" t="s">
        <v>8228</v>
      </c>
      <c r="C974" s="30" t="s">
        <v>6494</v>
      </c>
      <c r="D974" s="30" t="s">
        <v>5</v>
      </c>
      <c r="E974" s="30">
        <v>5</v>
      </c>
      <c r="F974" s="31">
        <v>8</v>
      </c>
      <c r="G974" s="111">
        <v>1036.73</v>
      </c>
      <c r="H974" s="102" t="s">
        <v>17299</v>
      </c>
    </row>
    <row r="975" spans="1:8" x14ac:dyDescent="0.25">
      <c r="A975" s="30"/>
      <c r="B975" s="30"/>
      <c r="C975" s="30"/>
      <c r="D975" s="30" t="s">
        <v>7</v>
      </c>
      <c r="E975" s="30">
        <v>0.5</v>
      </c>
      <c r="F975" s="31">
        <v>21</v>
      </c>
      <c r="G975" s="111">
        <v>272.14</v>
      </c>
      <c r="H975" s="102"/>
    </row>
    <row r="976" spans="1:8" ht="28.5" x14ac:dyDescent="0.25">
      <c r="A976" s="34"/>
      <c r="B976" s="34"/>
      <c r="C976" s="34" t="s">
        <v>12131</v>
      </c>
      <c r="D976" s="34"/>
      <c r="E976" s="34"/>
      <c r="F976" s="35">
        <v>29</v>
      </c>
      <c r="G976" s="112">
        <v>1308.8699999999999</v>
      </c>
      <c r="H976" s="102"/>
    </row>
    <row r="977" spans="1:8" x14ac:dyDescent="0.25">
      <c r="A977" s="30" t="s">
        <v>6685</v>
      </c>
      <c r="B977" s="30" t="s">
        <v>8229</v>
      </c>
      <c r="C977" s="30" t="s">
        <v>6686</v>
      </c>
      <c r="D977" s="30" t="s">
        <v>3</v>
      </c>
      <c r="E977" s="30">
        <v>10</v>
      </c>
      <c r="F977" s="31">
        <v>1</v>
      </c>
      <c r="G977" s="111">
        <v>259.18</v>
      </c>
      <c r="H977" s="102" t="s">
        <v>18198</v>
      </c>
    </row>
    <row r="978" spans="1:8" x14ac:dyDescent="0.25">
      <c r="A978" s="30"/>
      <c r="B978" s="30"/>
      <c r="C978" s="30"/>
      <c r="D978" s="30" t="s">
        <v>4</v>
      </c>
      <c r="E978" s="30">
        <v>8</v>
      </c>
      <c r="F978" s="31">
        <v>4</v>
      </c>
      <c r="G978" s="111">
        <v>829.38</v>
      </c>
      <c r="H978" s="102"/>
    </row>
    <row r="979" spans="1:8" x14ac:dyDescent="0.25">
      <c r="A979" s="30"/>
      <c r="B979" s="30"/>
      <c r="C979" s="30"/>
      <c r="D979" s="30" t="s">
        <v>5</v>
      </c>
      <c r="E979" s="30">
        <v>5</v>
      </c>
      <c r="F979" s="31">
        <v>7</v>
      </c>
      <c r="G979" s="111">
        <v>907.14</v>
      </c>
      <c r="H979" s="102"/>
    </row>
    <row r="980" spans="1:8" x14ac:dyDescent="0.25">
      <c r="A980" s="30"/>
      <c r="B980" s="30"/>
      <c r="C980" s="30"/>
      <c r="D980" s="30" t="s">
        <v>7</v>
      </c>
      <c r="E980" s="30">
        <v>0.5</v>
      </c>
      <c r="F980" s="31">
        <v>46</v>
      </c>
      <c r="G980" s="111">
        <v>596.12</v>
      </c>
      <c r="H980" s="102"/>
    </row>
    <row r="981" spans="1:8" x14ac:dyDescent="0.25">
      <c r="A981" s="34"/>
      <c r="B981" s="34"/>
      <c r="C981" s="34" t="s">
        <v>12132</v>
      </c>
      <c r="D981" s="34"/>
      <c r="E981" s="34"/>
      <c r="F981" s="35">
        <v>58</v>
      </c>
      <c r="G981" s="112">
        <v>2591.8199999999997</v>
      </c>
      <c r="H981" s="102"/>
    </row>
    <row r="982" spans="1:8" ht="45" x14ac:dyDescent="0.25">
      <c r="A982" s="30" t="s">
        <v>1631</v>
      </c>
      <c r="B982" s="30" t="s">
        <v>8677</v>
      </c>
      <c r="C982" s="30" t="s">
        <v>1632</v>
      </c>
      <c r="D982" s="30" t="s">
        <v>3</v>
      </c>
      <c r="E982" s="30">
        <v>10</v>
      </c>
      <c r="F982" s="31">
        <v>76</v>
      </c>
      <c r="G982" s="111">
        <v>19697.830000000002</v>
      </c>
      <c r="H982" s="102" t="s">
        <v>20498</v>
      </c>
    </row>
    <row r="983" spans="1:8" x14ac:dyDescent="0.25">
      <c r="A983" s="30"/>
      <c r="B983" s="30"/>
      <c r="C983" s="30"/>
      <c r="D983" s="30" t="s">
        <v>4</v>
      </c>
      <c r="E983" s="30">
        <v>8</v>
      </c>
      <c r="F983" s="31">
        <v>38</v>
      </c>
      <c r="G983" s="111">
        <v>7879.13</v>
      </c>
      <c r="H983" s="102"/>
    </row>
    <row r="984" spans="1:8" x14ac:dyDescent="0.25">
      <c r="A984" s="30"/>
      <c r="B984" s="30"/>
      <c r="C984" s="30"/>
      <c r="D984" s="30" t="s">
        <v>5</v>
      </c>
      <c r="E984" s="30">
        <v>5</v>
      </c>
      <c r="F984" s="31">
        <v>28</v>
      </c>
      <c r="G984" s="111">
        <v>3628.55</v>
      </c>
      <c r="H984" s="102"/>
    </row>
    <row r="985" spans="1:8" x14ac:dyDescent="0.25">
      <c r="A985" s="30"/>
      <c r="B985" s="30"/>
      <c r="C985" s="30"/>
      <c r="D985" s="30" t="s">
        <v>8</v>
      </c>
      <c r="E985" s="30">
        <v>2</v>
      </c>
      <c r="F985" s="31">
        <v>1</v>
      </c>
      <c r="G985" s="111">
        <v>51.84</v>
      </c>
      <c r="H985" s="102"/>
    </row>
    <row r="986" spans="1:8" x14ac:dyDescent="0.25">
      <c r="A986" s="30"/>
      <c r="B986" s="30"/>
      <c r="C986" s="30"/>
      <c r="D986" s="30" t="s">
        <v>6</v>
      </c>
      <c r="E986" s="30">
        <v>1</v>
      </c>
      <c r="F986" s="31">
        <v>36</v>
      </c>
      <c r="G986" s="111">
        <v>933.06</v>
      </c>
      <c r="H986" s="102"/>
    </row>
    <row r="987" spans="1:8" x14ac:dyDescent="0.25">
      <c r="A987" s="30"/>
      <c r="B987" s="30"/>
      <c r="C987" s="30"/>
      <c r="D987" s="30" t="s">
        <v>7</v>
      </c>
      <c r="E987" s="30">
        <v>0.5</v>
      </c>
      <c r="F987" s="31">
        <v>267</v>
      </c>
      <c r="G987" s="111">
        <v>3460.08</v>
      </c>
      <c r="H987" s="102"/>
    </row>
    <row r="988" spans="1:8" ht="42.75" x14ac:dyDescent="0.25">
      <c r="A988" s="34"/>
      <c r="B988" s="34"/>
      <c r="C988" s="34" t="s">
        <v>12133</v>
      </c>
      <c r="D988" s="34"/>
      <c r="E988" s="34"/>
      <c r="F988" s="35">
        <v>446</v>
      </c>
      <c r="G988" s="112">
        <v>35650.490000000005</v>
      </c>
      <c r="H988" s="102"/>
    </row>
    <row r="989" spans="1:8" ht="45" x14ac:dyDescent="0.25">
      <c r="A989" s="30" t="s">
        <v>1633</v>
      </c>
      <c r="B989" s="30" t="s">
        <v>8678</v>
      </c>
      <c r="C989" s="30" t="s">
        <v>1634</v>
      </c>
      <c r="D989" s="30" t="s">
        <v>3</v>
      </c>
      <c r="E989" s="30">
        <v>10</v>
      </c>
      <c r="F989" s="31">
        <v>191</v>
      </c>
      <c r="G989" s="111">
        <v>49503.76</v>
      </c>
      <c r="H989" s="102" t="s">
        <v>19560</v>
      </c>
    </row>
    <row r="990" spans="1:8" x14ac:dyDescent="0.25">
      <c r="A990" s="30"/>
      <c r="B990" s="30"/>
      <c r="C990" s="30"/>
      <c r="D990" s="30" t="s">
        <v>4</v>
      </c>
      <c r="E990" s="30">
        <v>8</v>
      </c>
      <c r="F990" s="31">
        <v>243</v>
      </c>
      <c r="G990" s="111">
        <v>50384.98</v>
      </c>
      <c r="H990" s="102"/>
    </row>
    <row r="991" spans="1:8" x14ac:dyDescent="0.25">
      <c r="A991" s="30"/>
      <c r="B991" s="30"/>
      <c r="C991" s="30"/>
      <c r="D991" s="30" t="s">
        <v>5</v>
      </c>
      <c r="E991" s="30">
        <v>5</v>
      </c>
      <c r="F991" s="31">
        <v>528</v>
      </c>
      <c r="G991" s="111">
        <v>68424.05</v>
      </c>
      <c r="H991" s="102"/>
    </row>
    <row r="992" spans="1:8" x14ac:dyDescent="0.25">
      <c r="A992" s="30"/>
      <c r="B992" s="30"/>
      <c r="C992" s="30"/>
      <c r="D992" s="30" t="s">
        <v>8</v>
      </c>
      <c r="E992" s="30">
        <v>2</v>
      </c>
      <c r="F992" s="31">
        <v>38</v>
      </c>
      <c r="G992" s="111">
        <v>1969.78</v>
      </c>
      <c r="H992" s="102"/>
    </row>
    <row r="993" spans="1:8" x14ac:dyDescent="0.25">
      <c r="A993" s="30"/>
      <c r="B993" s="30"/>
      <c r="C993" s="30"/>
      <c r="D993" s="30" t="s">
        <v>6</v>
      </c>
      <c r="E993" s="30">
        <v>1</v>
      </c>
      <c r="F993" s="31">
        <v>277</v>
      </c>
      <c r="G993" s="111">
        <v>7179.34</v>
      </c>
      <c r="H993" s="102"/>
    </row>
    <row r="994" spans="1:8" x14ac:dyDescent="0.25">
      <c r="A994" s="30"/>
      <c r="B994" s="30"/>
      <c r="C994" s="30"/>
      <c r="D994" s="30" t="s">
        <v>7</v>
      </c>
      <c r="E994" s="30">
        <v>0.5</v>
      </c>
      <c r="F994" s="31">
        <v>1418</v>
      </c>
      <c r="G994" s="111">
        <v>18376</v>
      </c>
      <c r="H994" s="102"/>
    </row>
    <row r="995" spans="1:8" ht="57" x14ac:dyDescent="0.25">
      <c r="A995" s="34"/>
      <c r="B995" s="34"/>
      <c r="C995" s="34" t="s">
        <v>12134</v>
      </c>
      <c r="D995" s="34"/>
      <c r="E995" s="34"/>
      <c r="F995" s="35">
        <v>2695</v>
      </c>
      <c r="G995" s="112">
        <v>195837.91</v>
      </c>
      <c r="H995" s="102"/>
    </row>
    <row r="996" spans="1:8" ht="45" x14ac:dyDescent="0.25">
      <c r="A996" s="30" t="s">
        <v>1635</v>
      </c>
      <c r="B996" s="30" t="s">
        <v>8679</v>
      </c>
      <c r="C996" s="30" t="s">
        <v>1636</v>
      </c>
      <c r="D996" s="30" t="s">
        <v>3</v>
      </c>
      <c r="E996" s="30">
        <v>10</v>
      </c>
      <c r="F996" s="31">
        <v>89</v>
      </c>
      <c r="G996" s="111">
        <v>23067.200000000001</v>
      </c>
      <c r="H996" s="102" t="s">
        <v>17296</v>
      </c>
    </row>
    <row r="997" spans="1:8" x14ac:dyDescent="0.25">
      <c r="A997" s="30"/>
      <c r="B997" s="30"/>
      <c r="C997" s="30"/>
      <c r="D997" s="30" t="s">
        <v>4</v>
      </c>
      <c r="E997" s="30">
        <v>8</v>
      </c>
      <c r="F997" s="31">
        <v>87</v>
      </c>
      <c r="G997" s="111">
        <v>18039.07</v>
      </c>
      <c r="H997" s="102"/>
    </row>
    <row r="998" spans="1:8" x14ac:dyDescent="0.25">
      <c r="A998" s="30"/>
      <c r="B998" s="30"/>
      <c r="C998" s="30"/>
      <c r="D998" s="30" t="s">
        <v>5</v>
      </c>
      <c r="E998" s="30">
        <v>5</v>
      </c>
      <c r="F998" s="31">
        <v>488</v>
      </c>
      <c r="G998" s="111">
        <v>63240.41</v>
      </c>
      <c r="H998" s="102"/>
    </row>
    <row r="999" spans="1:8" x14ac:dyDescent="0.25">
      <c r="A999" s="30"/>
      <c r="B999" s="30"/>
      <c r="C999" s="30"/>
      <c r="D999" s="30" t="s">
        <v>8</v>
      </c>
      <c r="E999" s="30">
        <v>2</v>
      </c>
      <c r="F999" s="31">
        <v>28</v>
      </c>
      <c r="G999" s="111">
        <v>1451.42</v>
      </c>
      <c r="H999" s="102"/>
    </row>
    <row r="1000" spans="1:8" x14ac:dyDescent="0.25">
      <c r="A1000" s="30"/>
      <c r="B1000" s="30"/>
      <c r="C1000" s="30"/>
      <c r="D1000" s="30" t="s">
        <v>6</v>
      </c>
      <c r="E1000" s="30">
        <v>1</v>
      </c>
      <c r="F1000" s="31">
        <v>57</v>
      </c>
      <c r="G1000" s="111">
        <v>1477.34</v>
      </c>
      <c r="H1000" s="102"/>
    </row>
    <row r="1001" spans="1:8" x14ac:dyDescent="0.25">
      <c r="A1001" s="30"/>
      <c r="B1001" s="30"/>
      <c r="C1001" s="30"/>
      <c r="D1001" s="30" t="s">
        <v>7</v>
      </c>
      <c r="E1001" s="30">
        <v>0.5</v>
      </c>
      <c r="F1001" s="31">
        <v>914</v>
      </c>
      <c r="G1001" s="111">
        <v>11844.62</v>
      </c>
      <c r="H1001" s="102"/>
    </row>
    <row r="1002" spans="1:8" ht="42.75" x14ac:dyDescent="0.25">
      <c r="A1002" s="34"/>
      <c r="B1002" s="34"/>
      <c r="C1002" s="34" t="s">
        <v>12135</v>
      </c>
      <c r="D1002" s="34"/>
      <c r="E1002" s="34"/>
      <c r="F1002" s="35">
        <v>1663</v>
      </c>
      <c r="G1002" s="112">
        <v>119120.06</v>
      </c>
      <c r="H1002" s="102"/>
    </row>
    <row r="1003" spans="1:8" ht="30" x14ac:dyDescent="0.25">
      <c r="A1003" s="30" t="s">
        <v>1637</v>
      </c>
      <c r="B1003" s="30" t="s">
        <v>8680</v>
      </c>
      <c r="C1003" s="30" t="s">
        <v>8681</v>
      </c>
      <c r="D1003" s="30" t="s">
        <v>3</v>
      </c>
      <c r="E1003" s="30">
        <v>10</v>
      </c>
      <c r="F1003" s="31">
        <v>4</v>
      </c>
      <c r="G1003" s="111">
        <v>1036.73</v>
      </c>
      <c r="H1003" s="102" t="s">
        <v>19339</v>
      </c>
    </row>
    <row r="1004" spans="1:8" x14ac:dyDescent="0.25">
      <c r="A1004" s="30"/>
      <c r="B1004" s="30"/>
      <c r="C1004" s="30"/>
      <c r="D1004" s="30" t="s">
        <v>4</v>
      </c>
      <c r="E1004" s="30">
        <v>8</v>
      </c>
      <c r="F1004" s="31">
        <v>8</v>
      </c>
      <c r="G1004" s="111">
        <v>1658.76</v>
      </c>
      <c r="H1004" s="102"/>
    </row>
    <row r="1005" spans="1:8" x14ac:dyDescent="0.25">
      <c r="A1005" s="30"/>
      <c r="B1005" s="30"/>
      <c r="C1005" s="30"/>
      <c r="D1005" s="30" t="s">
        <v>5</v>
      </c>
      <c r="E1005" s="30">
        <v>5</v>
      </c>
      <c r="F1005" s="31">
        <v>154</v>
      </c>
      <c r="G1005" s="111">
        <v>19957.009999999998</v>
      </c>
      <c r="H1005" s="102"/>
    </row>
    <row r="1006" spans="1:8" x14ac:dyDescent="0.25">
      <c r="A1006" s="30"/>
      <c r="B1006" s="30"/>
      <c r="C1006" s="30"/>
      <c r="D1006" s="30" t="s">
        <v>8</v>
      </c>
      <c r="E1006" s="30">
        <v>2</v>
      </c>
      <c r="F1006" s="31">
        <v>3</v>
      </c>
      <c r="G1006" s="111">
        <v>155.51</v>
      </c>
      <c r="H1006" s="102"/>
    </row>
    <row r="1007" spans="1:8" x14ac:dyDescent="0.25">
      <c r="A1007" s="30"/>
      <c r="B1007" s="30"/>
      <c r="C1007" s="30"/>
      <c r="D1007" s="30" t="s">
        <v>6</v>
      </c>
      <c r="E1007" s="30">
        <v>1</v>
      </c>
      <c r="F1007" s="31">
        <v>1</v>
      </c>
      <c r="G1007" s="111">
        <v>25.92</v>
      </c>
      <c r="H1007" s="102"/>
    </row>
    <row r="1008" spans="1:8" x14ac:dyDescent="0.25">
      <c r="A1008" s="30"/>
      <c r="B1008" s="30"/>
      <c r="C1008" s="30"/>
      <c r="D1008" s="30" t="s">
        <v>7</v>
      </c>
      <c r="E1008" s="30">
        <v>0.5</v>
      </c>
      <c r="F1008" s="31">
        <v>524</v>
      </c>
      <c r="G1008" s="111">
        <v>6790.57</v>
      </c>
      <c r="H1008" s="102"/>
    </row>
    <row r="1009" spans="1:8" ht="28.5" x14ac:dyDescent="0.25">
      <c r="A1009" s="34"/>
      <c r="B1009" s="34"/>
      <c r="C1009" s="34" t="s">
        <v>12136</v>
      </c>
      <c r="D1009" s="34"/>
      <c r="E1009" s="34"/>
      <c r="F1009" s="35">
        <v>694</v>
      </c>
      <c r="G1009" s="112">
        <v>29624.499999999996</v>
      </c>
      <c r="H1009" s="102"/>
    </row>
    <row r="1010" spans="1:8" ht="45" x14ac:dyDescent="0.25">
      <c r="A1010" s="30" t="s">
        <v>517</v>
      </c>
      <c r="B1010" s="30" t="s">
        <v>8230</v>
      </c>
      <c r="C1010" s="30" t="s">
        <v>273</v>
      </c>
      <c r="D1010" s="30" t="s">
        <v>4</v>
      </c>
      <c r="E1010" s="30">
        <v>8</v>
      </c>
      <c r="F1010" s="31">
        <v>29</v>
      </c>
      <c r="G1010" s="111">
        <v>6013.02</v>
      </c>
      <c r="H1010" s="102" t="s">
        <v>19856</v>
      </c>
    </row>
    <row r="1011" spans="1:8" x14ac:dyDescent="0.25">
      <c r="A1011" s="30"/>
      <c r="B1011" s="30"/>
      <c r="C1011" s="30"/>
      <c r="D1011" s="30" t="s">
        <v>5</v>
      </c>
      <c r="E1011" s="30">
        <v>5</v>
      </c>
      <c r="F1011" s="31">
        <v>1</v>
      </c>
      <c r="G1011" s="111">
        <v>129.59</v>
      </c>
      <c r="H1011" s="102"/>
    </row>
    <row r="1012" spans="1:8" x14ac:dyDescent="0.25">
      <c r="A1012" s="30"/>
      <c r="B1012" s="30"/>
      <c r="C1012" s="30"/>
      <c r="D1012" s="30" t="s">
        <v>8</v>
      </c>
      <c r="E1012" s="30">
        <v>2</v>
      </c>
      <c r="F1012" s="31">
        <v>228</v>
      </c>
      <c r="G1012" s="111">
        <v>11818.7</v>
      </c>
      <c r="H1012" s="102"/>
    </row>
    <row r="1013" spans="1:8" x14ac:dyDescent="0.25">
      <c r="A1013" s="30"/>
      <c r="B1013" s="30"/>
      <c r="C1013" s="30"/>
      <c r="D1013" s="30" t="s">
        <v>6</v>
      </c>
      <c r="E1013" s="30">
        <v>1</v>
      </c>
      <c r="F1013" s="31">
        <v>17</v>
      </c>
      <c r="G1013" s="111">
        <v>440.61</v>
      </c>
      <c r="H1013" s="102"/>
    </row>
    <row r="1014" spans="1:8" x14ac:dyDescent="0.25">
      <c r="A1014" s="30"/>
      <c r="B1014" s="30"/>
      <c r="C1014" s="30"/>
      <c r="D1014" s="30" t="s">
        <v>7</v>
      </c>
      <c r="E1014" s="30">
        <v>0.5</v>
      </c>
      <c r="F1014" s="31">
        <v>209</v>
      </c>
      <c r="G1014" s="111">
        <v>2708.45</v>
      </c>
      <c r="H1014" s="102"/>
    </row>
    <row r="1015" spans="1:8" ht="57" x14ac:dyDescent="0.25">
      <c r="A1015" s="34"/>
      <c r="B1015" s="34"/>
      <c r="C1015" s="34" t="s">
        <v>12137</v>
      </c>
      <c r="D1015" s="34"/>
      <c r="E1015" s="34"/>
      <c r="F1015" s="35">
        <v>484</v>
      </c>
      <c r="G1015" s="112">
        <v>21110.370000000003</v>
      </c>
      <c r="H1015" s="102"/>
    </row>
    <row r="1016" spans="1:8" x14ac:dyDescent="0.25">
      <c r="A1016" s="30" t="s">
        <v>518</v>
      </c>
      <c r="B1016" s="30" t="s">
        <v>8231</v>
      </c>
      <c r="C1016" s="30" t="s">
        <v>2626</v>
      </c>
      <c r="D1016" s="30" t="s">
        <v>3</v>
      </c>
      <c r="E1016" s="30">
        <v>10</v>
      </c>
      <c r="F1016" s="31">
        <v>68</v>
      </c>
      <c r="G1016" s="111">
        <v>17624.38</v>
      </c>
      <c r="H1016" s="102" t="s">
        <v>19849</v>
      </c>
    </row>
    <row r="1017" spans="1:8" x14ac:dyDescent="0.25">
      <c r="A1017" s="30"/>
      <c r="B1017" s="30"/>
      <c r="C1017" s="30"/>
      <c r="D1017" s="30" t="s">
        <v>4</v>
      </c>
      <c r="E1017" s="30">
        <v>8</v>
      </c>
      <c r="F1017" s="31">
        <v>49</v>
      </c>
      <c r="G1017" s="111">
        <v>10159.93</v>
      </c>
      <c r="H1017" s="102"/>
    </row>
    <row r="1018" spans="1:8" x14ac:dyDescent="0.25">
      <c r="A1018" s="30"/>
      <c r="B1018" s="30"/>
      <c r="C1018" s="30"/>
      <c r="D1018" s="30" t="s">
        <v>5</v>
      </c>
      <c r="E1018" s="30">
        <v>5</v>
      </c>
      <c r="F1018" s="31">
        <v>164</v>
      </c>
      <c r="G1018" s="111">
        <v>21252.92</v>
      </c>
      <c r="H1018" s="102"/>
    </row>
    <row r="1019" spans="1:8" x14ac:dyDescent="0.25">
      <c r="A1019" s="30"/>
      <c r="B1019" s="30"/>
      <c r="C1019" s="30"/>
      <c r="D1019" s="30" t="s">
        <v>8</v>
      </c>
      <c r="E1019" s="30">
        <v>2</v>
      </c>
      <c r="F1019" s="31">
        <v>30</v>
      </c>
      <c r="G1019" s="111">
        <v>1555.09</v>
      </c>
      <c r="H1019" s="102"/>
    </row>
    <row r="1020" spans="1:8" x14ac:dyDescent="0.25">
      <c r="A1020" s="30"/>
      <c r="B1020" s="30"/>
      <c r="C1020" s="30"/>
      <c r="D1020" s="30" t="s">
        <v>6</v>
      </c>
      <c r="E1020" s="30">
        <v>1</v>
      </c>
      <c r="F1020" s="31">
        <v>33</v>
      </c>
      <c r="G1020" s="111">
        <v>855.3</v>
      </c>
      <c r="H1020" s="102"/>
    </row>
    <row r="1021" spans="1:8" x14ac:dyDescent="0.25">
      <c r="A1021" s="30"/>
      <c r="B1021" s="30"/>
      <c r="C1021" s="30"/>
      <c r="D1021" s="30" t="s">
        <v>7</v>
      </c>
      <c r="E1021" s="30">
        <v>0.5</v>
      </c>
      <c r="F1021" s="31">
        <v>394</v>
      </c>
      <c r="G1021" s="111">
        <v>5105.8900000000003</v>
      </c>
      <c r="H1021" s="102"/>
    </row>
    <row r="1022" spans="1:8" x14ac:dyDescent="0.25">
      <c r="A1022" s="34"/>
      <c r="B1022" s="34"/>
      <c r="C1022" s="34" t="s">
        <v>12138</v>
      </c>
      <c r="D1022" s="34"/>
      <c r="E1022" s="34"/>
      <c r="F1022" s="35">
        <v>738</v>
      </c>
      <c r="G1022" s="112">
        <v>56553.509999999995</v>
      </c>
      <c r="H1022" s="102"/>
    </row>
    <row r="1023" spans="1:8" x14ac:dyDescent="0.25">
      <c r="A1023" s="30" t="s">
        <v>1638</v>
      </c>
      <c r="B1023" s="30" t="s">
        <v>8682</v>
      </c>
      <c r="C1023" s="30" t="s">
        <v>2548</v>
      </c>
      <c r="D1023" s="30" t="s">
        <v>3</v>
      </c>
      <c r="E1023" s="30">
        <v>10</v>
      </c>
      <c r="F1023" s="31">
        <v>26</v>
      </c>
      <c r="G1023" s="111">
        <v>6738.73</v>
      </c>
      <c r="H1023" s="102" t="s">
        <v>19850</v>
      </c>
    </row>
    <row r="1024" spans="1:8" x14ac:dyDescent="0.25">
      <c r="A1024" s="30"/>
      <c r="B1024" s="30"/>
      <c r="C1024" s="30"/>
      <c r="D1024" s="30" t="s">
        <v>4</v>
      </c>
      <c r="E1024" s="30">
        <v>8</v>
      </c>
      <c r="F1024" s="31">
        <v>20</v>
      </c>
      <c r="G1024" s="111">
        <v>4146.91</v>
      </c>
      <c r="H1024" s="102"/>
    </row>
    <row r="1025" spans="1:8" x14ac:dyDescent="0.25">
      <c r="A1025" s="30"/>
      <c r="B1025" s="30"/>
      <c r="C1025" s="30"/>
      <c r="D1025" s="30" t="s">
        <v>5</v>
      </c>
      <c r="E1025" s="30">
        <v>5</v>
      </c>
      <c r="F1025" s="31">
        <v>26</v>
      </c>
      <c r="G1025" s="111">
        <v>3369.37</v>
      </c>
      <c r="H1025" s="102"/>
    </row>
    <row r="1026" spans="1:8" x14ac:dyDescent="0.25">
      <c r="A1026" s="30"/>
      <c r="B1026" s="30"/>
      <c r="C1026" s="30"/>
      <c r="D1026" s="30" t="s">
        <v>8</v>
      </c>
      <c r="E1026" s="30">
        <v>2</v>
      </c>
      <c r="F1026" s="31">
        <v>3</v>
      </c>
      <c r="G1026" s="111">
        <v>155.51</v>
      </c>
      <c r="H1026" s="102"/>
    </row>
    <row r="1027" spans="1:8" x14ac:dyDescent="0.25">
      <c r="A1027" s="30"/>
      <c r="B1027" s="30"/>
      <c r="C1027" s="30"/>
      <c r="D1027" s="30" t="s">
        <v>6</v>
      </c>
      <c r="E1027" s="30">
        <v>1</v>
      </c>
      <c r="F1027" s="31">
        <v>17</v>
      </c>
      <c r="G1027" s="111">
        <v>440.61</v>
      </c>
      <c r="H1027" s="102"/>
    </row>
    <row r="1028" spans="1:8" x14ac:dyDescent="0.25">
      <c r="A1028" s="30"/>
      <c r="B1028" s="30"/>
      <c r="C1028" s="30"/>
      <c r="D1028" s="30" t="s">
        <v>7</v>
      </c>
      <c r="E1028" s="30">
        <v>0.5</v>
      </c>
      <c r="F1028" s="31">
        <v>170</v>
      </c>
      <c r="G1028" s="111">
        <v>2203.0500000000002</v>
      </c>
      <c r="H1028" s="102"/>
    </row>
    <row r="1029" spans="1:8" x14ac:dyDescent="0.25">
      <c r="A1029" s="34"/>
      <c r="B1029" s="34"/>
      <c r="C1029" s="34" t="s">
        <v>12139</v>
      </c>
      <c r="D1029" s="34"/>
      <c r="E1029" s="34"/>
      <c r="F1029" s="35">
        <v>262</v>
      </c>
      <c r="G1029" s="112">
        <v>17054.18</v>
      </c>
      <c r="H1029" s="102"/>
    </row>
    <row r="1030" spans="1:8" x14ac:dyDescent="0.25">
      <c r="A1030" s="30" t="s">
        <v>1639</v>
      </c>
      <c r="B1030" s="30" t="s">
        <v>8683</v>
      </c>
      <c r="C1030" s="30" t="s">
        <v>2587</v>
      </c>
      <c r="D1030" s="30" t="s">
        <v>3</v>
      </c>
      <c r="E1030" s="30">
        <v>10</v>
      </c>
      <c r="F1030" s="31">
        <v>70</v>
      </c>
      <c r="G1030" s="111">
        <v>18142.740000000002</v>
      </c>
      <c r="H1030" s="102" t="s">
        <v>19852</v>
      </c>
    </row>
    <row r="1031" spans="1:8" x14ac:dyDescent="0.25">
      <c r="A1031" s="30"/>
      <c r="B1031" s="30"/>
      <c r="C1031" s="30"/>
      <c r="D1031" s="30" t="s">
        <v>4</v>
      </c>
      <c r="E1031" s="30">
        <v>8</v>
      </c>
      <c r="F1031" s="31">
        <v>16</v>
      </c>
      <c r="G1031" s="111">
        <v>3317.53</v>
      </c>
      <c r="H1031" s="102"/>
    </row>
    <row r="1032" spans="1:8" x14ac:dyDescent="0.25">
      <c r="A1032" s="30"/>
      <c r="B1032" s="30"/>
      <c r="C1032" s="30"/>
      <c r="D1032" s="30" t="s">
        <v>5</v>
      </c>
      <c r="E1032" s="30">
        <v>5</v>
      </c>
      <c r="F1032" s="31">
        <v>5</v>
      </c>
      <c r="G1032" s="111">
        <v>647.95000000000005</v>
      </c>
      <c r="H1032" s="102"/>
    </row>
    <row r="1033" spans="1:8" x14ac:dyDescent="0.25">
      <c r="A1033" s="30"/>
      <c r="B1033" s="30"/>
      <c r="C1033" s="30"/>
      <c r="D1033" s="30" t="s">
        <v>8</v>
      </c>
      <c r="E1033" s="30">
        <v>2</v>
      </c>
      <c r="F1033" s="31">
        <v>2</v>
      </c>
      <c r="G1033" s="111">
        <v>103.67</v>
      </c>
      <c r="H1033" s="102"/>
    </row>
    <row r="1034" spans="1:8" x14ac:dyDescent="0.25">
      <c r="A1034" s="30"/>
      <c r="B1034" s="30"/>
      <c r="C1034" s="30"/>
      <c r="D1034" s="30" t="s">
        <v>6</v>
      </c>
      <c r="E1034" s="30">
        <v>1</v>
      </c>
      <c r="F1034" s="31">
        <v>136</v>
      </c>
      <c r="G1034" s="111">
        <v>3524.88</v>
      </c>
      <c r="H1034" s="102"/>
    </row>
    <row r="1035" spans="1:8" x14ac:dyDescent="0.25">
      <c r="A1035" s="30"/>
      <c r="B1035" s="30"/>
      <c r="C1035" s="30"/>
      <c r="D1035" s="30" t="s">
        <v>7</v>
      </c>
      <c r="E1035" s="30">
        <v>0.5</v>
      </c>
      <c r="F1035" s="31">
        <v>112</v>
      </c>
      <c r="G1035" s="111">
        <v>1451.42</v>
      </c>
      <c r="H1035" s="102"/>
    </row>
    <row r="1036" spans="1:8" ht="28.5" x14ac:dyDescent="0.25">
      <c r="A1036" s="34"/>
      <c r="B1036" s="34"/>
      <c r="C1036" s="34" t="s">
        <v>12140</v>
      </c>
      <c r="D1036" s="34"/>
      <c r="E1036" s="34"/>
      <c r="F1036" s="35">
        <v>341</v>
      </c>
      <c r="G1036" s="112">
        <v>27188.190000000002</v>
      </c>
      <c r="H1036" s="102"/>
    </row>
    <row r="1037" spans="1:8" ht="30" x14ac:dyDescent="0.25">
      <c r="A1037" s="30" t="s">
        <v>519</v>
      </c>
      <c r="B1037" s="30" t="s">
        <v>8232</v>
      </c>
      <c r="C1037" s="30" t="s">
        <v>198</v>
      </c>
      <c r="D1037" s="30" t="s">
        <v>3</v>
      </c>
      <c r="E1037" s="30">
        <v>10</v>
      </c>
      <c r="F1037" s="31">
        <v>33</v>
      </c>
      <c r="G1037" s="111">
        <v>8553.01</v>
      </c>
      <c r="H1037" s="102" t="s">
        <v>18829</v>
      </c>
    </row>
    <row r="1038" spans="1:8" x14ac:dyDescent="0.25">
      <c r="A1038" s="30"/>
      <c r="B1038" s="30"/>
      <c r="C1038" s="30"/>
      <c r="D1038" s="30" t="s">
        <v>4</v>
      </c>
      <c r="E1038" s="30">
        <v>8</v>
      </c>
      <c r="F1038" s="31">
        <v>10</v>
      </c>
      <c r="G1038" s="111">
        <v>2073.46</v>
      </c>
      <c r="H1038" s="102"/>
    </row>
    <row r="1039" spans="1:8" x14ac:dyDescent="0.25">
      <c r="A1039" s="30"/>
      <c r="B1039" s="30"/>
      <c r="C1039" s="30"/>
      <c r="D1039" s="30" t="s">
        <v>5</v>
      </c>
      <c r="E1039" s="30">
        <v>5</v>
      </c>
      <c r="F1039" s="31">
        <v>89</v>
      </c>
      <c r="G1039" s="111">
        <v>11533.6</v>
      </c>
      <c r="H1039" s="102"/>
    </row>
    <row r="1040" spans="1:8" x14ac:dyDescent="0.25">
      <c r="A1040" s="30"/>
      <c r="B1040" s="30"/>
      <c r="C1040" s="30"/>
      <c r="D1040" s="30" t="s">
        <v>8</v>
      </c>
      <c r="E1040" s="30">
        <v>2</v>
      </c>
      <c r="F1040" s="31">
        <v>6</v>
      </c>
      <c r="G1040" s="111">
        <v>311.02</v>
      </c>
      <c r="H1040" s="102"/>
    </row>
    <row r="1041" spans="1:8" x14ac:dyDescent="0.25">
      <c r="A1041" s="30"/>
      <c r="B1041" s="30"/>
      <c r="C1041" s="30"/>
      <c r="D1041" s="30" t="s">
        <v>6</v>
      </c>
      <c r="E1041" s="30">
        <v>1</v>
      </c>
      <c r="F1041" s="31">
        <v>14</v>
      </c>
      <c r="G1041" s="111">
        <v>362.85</v>
      </c>
      <c r="H1041" s="102"/>
    </row>
    <row r="1042" spans="1:8" x14ac:dyDescent="0.25">
      <c r="A1042" s="30"/>
      <c r="B1042" s="30"/>
      <c r="C1042" s="30"/>
      <c r="D1042" s="30" t="s">
        <v>7</v>
      </c>
      <c r="E1042" s="30">
        <v>0.5</v>
      </c>
      <c r="F1042" s="31">
        <v>199</v>
      </c>
      <c r="G1042" s="111">
        <v>2578.86</v>
      </c>
      <c r="H1042" s="102"/>
    </row>
    <row r="1043" spans="1:8" ht="28.5" x14ac:dyDescent="0.25">
      <c r="A1043" s="34"/>
      <c r="B1043" s="34"/>
      <c r="C1043" s="34" t="s">
        <v>12141</v>
      </c>
      <c r="D1043" s="34"/>
      <c r="E1043" s="34"/>
      <c r="F1043" s="35">
        <v>351</v>
      </c>
      <c r="G1043" s="112">
        <v>25412.799999999999</v>
      </c>
      <c r="H1043" s="102"/>
    </row>
    <row r="1044" spans="1:8" ht="30" x14ac:dyDescent="0.25">
      <c r="A1044" s="30" t="s">
        <v>520</v>
      </c>
      <c r="B1044" s="30" t="s">
        <v>8233</v>
      </c>
      <c r="C1044" s="30" t="s">
        <v>2627</v>
      </c>
      <c r="D1044" s="30" t="s">
        <v>8</v>
      </c>
      <c r="E1044" s="30">
        <v>2</v>
      </c>
      <c r="F1044" s="31">
        <v>2</v>
      </c>
      <c r="G1044" s="111">
        <v>103.67</v>
      </c>
      <c r="H1044" s="102" t="s">
        <v>20007</v>
      </c>
    </row>
    <row r="1045" spans="1:8" x14ac:dyDescent="0.25">
      <c r="A1045" s="30"/>
      <c r="B1045" s="30"/>
      <c r="C1045" s="30"/>
      <c r="D1045" s="30" t="s">
        <v>7</v>
      </c>
      <c r="E1045" s="30">
        <v>0.5</v>
      </c>
      <c r="F1045" s="31">
        <v>4</v>
      </c>
      <c r="G1045" s="111">
        <v>51.84</v>
      </c>
      <c r="H1045" s="102"/>
    </row>
    <row r="1046" spans="1:8" ht="28.5" x14ac:dyDescent="0.25">
      <c r="A1046" s="34"/>
      <c r="B1046" s="34"/>
      <c r="C1046" s="34" t="s">
        <v>12142</v>
      </c>
      <c r="D1046" s="34"/>
      <c r="E1046" s="34"/>
      <c r="F1046" s="35">
        <v>6</v>
      </c>
      <c r="G1046" s="112">
        <v>155.51</v>
      </c>
      <c r="H1046" s="102"/>
    </row>
    <row r="1047" spans="1:8" ht="30" x14ac:dyDescent="0.25">
      <c r="A1047" s="30" t="s">
        <v>521</v>
      </c>
      <c r="B1047" s="30" t="s">
        <v>8234</v>
      </c>
      <c r="C1047" s="30" t="s">
        <v>226</v>
      </c>
      <c r="D1047" s="30" t="s">
        <v>8</v>
      </c>
      <c r="E1047" s="30">
        <v>2</v>
      </c>
      <c r="F1047" s="31">
        <v>2</v>
      </c>
      <c r="G1047" s="111">
        <v>103.67</v>
      </c>
      <c r="H1047" s="102" t="s">
        <v>19249</v>
      </c>
    </row>
    <row r="1048" spans="1:8" x14ac:dyDescent="0.25">
      <c r="A1048" s="30"/>
      <c r="B1048" s="30"/>
      <c r="C1048" s="30"/>
      <c r="D1048" s="30" t="s">
        <v>7</v>
      </c>
      <c r="E1048" s="30">
        <v>0.5</v>
      </c>
      <c r="F1048" s="31">
        <v>11</v>
      </c>
      <c r="G1048" s="111">
        <v>142.55000000000001</v>
      </c>
      <c r="H1048" s="102"/>
    </row>
    <row r="1049" spans="1:8" ht="28.5" x14ac:dyDescent="0.25">
      <c r="A1049" s="34"/>
      <c r="B1049" s="34"/>
      <c r="C1049" s="34" t="s">
        <v>12143</v>
      </c>
      <c r="D1049" s="34"/>
      <c r="E1049" s="34"/>
      <c r="F1049" s="35">
        <v>13</v>
      </c>
      <c r="G1049" s="112">
        <v>246.22000000000003</v>
      </c>
      <c r="H1049" s="102"/>
    </row>
    <row r="1050" spans="1:8" ht="30" x14ac:dyDescent="0.25">
      <c r="A1050" s="30" t="s">
        <v>522</v>
      </c>
      <c r="B1050" s="30" t="s">
        <v>8235</v>
      </c>
      <c r="C1050" s="30" t="s">
        <v>135</v>
      </c>
      <c r="D1050" s="30" t="s">
        <v>3</v>
      </c>
      <c r="E1050" s="30">
        <v>10</v>
      </c>
      <c r="F1050" s="31">
        <v>7</v>
      </c>
      <c r="G1050" s="111">
        <v>1814.27</v>
      </c>
      <c r="H1050" s="102" t="s">
        <v>18240</v>
      </c>
    </row>
    <row r="1051" spans="1:8" x14ac:dyDescent="0.25">
      <c r="A1051" s="30"/>
      <c r="B1051" s="30"/>
      <c r="C1051" s="30"/>
      <c r="D1051" s="30" t="s">
        <v>4</v>
      </c>
      <c r="E1051" s="30">
        <v>8</v>
      </c>
      <c r="F1051" s="31">
        <v>3</v>
      </c>
      <c r="G1051" s="111">
        <v>622.04</v>
      </c>
      <c r="H1051" s="102"/>
    </row>
    <row r="1052" spans="1:8" x14ac:dyDescent="0.25">
      <c r="A1052" s="30"/>
      <c r="B1052" s="30"/>
      <c r="C1052" s="30"/>
      <c r="D1052" s="30" t="s">
        <v>5</v>
      </c>
      <c r="E1052" s="30">
        <v>5</v>
      </c>
      <c r="F1052" s="31">
        <v>26</v>
      </c>
      <c r="G1052" s="111">
        <v>3369.37</v>
      </c>
      <c r="H1052" s="102"/>
    </row>
    <row r="1053" spans="1:8" x14ac:dyDescent="0.25">
      <c r="A1053" s="30"/>
      <c r="B1053" s="30"/>
      <c r="C1053" s="30"/>
      <c r="D1053" s="30" t="s">
        <v>8</v>
      </c>
      <c r="E1053" s="30">
        <v>2</v>
      </c>
      <c r="F1053" s="31">
        <v>9</v>
      </c>
      <c r="G1053" s="111">
        <v>466.53</v>
      </c>
      <c r="H1053" s="102"/>
    </row>
    <row r="1054" spans="1:8" x14ac:dyDescent="0.25">
      <c r="A1054" s="30"/>
      <c r="B1054" s="30"/>
      <c r="C1054" s="30"/>
      <c r="D1054" s="30" t="s">
        <v>7</v>
      </c>
      <c r="E1054" s="30">
        <v>0.5</v>
      </c>
      <c r="F1054" s="31">
        <v>48</v>
      </c>
      <c r="G1054" s="111">
        <v>622.04</v>
      </c>
      <c r="H1054" s="102"/>
    </row>
    <row r="1055" spans="1:8" ht="42.75" x14ac:dyDescent="0.25">
      <c r="A1055" s="34"/>
      <c r="B1055" s="34"/>
      <c r="C1055" s="34" t="s">
        <v>12144</v>
      </c>
      <c r="D1055" s="34"/>
      <c r="E1055" s="34"/>
      <c r="F1055" s="35">
        <v>93</v>
      </c>
      <c r="G1055" s="112">
        <v>6894.25</v>
      </c>
      <c r="H1055" s="102"/>
    </row>
    <row r="1056" spans="1:8" ht="45" x14ac:dyDescent="0.25">
      <c r="A1056" s="30" t="s">
        <v>523</v>
      </c>
      <c r="B1056" s="30" t="s">
        <v>8236</v>
      </c>
      <c r="C1056" s="30" t="s">
        <v>95</v>
      </c>
      <c r="D1056" s="30" t="s">
        <v>3</v>
      </c>
      <c r="E1056" s="30">
        <v>10</v>
      </c>
      <c r="F1056" s="31">
        <v>13</v>
      </c>
      <c r="G1056" s="111">
        <v>3369.37</v>
      </c>
      <c r="H1056" s="102" t="s">
        <v>17812</v>
      </c>
    </row>
    <row r="1057" spans="1:8" x14ac:dyDescent="0.25">
      <c r="A1057" s="30"/>
      <c r="B1057" s="30"/>
      <c r="C1057" s="30"/>
      <c r="D1057" s="30" t="s">
        <v>4</v>
      </c>
      <c r="E1057" s="30">
        <v>8</v>
      </c>
      <c r="F1057" s="31">
        <v>10</v>
      </c>
      <c r="G1057" s="111">
        <v>2073.46</v>
      </c>
      <c r="H1057" s="102"/>
    </row>
    <row r="1058" spans="1:8" x14ac:dyDescent="0.25">
      <c r="A1058" s="30"/>
      <c r="B1058" s="30"/>
      <c r="C1058" s="30"/>
      <c r="D1058" s="30" t="s">
        <v>5</v>
      </c>
      <c r="E1058" s="30">
        <v>5</v>
      </c>
      <c r="F1058" s="31">
        <v>36</v>
      </c>
      <c r="G1058" s="111">
        <v>4665.28</v>
      </c>
      <c r="H1058" s="102"/>
    </row>
    <row r="1059" spans="1:8" x14ac:dyDescent="0.25">
      <c r="A1059" s="30"/>
      <c r="B1059" s="30"/>
      <c r="C1059" s="30"/>
      <c r="D1059" s="30" t="s">
        <v>8</v>
      </c>
      <c r="E1059" s="30">
        <v>2</v>
      </c>
      <c r="F1059" s="31">
        <v>8</v>
      </c>
      <c r="G1059" s="111">
        <v>414.69</v>
      </c>
      <c r="H1059" s="102"/>
    </row>
    <row r="1060" spans="1:8" x14ac:dyDescent="0.25">
      <c r="A1060" s="30"/>
      <c r="B1060" s="30"/>
      <c r="C1060" s="30"/>
      <c r="D1060" s="30" t="s">
        <v>6</v>
      </c>
      <c r="E1060" s="30">
        <v>1</v>
      </c>
      <c r="F1060" s="31">
        <v>2</v>
      </c>
      <c r="G1060" s="111">
        <v>51.84</v>
      </c>
      <c r="H1060" s="102"/>
    </row>
    <row r="1061" spans="1:8" x14ac:dyDescent="0.25">
      <c r="A1061" s="30"/>
      <c r="B1061" s="30"/>
      <c r="C1061" s="30"/>
      <c r="D1061" s="30" t="s">
        <v>7</v>
      </c>
      <c r="E1061" s="30">
        <v>0.5</v>
      </c>
      <c r="F1061" s="31">
        <v>58</v>
      </c>
      <c r="G1061" s="111">
        <v>751.63</v>
      </c>
      <c r="H1061" s="102"/>
    </row>
    <row r="1062" spans="1:8" ht="42.75" x14ac:dyDescent="0.25">
      <c r="A1062" s="34"/>
      <c r="B1062" s="34"/>
      <c r="C1062" s="34" t="s">
        <v>12145</v>
      </c>
      <c r="D1062" s="34"/>
      <c r="E1062" s="34"/>
      <c r="F1062" s="35">
        <v>127</v>
      </c>
      <c r="G1062" s="112">
        <v>11326.27</v>
      </c>
      <c r="H1062" s="102"/>
    </row>
    <row r="1063" spans="1:8" ht="45" x14ac:dyDescent="0.25">
      <c r="A1063" s="30" t="s">
        <v>524</v>
      </c>
      <c r="B1063" s="30" t="s">
        <v>8237</v>
      </c>
      <c r="C1063" s="30" t="s">
        <v>340</v>
      </c>
      <c r="D1063" s="30" t="s">
        <v>3</v>
      </c>
      <c r="E1063" s="30">
        <v>10</v>
      </c>
      <c r="F1063" s="31">
        <v>2</v>
      </c>
      <c r="G1063" s="111">
        <v>518.36</v>
      </c>
      <c r="H1063" s="102" t="s">
        <v>20689</v>
      </c>
    </row>
    <row r="1064" spans="1:8" x14ac:dyDescent="0.25">
      <c r="A1064" s="30"/>
      <c r="B1064" s="30"/>
      <c r="C1064" s="30"/>
      <c r="D1064" s="30" t="s">
        <v>4</v>
      </c>
      <c r="E1064" s="30">
        <v>8</v>
      </c>
      <c r="F1064" s="31">
        <v>6</v>
      </c>
      <c r="G1064" s="111">
        <v>1244.07</v>
      </c>
      <c r="H1064" s="102"/>
    </row>
    <row r="1065" spans="1:8" x14ac:dyDescent="0.25">
      <c r="A1065" s="30"/>
      <c r="B1065" s="30"/>
      <c r="C1065" s="30"/>
      <c r="D1065" s="30" t="s">
        <v>5</v>
      </c>
      <c r="E1065" s="30">
        <v>5</v>
      </c>
      <c r="F1065" s="31">
        <v>18</v>
      </c>
      <c r="G1065" s="111">
        <v>2332.64</v>
      </c>
      <c r="H1065" s="102"/>
    </row>
    <row r="1066" spans="1:8" x14ac:dyDescent="0.25">
      <c r="A1066" s="30"/>
      <c r="B1066" s="30"/>
      <c r="C1066" s="30"/>
      <c r="D1066" s="30" t="s">
        <v>8</v>
      </c>
      <c r="E1066" s="30">
        <v>2</v>
      </c>
      <c r="F1066" s="31">
        <v>5</v>
      </c>
      <c r="G1066" s="111">
        <v>259.18</v>
      </c>
      <c r="H1066" s="102"/>
    </row>
    <row r="1067" spans="1:8" x14ac:dyDescent="0.25">
      <c r="A1067" s="30"/>
      <c r="B1067" s="30"/>
      <c r="C1067" s="30"/>
      <c r="D1067" s="30" t="s">
        <v>6</v>
      </c>
      <c r="E1067" s="30">
        <v>1</v>
      </c>
      <c r="F1067" s="31">
        <v>1</v>
      </c>
      <c r="G1067" s="111">
        <v>25.92</v>
      </c>
      <c r="H1067" s="102"/>
    </row>
    <row r="1068" spans="1:8" x14ac:dyDescent="0.25">
      <c r="A1068" s="30"/>
      <c r="B1068" s="30"/>
      <c r="C1068" s="30"/>
      <c r="D1068" s="30" t="s">
        <v>7</v>
      </c>
      <c r="E1068" s="30">
        <v>0.5</v>
      </c>
      <c r="F1068" s="31">
        <v>43</v>
      </c>
      <c r="G1068" s="111">
        <v>557.24</v>
      </c>
      <c r="H1068" s="102"/>
    </row>
    <row r="1069" spans="1:8" ht="42.75" x14ac:dyDescent="0.25">
      <c r="A1069" s="34"/>
      <c r="B1069" s="34"/>
      <c r="C1069" s="34" t="s">
        <v>12146</v>
      </c>
      <c r="D1069" s="34"/>
      <c r="E1069" s="34"/>
      <c r="F1069" s="35">
        <v>75</v>
      </c>
      <c r="G1069" s="112">
        <v>4937.41</v>
      </c>
      <c r="H1069" s="102"/>
    </row>
    <row r="1070" spans="1:8" ht="45" x14ac:dyDescent="0.25">
      <c r="A1070" s="30" t="s">
        <v>525</v>
      </c>
      <c r="B1070" s="30" t="s">
        <v>8238</v>
      </c>
      <c r="C1070" s="30" t="s">
        <v>220</v>
      </c>
      <c r="D1070" s="30" t="s">
        <v>3</v>
      </c>
      <c r="E1070" s="30">
        <v>10</v>
      </c>
      <c r="F1070" s="31">
        <v>5</v>
      </c>
      <c r="G1070" s="111">
        <v>1295.9100000000001</v>
      </c>
      <c r="H1070" s="102" t="s">
        <v>19188</v>
      </c>
    </row>
    <row r="1071" spans="1:8" x14ac:dyDescent="0.25">
      <c r="A1071" s="30"/>
      <c r="B1071" s="30"/>
      <c r="C1071" s="30"/>
      <c r="D1071" s="30" t="s">
        <v>4</v>
      </c>
      <c r="E1071" s="30">
        <v>8</v>
      </c>
      <c r="F1071" s="31">
        <v>3</v>
      </c>
      <c r="G1071" s="111">
        <v>622.04</v>
      </c>
      <c r="H1071" s="102"/>
    </row>
    <row r="1072" spans="1:8" x14ac:dyDescent="0.25">
      <c r="A1072" s="30"/>
      <c r="B1072" s="30"/>
      <c r="C1072" s="30"/>
      <c r="D1072" s="30" t="s">
        <v>5</v>
      </c>
      <c r="E1072" s="30">
        <v>5</v>
      </c>
      <c r="F1072" s="31">
        <v>20</v>
      </c>
      <c r="G1072" s="111">
        <v>2591.8200000000002</v>
      </c>
      <c r="H1072" s="102"/>
    </row>
    <row r="1073" spans="1:8" x14ac:dyDescent="0.25">
      <c r="A1073" s="30"/>
      <c r="B1073" s="30"/>
      <c r="C1073" s="30"/>
      <c r="D1073" s="30" t="s">
        <v>6</v>
      </c>
      <c r="E1073" s="30">
        <v>1</v>
      </c>
      <c r="F1073" s="31">
        <v>6</v>
      </c>
      <c r="G1073" s="111">
        <v>155.51</v>
      </c>
      <c r="H1073" s="102"/>
    </row>
    <row r="1074" spans="1:8" x14ac:dyDescent="0.25">
      <c r="A1074" s="30"/>
      <c r="B1074" s="30"/>
      <c r="C1074" s="30"/>
      <c r="D1074" s="30" t="s">
        <v>7</v>
      </c>
      <c r="E1074" s="30">
        <v>0.5</v>
      </c>
      <c r="F1074" s="31">
        <v>29</v>
      </c>
      <c r="G1074" s="111">
        <v>375.81</v>
      </c>
      <c r="H1074" s="102"/>
    </row>
    <row r="1075" spans="1:8" ht="42.75" x14ac:dyDescent="0.25">
      <c r="A1075" s="34"/>
      <c r="B1075" s="34"/>
      <c r="C1075" s="34" t="s">
        <v>12147</v>
      </c>
      <c r="D1075" s="34"/>
      <c r="E1075" s="34"/>
      <c r="F1075" s="35">
        <v>63</v>
      </c>
      <c r="G1075" s="112">
        <v>5041.0900000000011</v>
      </c>
      <c r="H1075" s="102"/>
    </row>
    <row r="1076" spans="1:8" ht="45" x14ac:dyDescent="0.25">
      <c r="A1076" s="30" t="s">
        <v>526</v>
      </c>
      <c r="B1076" s="30" t="s">
        <v>8239</v>
      </c>
      <c r="C1076" s="30" t="s">
        <v>124</v>
      </c>
      <c r="D1076" s="30" t="s">
        <v>3</v>
      </c>
      <c r="E1076" s="30">
        <v>10</v>
      </c>
      <c r="F1076" s="31">
        <v>3</v>
      </c>
      <c r="G1076" s="111">
        <v>777.55</v>
      </c>
      <c r="H1076" s="102" t="s">
        <v>18148</v>
      </c>
    </row>
    <row r="1077" spans="1:8" x14ac:dyDescent="0.25">
      <c r="A1077" s="30"/>
      <c r="B1077" s="30"/>
      <c r="C1077" s="30"/>
      <c r="D1077" s="30" t="s">
        <v>5</v>
      </c>
      <c r="E1077" s="30">
        <v>5</v>
      </c>
      <c r="F1077" s="31">
        <v>6</v>
      </c>
      <c r="G1077" s="111">
        <v>777.55</v>
      </c>
      <c r="H1077" s="102"/>
    </row>
    <row r="1078" spans="1:8" x14ac:dyDescent="0.25">
      <c r="A1078" s="30"/>
      <c r="B1078" s="30"/>
      <c r="C1078" s="30"/>
      <c r="D1078" s="30" t="s">
        <v>8</v>
      </c>
      <c r="E1078" s="30">
        <v>2</v>
      </c>
      <c r="F1078" s="31">
        <v>1</v>
      </c>
      <c r="G1078" s="111">
        <v>51.84</v>
      </c>
      <c r="H1078" s="102"/>
    </row>
    <row r="1079" spans="1:8" x14ac:dyDescent="0.25">
      <c r="A1079" s="30"/>
      <c r="B1079" s="30"/>
      <c r="C1079" s="30"/>
      <c r="D1079" s="30" t="s">
        <v>7</v>
      </c>
      <c r="E1079" s="30">
        <v>0.5</v>
      </c>
      <c r="F1079" s="31">
        <v>15</v>
      </c>
      <c r="G1079" s="111">
        <v>194.39</v>
      </c>
      <c r="H1079" s="102"/>
    </row>
    <row r="1080" spans="1:8" ht="57" x14ac:dyDescent="0.25">
      <c r="A1080" s="34"/>
      <c r="B1080" s="34"/>
      <c r="C1080" s="34" t="s">
        <v>12148</v>
      </c>
      <c r="D1080" s="34"/>
      <c r="E1080" s="34"/>
      <c r="F1080" s="35">
        <v>25</v>
      </c>
      <c r="G1080" s="112">
        <v>1801.33</v>
      </c>
      <c r="H1080" s="102"/>
    </row>
    <row r="1081" spans="1:8" ht="30" x14ac:dyDescent="0.25">
      <c r="A1081" s="30" t="s">
        <v>527</v>
      </c>
      <c r="B1081" s="30" t="s">
        <v>8240</v>
      </c>
      <c r="C1081" s="30" t="s">
        <v>200</v>
      </c>
      <c r="D1081" s="30" t="s">
        <v>3</v>
      </c>
      <c r="E1081" s="30">
        <v>10</v>
      </c>
      <c r="F1081" s="31">
        <v>3</v>
      </c>
      <c r="G1081" s="111">
        <v>777.55</v>
      </c>
      <c r="H1081" s="102" t="s">
        <v>18834</v>
      </c>
    </row>
    <row r="1082" spans="1:8" x14ac:dyDescent="0.25">
      <c r="A1082" s="30"/>
      <c r="B1082" s="30"/>
      <c r="C1082" s="30"/>
      <c r="D1082" s="30" t="s">
        <v>4</v>
      </c>
      <c r="E1082" s="30">
        <v>8</v>
      </c>
      <c r="F1082" s="31">
        <v>9</v>
      </c>
      <c r="G1082" s="111">
        <v>1866.11</v>
      </c>
      <c r="H1082" s="102"/>
    </row>
    <row r="1083" spans="1:8" x14ac:dyDescent="0.25">
      <c r="A1083" s="30"/>
      <c r="B1083" s="30"/>
      <c r="C1083" s="30"/>
      <c r="D1083" s="30" t="s">
        <v>5</v>
      </c>
      <c r="E1083" s="30">
        <v>5</v>
      </c>
      <c r="F1083" s="31">
        <v>15</v>
      </c>
      <c r="G1083" s="111">
        <v>1943.86</v>
      </c>
      <c r="H1083" s="102"/>
    </row>
    <row r="1084" spans="1:8" x14ac:dyDescent="0.25">
      <c r="A1084" s="30"/>
      <c r="B1084" s="30"/>
      <c r="C1084" s="30"/>
      <c r="D1084" s="30" t="s">
        <v>8</v>
      </c>
      <c r="E1084" s="30">
        <v>2</v>
      </c>
      <c r="F1084" s="31">
        <v>1</v>
      </c>
      <c r="G1084" s="111">
        <v>51.84</v>
      </c>
      <c r="H1084" s="102"/>
    </row>
    <row r="1085" spans="1:8" x14ac:dyDescent="0.25">
      <c r="A1085" s="30"/>
      <c r="B1085" s="30"/>
      <c r="C1085" s="30"/>
      <c r="D1085" s="30" t="s">
        <v>6</v>
      </c>
      <c r="E1085" s="30">
        <v>1</v>
      </c>
      <c r="F1085" s="31">
        <v>1</v>
      </c>
      <c r="G1085" s="111">
        <v>25.92</v>
      </c>
      <c r="H1085" s="102"/>
    </row>
    <row r="1086" spans="1:8" x14ac:dyDescent="0.25">
      <c r="A1086" s="30"/>
      <c r="B1086" s="30"/>
      <c r="C1086" s="30"/>
      <c r="D1086" s="30" t="s">
        <v>7</v>
      </c>
      <c r="E1086" s="30">
        <v>0.5</v>
      </c>
      <c r="F1086" s="31">
        <v>20</v>
      </c>
      <c r="G1086" s="111">
        <v>259.18</v>
      </c>
      <c r="H1086" s="102"/>
    </row>
    <row r="1087" spans="1:8" ht="28.5" x14ac:dyDescent="0.25">
      <c r="A1087" s="34"/>
      <c r="B1087" s="34"/>
      <c r="C1087" s="34" t="s">
        <v>12149</v>
      </c>
      <c r="D1087" s="34"/>
      <c r="E1087" s="34"/>
      <c r="F1087" s="35">
        <v>49</v>
      </c>
      <c r="G1087" s="112">
        <v>4924.46</v>
      </c>
      <c r="H1087" s="102"/>
    </row>
    <row r="1088" spans="1:8" ht="45" x14ac:dyDescent="0.25">
      <c r="A1088" s="30" t="s">
        <v>528</v>
      </c>
      <c r="B1088" s="30" t="s">
        <v>8241</v>
      </c>
      <c r="C1088" s="30" t="s">
        <v>197</v>
      </c>
      <c r="D1088" s="30" t="s">
        <v>4</v>
      </c>
      <c r="E1088" s="30">
        <v>8</v>
      </c>
      <c r="F1088" s="31">
        <v>29</v>
      </c>
      <c r="G1088" s="111">
        <v>6013.02</v>
      </c>
      <c r="H1088" s="102" t="s">
        <v>18826</v>
      </c>
    </row>
    <row r="1089" spans="1:8" x14ac:dyDescent="0.25">
      <c r="A1089" s="30"/>
      <c r="B1089" s="30"/>
      <c r="C1089" s="30"/>
      <c r="D1089" s="30" t="s">
        <v>6</v>
      </c>
      <c r="E1089" s="30">
        <v>1</v>
      </c>
      <c r="F1089" s="31">
        <v>5</v>
      </c>
      <c r="G1089" s="111">
        <v>129.59</v>
      </c>
      <c r="H1089" s="102"/>
    </row>
    <row r="1090" spans="1:8" x14ac:dyDescent="0.25">
      <c r="A1090" s="30"/>
      <c r="B1090" s="30"/>
      <c r="C1090" s="30"/>
      <c r="D1090" s="30" t="s">
        <v>7</v>
      </c>
      <c r="E1090" s="30">
        <v>0.5</v>
      </c>
      <c r="F1090" s="31">
        <v>36</v>
      </c>
      <c r="G1090" s="111">
        <v>466.53</v>
      </c>
      <c r="H1090" s="102"/>
    </row>
    <row r="1091" spans="1:8" ht="42.75" x14ac:dyDescent="0.25">
      <c r="A1091" s="34"/>
      <c r="B1091" s="34"/>
      <c r="C1091" s="34" t="s">
        <v>12150</v>
      </c>
      <c r="D1091" s="34"/>
      <c r="E1091" s="34"/>
      <c r="F1091" s="35">
        <v>70</v>
      </c>
      <c r="G1091" s="112">
        <v>6609.14</v>
      </c>
      <c r="H1091" s="102"/>
    </row>
    <row r="1092" spans="1:8" ht="30" x14ac:dyDescent="0.25">
      <c r="A1092" s="30" t="s">
        <v>529</v>
      </c>
      <c r="B1092" s="30" t="s">
        <v>8242</v>
      </c>
      <c r="C1092" s="30" t="s">
        <v>194</v>
      </c>
      <c r="D1092" s="30" t="s">
        <v>3</v>
      </c>
      <c r="E1092" s="30">
        <v>10</v>
      </c>
      <c r="F1092" s="31">
        <v>5</v>
      </c>
      <c r="G1092" s="111">
        <v>1295.9100000000001</v>
      </c>
      <c r="H1092" s="102" t="s">
        <v>18820</v>
      </c>
    </row>
    <row r="1093" spans="1:8" x14ac:dyDescent="0.25">
      <c r="A1093" s="30"/>
      <c r="B1093" s="30"/>
      <c r="C1093" s="30"/>
      <c r="D1093" s="30" t="s">
        <v>4</v>
      </c>
      <c r="E1093" s="30">
        <v>8</v>
      </c>
      <c r="F1093" s="31">
        <v>2</v>
      </c>
      <c r="G1093" s="111">
        <v>414.69</v>
      </c>
      <c r="H1093" s="102"/>
    </row>
    <row r="1094" spans="1:8" x14ac:dyDescent="0.25">
      <c r="A1094" s="30"/>
      <c r="B1094" s="30"/>
      <c r="C1094" s="30"/>
      <c r="D1094" s="30" t="s">
        <v>7</v>
      </c>
      <c r="E1094" s="30">
        <v>0.5</v>
      </c>
      <c r="F1094" s="31">
        <v>5</v>
      </c>
      <c r="G1094" s="111">
        <v>64.8</v>
      </c>
      <c r="H1094" s="102"/>
    </row>
    <row r="1095" spans="1:8" ht="28.5" x14ac:dyDescent="0.25">
      <c r="A1095" s="34"/>
      <c r="B1095" s="34"/>
      <c r="C1095" s="34" t="s">
        <v>12151</v>
      </c>
      <c r="D1095" s="34"/>
      <c r="E1095" s="34"/>
      <c r="F1095" s="35">
        <v>12</v>
      </c>
      <c r="G1095" s="112">
        <v>1775.4</v>
      </c>
      <c r="H1095" s="102"/>
    </row>
    <row r="1096" spans="1:8" x14ac:dyDescent="0.25">
      <c r="A1096" s="30" t="s">
        <v>530</v>
      </c>
      <c r="B1096" s="30" t="s">
        <v>8243</v>
      </c>
      <c r="C1096" s="30" t="s">
        <v>12152</v>
      </c>
      <c r="D1096" s="30" t="s">
        <v>8</v>
      </c>
      <c r="E1096" s="30">
        <v>2</v>
      </c>
      <c r="F1096" s="31">
        <v>1</v>
      </c>
      <c r="G1096" s="111">
        <v>51.84</v>
      </c>
      <c r="H1096" s="102" t="s">
        <v>17028</v>
      </c>
    </row>
    <row r="1097" spans="1:8" x14ac:dyDescent="0.25">
      <c r="A1097" s="30"/>
      <c r="B1097" s="30"/>
      <c r="C1097" s="30"/>
      <c r="D1097" s="30" t="s">
        <v>6</v>
      </c>
      <c r="E1097" s="30">
        <v>1</v>
      </c>
      <c r="F1097" s="31">
        <v>1</v>
      </c>
      <c r="G1097" s="111">
        <v>25.92</v>
      </c>
      <c r="H1097" s="102"/>
    </row>
    <row r="1098" spans="1:8" x14ac:dyDescent="0.25">
      <c r="A1098" s="30"/>
      <c r="B1098" s="30"/>
      <c r="C1098" s="30"/>
      <c r="D1098" s="30" t="s">
        <v>7</v>
      </c>
      <c r="E1098" s="30">
        <v>0.5</v>
      </c>
      <c r="F1098" s="31">
        <v>40</v>
      </c>
      <c r="G1098" s="111">
        <v>518.36</v>
      </c>
      <c r="H1098" s="102"/>
    </row>
    <row r="1099" spans="1:8" x14ac:dyDescent="0.25">
      <c r="A1099" s="34"/>
      <c r="B1099" s="34"/>
      <c r="C1099" s="34" t="s">
        <v>12153</v>
      </c>
      <c r="D1099" s="34"/>
      <c r="E1099" s="34"/>
      <c r="F1099" s="35">
        <v>42</v>
      </c>
      <c r="G1099" s="112">
        <v>596.12</v>
      </c>
      <c r="H1099" s="102"/>
    </row>
    <row r="1100" spans="1:8" ht="30" x14ac:dyDescent="0.25">
      <c r="A1100" s="30" t="s">
        <v>531</v>
      </c>
      <c r="B1100" s="30" t="s">
        <v>8244</v>
      </c>
      <c r="C1100" s="30" t="s">
        <v>230</v>
      </c>
      <c r="D1100" s="30" t="s">
        <v>3</v>
      </c>
      <c r="E1100" s="30">
        <v>10</v>
      </c>
      <c r="F1100" s="31">
        <v>17</v>
      </c>
      <c r="G1100" s="111">
        <v>4406.09</v>
      </c>
      <c r="H1100" s="102" t="s">
        <v>19305</v>
      </c>
    </row>
    <row r="1101" spans="1:8" x14ac:dyDescent="0.25">
      <c r="A1101" s="30"/>
      <c r="B1101" s="30"/>
      <c r="C1101" s="30"/>
      <c r="D1101" s="30" t="s">
        <v>4</v>
      </c>
      <c r="E1101" s="30">
        <v>8</v>
      </c>
      <c r="F1101" s="31">
        <v>10</v>
      </c>
      <c r="G1101" s="111">
        <v>2073.46</v>
      </c>
      <c r="H1101" s="102"/>
    </row>
    <row r="1102" spans="1:8" x14ac:dyDescent="0.25">
      <c r="A1102" s="30"/>
      <c r="B1102" s="30"/>
      <c r="C1102" s="30"/>
      <c r="D1102" s="30" t="s">
        <v>5</v>
      </c>
      <c r="E1102" s="30">
        <v>5</v>
      </c>
      <c r="F1102" s="31">
        <v>48</v>
      </c>
      <c r="G1102" s="111">
        <v>6220.37</v>
      </c>
      <c r="H1102" s="102"/>
    </row>
    <row r="1103" spans="1:8" x14ac:dyDescent="0.25">
      <c r="A1103" s="30"/>
      <c r="B1103" s="30"/>
      <c r="C1103" s="30"/>
      <c r="D1103" s="30" t="s">
        <v>8</v>
      </c>
      <c r="E1103" s="30">
        <v>2</v>
      </c>
      <c r="F1103" s="31">
        <v>2</v>
      </c>
      <c r="G1103" s="111">
        <v>103.67</v>
      </c>
      <c r="H1103" s="102"/>
    </row>
    <row r="1104" spans="1:8" x14ac:dyDescent="0.25">
      <c r="A1104" s="30"/>
      <c r="B1104" s="30"/>
      <c r="C1104" s="30"/>
      <c r="D1104" s="30" t="s">
        <v>6</v>
      </c>
      <c r="E1104" s="30">
        <v>1</v>
      </c>
      <c r="F1104" s="31">
        <v>4</v>
      </c>
      <c r="G1104" s="111">
        <v>103.67</v>
      </c>
      <c r="H1104" s="102"/>
    </row>
    <row r="1105" spans="1:8" x14ac:dyDescent="0.25">
      <c r="A1105" s="30"/>
      <c r="B1105" s="30"/>
      <c r="C1105" s="30"/>
      <c r="D1105" s="30" t="s">
        <v>7</v>
      </c>
      <c r="E1105" s="30">
        <v>0.5</v>
      </c>
      <c r="F1105" s="31">
        <v>74</v>
      </c>
      <c r="G1105" s="111">
        <v>958.97</v>
      </c>
      <c r="H1105" s="102"/>
    </row>
    <row r="1106" spans="1:8" ht="28.5" x14ac:dyDescent="0.25">
      <c r="A1106" s="34"/>
      <c r="B1106" s="34"/>
      <c r="C1106" s="34" t="s">
        <v>12154</v>
      </c>
      <c r="D1106" s="34"/>
      <c r="E1106" s="34"/>
      <c r="F1106" s="35">
        <v>155</v>
      </c>
      <c r="G1106" s="112">
        <v>13866.23</v>
      </c>
      <c r="H1106" s="102"/>
    </row>
    <row r="1107" spans="1:8" ht="30" x14ac:dyDescent="0.25">
      <c r="A1107" s="30" t="s">
        <v>532</v>
      </c>
      <c r="B1107" s="30" t="s">
        <v>8245</v>
      </c>
      <c r="C1107" s="30" t="s">
        <v>97</v>
      </c>
      <c r="D1107" s="30" t="s">
        <v>3</v>
      </c>
      <c r="E1107" s="30">
        <v>10</v>
      </c>
      <c r="F1107" s="31">
        <v>59</v>
      </c>
      <c r="G1107" s="111">
        <v>15291.74</v>
      </c>
      <c r="H1107" s="102" t="s">
        <v>17818</v>
      </c>
    </row>
    <row r="1108" spans="1:8" x14ac:dyDescent="0.25">
      <c r="A1108" s="30"/>
      <c r="B1108" s="30"/>
      <c r="C1108" s="30"/>
      <c r="D1108" s="30" t="s">
        <v>4</v>
      </c>
      <c r="E1108" s="30">
        <v>8</v>
      </c>
      <c r="F1108" s="31">
        <v>38</v>
      </c>
      <c r="G1108" s="111">
        <v>7879.13</v>
      </c>
      <c r="H1108" s="102"/>
    </row>
    <row r="1109" spans="1:8" x14ac:dyDescent="0.25">
      <c r="A1109" s="30"/>
      <c r="B1109" s="30"/>
      <c r="C1109" s="30"/>
      <c r="D1109" s="30" t="s">
        <v>5</v>
      </c>
      <c r="E1109" s="30">
        <v>5</v>
      </c>
      <c r="F1109" s="31">
        <v>188</v>
      </c>
      <c r="G1109" s="111">
        <v>24363.11</v>
      </c>
      <c r="H1109" s="102"/>
    </row>
    <row r="1110" spans="1:8" x14ac:dyDescent="0.25">
      <c r="A1110" s="30"/>
      <c r="B1110" s="30"/>
      <c r="C1110" s="30"/>
      <c r="D1110" s="30" t="s">
        <v>8</v>
      </c>
      <c r="E1110" s="30">
        <v>2</v>
      </c>
      <c r="F1110" s="31">
        <v>18</v>
      </c>
      <c r="G1110" s="111">
        <v>933.06</v>
      </c>
      <c r="H1110" s="102"/>
    </row>
    <row r="1111" spans="1:8" x14ac:dyDescent="0.25">
      <c r="A1111" s="30"/>
      <c r="B1111" s="30"/>
      <c r="C1111" s="30"/>
      <c r="D1111" s="30" t="s">
        <v>6</v>
      </c>
      <c r="E1111" s="30">
        <v>1</v>
      </c>
      <c r="F1111" s="31">
        <v>21</v>
      </c>
      <c r="G1111" s="111">
        <v>544.28</v>
      </c>
      <c r="H1111" s="102"/>
    </row>
    <row r="1112" spans="1:8" x14ac:dyDescent="0.25">
      <c r="A1112" s="30"/>
      <c r="B1112" s="30"/>
      <c r="C1112" s="30"/>
      <c r="D1112" s="30" t="s">
        <v>7</v>
      </c>
      <c r="E1112" s="30">
        <v>0.5</v>
      </c>
      <c r="F1112" s="31">
        <v>293</v>
      </c>
      <c r="G1112" s="111">
        <v>3797.02</v>
      </c>
      <c r="H1112" s="102"/>
    </row>
    <row r="1113" spans="1:8" ht="28.5" x14ac:dyDescent="0.25">
      <c r="A1113" s="34"/>
      <c r="B1113" s="34"/>
      <c r="C1113" s="34" t="s">
        <v>12155</v>
      </c>
      <c r="D1113" s="34"/>
      <c r="E1113" s="34"/>
      <c r="F1113" s="35">
        <v>617</v>
      </c>
      <c r="G1113" s="112">
        <v>52808.339999999989</v>
      </c>
      <c r="H1113" s="102"/>
    </row>
    <row r="1114" spans="1:8" ht="30" x14ac:dyDescent="0.25">
      <c r="A1114" s="30" t="s">
        <v>533</v>
      </c>
      <c r="B1114" s="30" t="s">
        <v>8246</v>
      </c>
      <c r="C1114" s="30" t="s">
        <v>339</v>
      </c>
      <c r="D1114" s="30" t="s">
        <v>3</v>
      </c>
      <c r="E1114" s="30">
        <v>10</v>
      </c>
      <c r="F1114" s="31">
        <v>46</v>
      </c>
      <c r="G1114" s="111">
        <v>11922.37</v>
      </c>
      <c r="H1114" s="102" t="s">
        <v>20685</v>
      </c>
    </row>
    <row r="1115" spans="1:8" x14ac:dyDescent="0.25">
      <c r="A1115" s="30"/>
      <c r="B1115" s="30"/>
      <c r="C1115" s="30"/>
      <c r="D1115" s="30" t="s">
        <v>4</v>
      </c>
      <c r="E1115" s="30">
        <v>8</v>
      </c>
      <c r="F1115" s="31">
        <v>35</v>
      </c>
      <c r="G1115" s="111">
        <v>7257.1</v>
      </c>
      <c r="H1115" s="102"/>
    </row>
    <row r="1116" spans="1:8" x14ac:dyDescent="0.25">
      <c r="A1116" s="30"/>
      <c r="B1116" s="30"/>
      <c r="C1116" s="30"/>
      <c r="D1116" s="30" t="s">
        <v>5</v>
      </c>
      <c r="E1116" s="30">
        <v>5</v>
      </c>
      <c r="F1116" s="31">
        <v>159</v>
      </c>
      <c r="G1116" s="111">
        <v>20604.97</v>
      </c>
      <c r="H1116" s="102"/>
    </row>
    <row r="1117" spans="1:8" x14ac:dyDescent="0.25">
      <c r="A1117" s="30"/>
      <c r="B1117" s="30"/>
      <c r="C1117" s="30"/>
      <c r="D1117" s="30" t="s">
        <v>8</v>
      </c>
      <c r="E1117" s="30">
        <v>2</v>
      </c>
      <c r="F1117" s="31">
        <v>9</v>
      </c>
      <c r="G1117" s="111">
        <v>466.53</v>
      </c>
      <c r="H1117" s="102"/>
    </row>
    <row r="1118" spans="1:8" x14ac:dyDescent="0.25">
      <c r="A1118" s="30"/>
      <c r="B1118" s="30"/>
      <c r="C1118" s="30"/>
      <c r="D1118" s="30" t="s">
        <v>6</v>
      </c>
      <c r="E1118" s="30">
        <v>1</v>
      </c>
      <c r="F1118" s="31">
        <v>32</v>
      </c>
      <c r="G1118" s="111">
        <v>829.38</v>
      </c>
      <c r="H1118" s="102"/>
    </row>
    <row r="1119" spans="1:8" x14ac:dyDescent="0.25">
      <c r="A1119" s="30"/>
      <c r="B1119" s="30"/>
      <c r="C1119" s="30"/>
      <c r="D1119" s="30" t="s">
        <v>7</v>
      </c>
      <c r="E1119" s="30">
        <v>0.5</v>
      </c>
      <c r="F1119" s="31">
        <v>292</v>
      </c>
      <c r="G1119" s="111">
        <v>3784.06</v>
      </c>
      <c r="H1119" s="102"/>
    </row>
    <row r="1120" spans="1:8" ht="42.75" x14ac:dyDescent="0.25">
      <c r="A1120" s="34"/>
      <c r="B1120" s="34"/>
      <c r="C1120" s="34" t="s">
        <v>12156</v>
      </c>
      <c r="D1120" s="34"/>
      <c r="E1120" s="34"/>
      <c r="F1120" s="35">
        <v>573</v>
      </c>
      <c r="G1120" s="112">
        <v>44864.409999999996</v>
      </c>
      <c r="H1120" s="102"/>
    </row>
    <row r="1121" spans="1:8" x14ac:dyDescent="0.25">
      <c r="A1121" s="30" t="s">
        <v>534</v>
      </c>
      <c r="B1121" s="30" t="s">
        <v>8247</v>
      </c>
      <c r="C1121" s="30" t="s">
        <v>341</v>
      </c>
      <c r="D1121" s="30" t="s">
        <v>3</v>
      </c>
      <c r="E1121" s="30">
        <v>10</v>
      </c>
      <c r="F1121" s="31">
        <v>133</v>
      </c>
      <c r="G1121" s="111">
        <v>34471.21</v>
      </c>
      <c r="H1121" s="102" t="s">
        <v>20696</v>
      </c>
    </row>
    <row r="1122" spans="1:8" x14ac:dyDescent="0.25">
      <c r="A1122" s="30"/>
      <c r="B1122" s="30"/>
      <c r="C1122" s="30"/>
      <c r="D1122" s="30" t="s">
        <v>4</v>
      </c>
      <c r="E1122" s="30">
        <v>8</v>
      </c>
      <c r="F1122" s="31">
        <v>113</v>
      </c>
      <c r="G1122" s="111">
        <v>23430.05</v>
      </c>
      <c r="H1122" s="102"/>
    </row>
    <row r="1123" spans="1:8" x14ac:dyDescent="0.25">
      <c r="A1123" s="30"/>
      <c r="B1123" s="30"/>
      <c r="C1123" s="30"/>
      <c r="D1123" s="30" t="s">
        <v>5</v>
      </c>
      <c r="E1123" s="30">
        <v>5</v>
      </c>
      <c r="F1123" s="31">
        <v>385</v>
      </c>
      <c r="G1123" s="111">
        <v>49892.53</v>
      </c>
      <c r="H1123" s="102"/>
    </row>
    <row r="1124" spans="1:8" x14ac:dyDescent="0.25">
      <c r="A1124" s="30"/>
      <c r="B1124" s="30"/>
      <c r="C1124" s="30"/>
      <c r="D1124" s="30" t="s">
        <v>8</v>
      </c>
      <c r="E1124" s="30">
        <v>2</v>
      </c>
      <c r="F1124" s="31">
        <v>87</v>
      </c>
      <c r="G1124" s="111">
        <v>4509.7700000000004</v>
      </c>
      <c r="H1124" s="102"/>
    </row>
    <row r="1125" spans="1:8" x14ac:dyDescent="0.25">
      <c r="A1125" s="30"/>
      <c r="B1125" s="30"/>
      <c r="C1125" s="30"/>
      <c r="D1125" s="30" t="s">
        <v>6</v>
      </c>
      <c r="E1125" s="30">
        <v>1</v>
      </c>
      <c r="F1125" s="31">
        <v>45</v>
      </c>
      <c r="G1125" s="111">
        <v>1166.32</v>
      </c>
      <c r="H1125" s="102"/>
    </row>
    <row r="1126" spans="1:8" x14ac:dyDescent="0.25">
      <c r="A1126" s="30"/>
      <c r="B1126" s="30"/>
      <c r="C1126" s="30"/>
      <c r="D1126" s="30" t="s">
        <v>7</v>
      </c>
      <c r="E1126" s="30">
        <v>0.5</v>
      </c>
      <c r="F1126" s="31">
        <v>879</v>
      </c>
      <c r="G1126" s="111">
        <v>11391.05</v>
      </c>
      <c r="H1126" s="102"/>
    </row>
    <row r="1127" spans="1:8" ht="28.5" x14ac:dyDescent="0.25">
      <c r="A1127" s="34"/>
      <c r="B1127" s="34"/>
      <c r="C1127" s="34" t="s">
        <v>12157</v>
      </c>
      <c r="D1127" s="34"/>
      <c r="E1127" s="34"/>
      <c r="F1127" s="35">
        <v>1642</v>
      </c>
      <c r="G1127" s="112">
        <v>124860.93000000001</v>
      </c>
      <c r="H1127" s="102"/>
    </row>
    <row r="1128" spans="1:8" ht="30" x14ac:dyDescent="0.25">
      <c r="A1128" s="30" t="s">
        <v>535</v>
      </c>
      <c r="B1128" s="30" t="s">
        <v>8248</v>
      </c>
      <c r="C1128" s="30" t="s">
        <v>2463</v>
      </c>
      <c r="D1128" s="30" t="s">
        <v>8</v>
      </c>
      <c r="E1128" s="30">
        <v>2</v>
      </c>
      <c r="F1128" s="31">
        <v>30</v>
      </c>
      <c r="G1128" s="111">
        <v>1555.09</v>
      </c>
      <c r="H1128" s="102" t="s">
        <v>18568</v>
      </c>
    </row>
    <row r="1129" spans="1:8" x14ac:dyDescent="0.25">
      <c r="A1129" s="30"/>
      <c r="B1129" s="30"/>
      <c r="C1129" s="30"/>
      <c r="D1129" s="30" t="s">
        <v>7</v>
      </c>
      <c r="E1129" s="30">
        <v>0.5</v>
      </c>
      <c r="F1129" s="31">
        <v>39</v>
      </c>
      <c r="G1129" s="111">
        <v>505.4</v>
      </c>
      <c r="H1129" s="102"/>
    </row>
    <row r="1130" spans="1:8" ht="28.5" x14ac:dyDescent="0.25">
      <c r="A1130" s="34"/>
      <c r="B1130" s="34"/>
      <c r="C1130" s="34" t="s">
        <v>12158</v>
      </c>
      <c r="D1130" s="34"/>
      <c r="E1130" s="34"/>
      <c r="F1130" s="35">
        <v>69</v>
      </c>
      <c r="G1130" s="112">
        <v>2060.4899999999998</v>
      </c>
      <c r="H1130" s="102"/>
    </row>
    <row r="1131" spans="1:8" ht="30" x14ac:dyDescent="0.25">
      <c r="A1131" s="30" t="s">
        <v>4574</v>
      </c>
      <c r="B1131" s="30" t="s">
        <v>8249</v>
      </c>
      <c r="C1131" s="30" t="s">
        <v>4575</v>
      </c>
      <c r="D1131" s="30" t="s">
        <v>8</v>
      </c>
      <c r="E1131" s="30">
        <v>2</v>
      </c>
      <c r="F1131" s="31">
        <v>23</v>
      </c>
      <c r="G1131" s="111">
        <v>1192.24</v>
      </c>
      <c r="H1131" s="102" t="s">
        <v>19887</v>
      </c>
    </row>
    <row r="1132" spans="1:8" x14ac:dyDescent="0.25">
      <c r="A1132" s="30"/>
      <c r="B1132" s="30"/>
      <c r="C1132" s="30"/>
      <c r="D1132" s="30" t="s">
        <v>7</v>
      </c>
      <c r="E1132" s="30">
        <v>0.5</v>
      </c>
      <c r="F1132" s="31">
        <v>24</v>
      </c>
      <c r="G1132" s="111">
        <v>311.02</v>
      </c>
      <c r="H1132" s="102"/>
    </row>
    <row r="1133" spans="1:8" ht="42.75" x14ac:dyDescent="0.25">
      <c r="A1133" s="34"/>
      <c r="B1133" s="34"/>
      <c r="C1133" s="34" t="s">
        <v>12159</v>
      </c>
      <c r="D1133" s="34"/>
      <c r="E1133" s="34"/>
      <c r="F1133" s="35">
        <v>47</v>
      </c>
      <c r="G1133" s="112">
        <v>1503.26</v>
      </c>
      <c r="H1133" s="102"/>
    </row>
    <row r="1134" spans="1:8" ht="45" x14ac:dyDescent="0.25">
      <c r="A1134" s="30" t="s">
        <v>536</v>
      </c>
      <c r="B1134" s="30" t="s">
        <v>8250</v>
      </c>
      <c r="C1134" s="30" t="s">
        <v>66</v>
      </c>
      <c r="D1134" s="30" t="s">
        <v>8</v>
      </c>
      <c r="E1134" s="30">
        <v>2</v>
      </c>
      <c r="F1134" s="31">
        <v>3</v>
      </c>
      <c r="G1134" s="111">
        <v>155.51</v>
      </c>
      <c r="H1134" s="102" t="s">
        <v>17362</v>
      </c>
    </row>
    <row r="1135" spans="1:8" x14ac:dyDescent="0.25">
      <c r="A1135" s="30"/>
      <c r="B1135" s="30"/>
      <c r="C1135" s="30"/>
      <c r="D1135" s="30" t="s">
        <v>7</v>
      </c>
      <c r="E1135" s="30">
        <v>0.5</v>
      </c>
      <c r="F1135" s="31">
        <v>3</v>
      </c>
      <c r="G1135" s="111">
        <v>38.880000000000003</v>
      </c>
      <c r="H1135" s="102"/>
    </row>
    <row r="1136" spans="1:8" ht="42.75" x14ac:dyDescent="0.25">
      <c r="A1136" s="34"/>
      <c r="B1136" s="34"/>
      <c r="C1136" s="34" t="s">
        <v>12160</v>
      </c>
      <c r="D1136" s="34"/>
      <c r="E1136" s="34"/>
      <c r="F1136" s="35">
        <v>6</v>
      </c>
      <c r="G1136" s="112">
        <v>194.39</v>
      </c>
      <c r="H1136" s="102"/>
    </row>
    <row r="1137" spans="1:8" ht="45" x14ac:dyDescent="0.25">
      <c r="A1137" s="30" t="s">
        <v>537</v>
      </c>
      <c r="B1137" s="30" t="s">
        <v>8251</v>
      </c>
      <c r="C1137" s="30" t="s">
        <v>2628</v>
      </c>
      <c r="D1137" s="30" t="s">
        <v>8</v>
      </c>
      <c r="E1137" s="30">
        <v>2</v>
      </c>
      <c r="F1137" s="31">
        <v>15</v>
      </c>
      <c r="G1137" s="111">
        <v>777.55</v>
      </c>
      <c r="H1137" s="102" t="s">
        <v>17314</v>
      </c>
    </row>
    <row r="1138" spans="1:8" x14ac:dyDescent="0.25">
      <c r="A1138" s="30"/>
      <c r="B1138" s="30"/>
      <c r="C1138" s="30"/>
      <c r="D1138" s="30" t="s">
        <v>7</v>
      </c>
      <c r="E1138" s="30">
        <v>0.5</v>
      </c>
      <c r="F1138" s="31">
        <v>14</v>
      </c>
      <c r="G1138" s="111">
        <v>181.43</v>
      </c>
      <c r="H1138" s="102"/>
    </row>
    <row r="1139" spans="1:8" ht="42.75" x14ac:dyDescent="0.25">
      <c r="A1139" s="34"/>
      <c r="B1139" s="34"/>
      <c r="C1139" s="34" t="s">
        <v>12161</v>
      </c>
      <c r="D1139" s="34"/>
      <c r="E1139" s="34"/>
      <c r="F1139" s="35">
        <v>29</v>
      </c>
      <c r="G1139" s="112">
        <v>958.98</v>
      </c>
      <c r="H1139" s="102"/>
    </row>
    <row r="1140" spans="1:8" ht="30" x14ac:dyDescent="0.25">
      <c r="A1140" s="30" t="s">
        <v>538</v>
      </c>
      <c r="B1140" s="30" t="s">
        <v>8252</v>
      </c>
      <c r="C1140" s="30" t="s">
        <v>2464</v>
      </c>
      <c r="D1140" s="30" t="s">
        <v>8</v>
      </c>
      <c r="E1140" s="30">
        <v>2</v>
      </c>
      <c r="F1140" s="31">
        <v>11</v>
      </c>
      <c r="G1140" s="111">
        <v>570.20000000000005</v>
      </c>
      <c r="H1140" s="102" t="s">
        <v>18850</v>
      </c>
    </row>
    <row r="1141" spans="1:8" x14ac:dyDescent="0.25">
      <c r="A1141" s="30"/>
      <c r="B1141" s="30"/>
      <c r="C1141" s="30"/>
      <c r="D1141" s="30" t="s">
        <v>7</v>
      </c>
      <c r="E1141" s="30">
        <v>0.5</v>
      </c>
      <c r="F1141" s="31">
        <v>14</v>
      </c>
      <c r="G1141" s="111">
        <v>181.43</v>
      </c>
      <c r="H1141" s="102"/>
    </row>
    <row r="1142" spans="1:8" ht="28.5" x14ac:dyDescent="0.25">
      <c r="A1142" s="34"/>
      <c r="B1142" s="34"/>
      <c r="C1142" s="34" t="s">
        <v>12162</v>
      </c>
      <c r="D1142" s="34"/>
      <c r="E1142" s="34"/>
      <c r="F1142" s="35">
        <v>25</v>
      </c>
      <c r="G1142" s="112">
        <v>751.63000000000011</v>
      </c>
      <c r="H1142" s="102"/>
    </row>
    <row r="1143" spans="1:8" ht="30" x14ac:dyDescent="0.25">
      <c r="A1143" s="30" t="s">
        <v>893</v>
      </c>
      <c r="B1143" s="30" t="s">
        <v>8253</v>
      </c>
      <c r="C1143" s="30" t="s">
        <v>894</v>
      </c>
      <c r="D1143" s="30" t="s">
        <v>8</v>
      </c>
      <c r="E1143" s="30">
        <v>2</v>
      </c>
      <c r="F1143" s="31">
        <v>13</v>
      </c>
      <c r="G1143" s="111">
        <v>673.87</v>
      </c>
      <c r="H1143" s="102" t="s">
        <v>17694</v>
      </c>
    </row>
    <row r="1144" spans="1:8" x14ac:dyDescent="0.25">
      <c r="A1144" s="30"/>
      <c r="B1144" s="30"/>
      <c r="C1144" s="30"/>
      <c r="D1144" s="30" t="s">
        <v>7</v>
      </c>
      <c r="E1144" s="30">
        <v>0.5</v>
      </c>
      <c r="F1144" s="31">
        <v>7</v>
      </c>
      <c r="G1144" s="111">
        <v>90.71</v>
      </c>
      <c r="H1144" s="102"/>
    </row>
    <row r="1145" spans="1:8" ht="42.75" x14ac:dyDescent="0.25">
      <c r="A1145" s="34"/>
      <c r="B1145" s="34"/>
      <c r="C1145" s="34" t="s">
        <v>12163</v>
      </c>
      <c r="D1145" s="34"/>
      <c r="E1145" s="34"/>
      <c r="F1145" s="35">
        <v>20</v>
      </c>
      <c r="G1145" s="112">
        <v>764.58</v>
      </c>
      <c r="H1145" s="102"/>
    </row>
    <row r="1146" spans="1:8" ht="30" x14ac:dyDescent="0.25">
      <c r="A1146" s="30" t="s">
        <v>2984</v>
      </c>
      <c r="B1146" s="30" t="s">
        <v>8254</v>
      </c>
      <c r="C1146" s="30" t="s">
        <v>2985</v>
      </c>
      <c r="D1146" s="30" t="s">
        <v>8</v>
      </c>
      <c r="E1146" s="30">
        <v>2</v>
      </c>
      <c r="F1146" s="31">
        <v>2</v>
      </c>
      <c r="G1146" s="111">
        <v>103.67</v>
      </c>
      <c r="H1146" s="102" t="s">
        <v>20024</v>
      </c>
    </row>
    <row r="1147" spans="1:8" x14ac:dyDescent="0.25">
      <c r="A1147" s="30"/>
      <c r="B1147" s="30"/>
      <c r="C1147" s="30"/>
      <c r="D1147" s="30" t="s">
        <v>7</v>
      </c>
      <c r="E1147" s="30">
        <v>0.5</v>
      </c>
      <c r="F1147" s="31">
        <v>6</v>
      </c>
      <c r="G1147" s="111">
        <v>77.75</v>
      </c>
      <c r="H1147" s="102"/>
    </row>
    <row r="1148" spans="1:8" ht="28.5" x14ac:dyDescent="0.25">
      <c r="A1148" s="34"/>
      <c r="B1148" s="34"/>
      <c r="C1148" s="34" t="s">
        <v>12164</v>
      </c>
      <c r="D1148" s="34"/>
      <c r="E1148" s="34"/>
      <c r="F1148" s="35">
        <v>8</v>
      </c>
      <c r="G1148" s="112">
        <v>181.42000000000002</v>
      </c>
      <c r="H1148" s="102"/>
    </row>
    <row r="1149" spans="1:8" ht="30" x14ac:dyDescent="0.25">
      <c r="A1149" s="30" t="s">
        <v>539</v>
      </c>
      <c r="B1149" s="30" t="s">
        <v>8255</v>
      </c>
      <c r="C1149" s="30" t="s">
        <v>2465</v>
      </c>
      <c r="D1149" s="30" t="s">
        <v>8</v>
      </c>
      <c r="E1149" s="30">
        <v>2</v>
      </c>
      <c r="F1149" s="31">
        <v>11</v>
      </c>
      <c r="G1149" s="111">
        <v>570.20000000000005</v>
      </c>
      <c r="H1149" s="102" t="s">
        <v>18196</v>
      </c>
    </row>
    <row r="1150" spans="1:8" x14ac:dyDescent="0.25">
      <c r="A1150" s="30"/>
      <c r="B1150" s="30"/>
      <c r="C1150" s="30"/>
      <c r="D1150" s="30" t="s">
        <v>7</v>
      </c>
      <c r="E1150" s="30">
        <v>0.5</v>
      </c>
      <c r="F1150" s="31">
        <v>13</v>
      </c>
      <c r="G1150" s="111">
        <v>168.47</v>
      </c>
      <c r="H1150" s="102"/>
    </row>
    <row r="1151" spans="1:8" ht="28.5" x14ac:dyDescent="0.25">
      <c r="A1151" s="34"/>
      <c r="B1151" s="34"/>
      <c r="C1151" s="34" t="s">
        <v>12165</v>
      </c>
      <c r="D1151" s="34"/>
      <c r="E1151" s="34"/>
      <c r="F1151" s="35">
        <v>24</v>
      </c>
      <c r="G1151" s="112">
        <v>738.67000000000007</v>
      </c>
      <c r="H1151" s="102"/>
    </row>
    <row r="1152" spans="1:8" ht="30" x14ac:dyDescent="0.25">
      <c r="A1152" s="30" t="s">
        <v>4625</v>
      </c>
      <c r="B1152" s="30" t="s">
        <v>8256</v>
      </c>
      <c r="C1152" s="30" t="s">
        <v>4626</v>
      </c>
      <c r="D1152" s="30" t="s">
        <v>8</v>
      </c>
      <c r="E1152" s="30">
        <v>2</v>
      </c>
      <c r="F1152" s="31">
        <v>9</v>
      </c>
      <c r="G1152" s="111">
        <v>466.53</v>
      </c>
      <c r="H1152" s="102" t="s">
        <v>18446</v>
      </c>
    </row>
    <row r="1153" spans="1:8" x14ac:dyDescent="0.25">
      <c r="A1153" s="30"/>
      <c r="B1153" s="30"/>
      <c r="C1153" s="30"/>
      <c r="D1153" s="30" t="s">
        <v>7</v>
      </c>
      <c r="E1153" s="30">
        <v>0.5</v>
      </c>
      <c r="F1153" s="31">
        <v>10</v>
      </c>
      <c r="G1153" s="111">
        <v>129.59</v>
      </c>
      <c r="H1153" s="102"/>
    </row>
    <row r="1154" spans="1:8" ht="28.5" x14ac:dyDescent="0.25">
      <c r="A1154" s="34"/>
      <c r="B1154" s="34"/>
      <c r="C1154" s="34" t="s">
        <v>12166</v>
      </c>
      <c r="D1154" s="34"/>
      <c r="E1154" s="34"/>
      <c r="F1154" s="35">
        <v>19</v>
      </c>
      <c r="G1154" s="112">
        <v>596.12</v>
      </c>
      <c r="H1154" s="102"/>
    </row>
    <row r="1155" spans="1:8" ht="30" x14ac:dyDescent="0.25">
      <c r="A1155" s="30" t="s">
        <v>540</v>
      </c>
      <c r="B1155" s="30" t="s">
        <v>8257</v>
      </c>
      <c r="C1155" s="30" t="s">
        <v>219</v>
      </c>
      <c r="D1155" s="30" t="s">
        <v>3</v>
      </c>
      <c r="E1155" s="30">
        <v>10</v>
      </c>
      <c r="F1155" s="31">
        <v>65</v>
      </c>
      <c r="G1155" s="111">
        <v>16846.830000000002</v>
      </c>
      <c r="H1155" s="102" t="s">
        <v>19186</v>
      </c>
    </row>
    <row r="1156" spans="1:8" x14ac:dyDescent="0.25">
      <c r="A1156" s="30"/>
      <c r="B1156" s="30"/>
      <c r="C1156" s="30"/>
      <c r="D1156" s="30" t="s">
        <v>4</v>
      </c>
      <c r="E1156" s="30">
        <v>8</v>
      </c>
      <c r="F1156" s="31">
        <v>41</v>
      </c>
      <c r="G1156" s="111">
        <v>8501.17</v>
      </c>
      <c r="H1156" s="102"/>
    </row>
    <row r="1157" spans="1:8" x14ac:dyDescent="0.25">
      <c r="A1157" s="30"/>
      <c r="B1157" s="30"/>
      <c r="C1157" s="30"/>
      <c r="D1157" s="30" t="s">
        <v>5</v>
      </c>
      <c r="E1157" s="30">
        <v>5</v>
      </c>
      <c r="F1157" s="31">
        <v>130</v>
      </c>
      <c r="G1157" s="111">
        <v>16846.830000000002</v>
      </c>
      <c r="H1157" s="102"/>
    </row>
    <row r="1158" spans="1:8" x14ac:dyDescent="0.25">
      <c r="A1158" s="30"/>
      <c r="B1158" s="30"/>
      <c r="C1158" s="30"/>
      <c r="D1158" s="30" t="s">
        <v>8</v>
      </c>
      <c r="E1158" s="30">
        <v>2</v>
      </c>
      <c r="F1158" s="31">
        <v>14</v>
      </c>
      <c r="G1158" s="111">
        <v>725.71</v>
      </c>
      <c r="H1158" s="102"/>
    </row>
    <row r="1159" spans="1:8" x14ac:dyDescent="0.25">
      <c r="A1159" s="30"/>
      <c r="B1159" s="30"/>
      <c r="C1159" s="30"/>
      <c r="D1159" s="30" t="s">
        <v>6</v>
      </c>
      <c r="E1159" s="30">
        <v>1</v>
      </c>
      <c r="F1159" s="31">
        <v>39</v>
      </c>
      <c r="G1159" s="111">
        <v>1010.81</v>
      </c>
      <c r="H1159" s="102"/>
    </row>
    <row r="1160" spans="1:8" x14ac:dyDescent="0.25">
      <c r="A1160" s="30"/>
      <c r="B1160" s="30"/>
      <c r="C1160" s="30"/>
      <c r="D1160" s="30" t="s">
        <v>7</v>
      </c>
      <c r="E1160" s="30">
        <v>0.5</v>
      </c>
      <c r="F1160" s="31">
        <v>183</v>
      </c>
      <c r="G1160" s="111">
        <v>2371.52</v>
      </c>
      <c r="H1160" s="102"/>
    </row>
    <row r="1161" spans="1:8" ht="42.75" x14ac:dyDescent="0.25">
      <c r="A1161" s="34"/>
      <c r="B1161" s="34"/>
      <c r="C1161" s="34" t="s">
        <v>12167</v>
      </c>
      <c r="D1161" s="34"/>
      <c r="E1161" s="34"/>
      <c r="F1161" s="35">
        <v>472</v>
      </c>
      <c r="G1161" s="112">
        <v>46302.869999999995</v>
      </c>
      <c r="H1161" s="102"/>
    </row>
    <row r="1162" spans="1:8" ht="45" x14ac:dyDescent="0.25">
      <c r="A1162" s="30" t="s">
        <v>541</v>
      </c>
      <c r="B1162" s="30" t="s">
        <v>8258</v>
      </c>
      <c r="C1162" s="30" t="s">
        <v>2563</v>
      </c>
      <c r="D1162" s="30" t="s">
        <v>5</v>
      </c>
      <c r="E1162" s="30">
        <v>5</v>
      </c>
      <c r="F1162" s="31">
        <v>1</v>
      </c>
      <c r="G1162" s="111">
        <v>129.59</v>
      </c>
      <c r="H1162" s="102" t="s">
        <v>19008</v>
      </c>
    </row>
    <row r="1163" spans="1:8" x14ac:dyDescent="0.25">
      <c r="A1163" s="30"/>
      <c r="B1163" s="30"/>
      <c r="C1163" s="30"/>
      <c r="D1163" s="30" t="s">
        <v>7</v>
      </c>
      <c r="E1163" s="30">
        <v>0.5</v>
      </c>
      <c r="F1163" s="31">
        <v>1</v>
      </c>
      <c r="G1163" s="111">
        <v>12.96</v>
      </c>
      <c r="H1163" s="102"/>
    </row>
    <row r="1164" spans="1:8" ht="42.75" x14ac:dyDescent="0.25">
      <c r="A1164" s="34"/>
      <c r="B1164" s="34"/>
      <c r="C1164" s="34" t="s">
        <v>12168</v>
      </c>
      <c r="D1164" s="34"/>
      <c r="E1164" s="34"/>
      <c r="F1164" s="35">
        <v>2</v>
      </c>
      <c r="G1164" s="112">
        <v>142.55000000000001</v>
      </c>
      <c r="H1164" s="102"/>
    </row>
    <row r="1165" spans="1:8" ht="30" x14ac:dyDescent="0.25">
      <c r="A1165" s="30" t="s">
        <v>542</v>
      </c>
      <c r="B1165" s="30" t="s">
        <v>8259</v>
      </c>
      <c r="C1165" s="30" t="s">
        <v>2466</v>
      </c>
      <c r="D1165" s="30" t="s">
        <v>3</v>
      </c>
      <c r="E1165" s="30">
        <v>10</v>
      </c>
      <c r="F1165" s="31">
        <v>14</v>
      </c>
      <c r="G1165" s="111">
        <v>3628.55</v>
      </c>
      <c r="H1165" s="102" t="s">
        <v>18570</v>
      </c>
    </row>
    <row r="1166" spans="1:8" x14ac:dyDescent="0.25">
      <c r="A1166" s="30"/>
      <c r="B1166" s="30"/>
      <c r="C1166" s="30"/>
      <c r="D1166" s="30" t="s">
        <v>4</v>
      </c>
      <c r="E1166" s="30">
        <v>8</v>
      </c>
      <c r="F1166" s="31">
        <v>2</v>
      </c>
      <c r="G1166" s="111">
        <v>414.69</v>
      </c>
      <c r="H1166" s="102"/>
    </row>
    <row r="1167" spans="1:8" x14ac:dyDescent="0.25">
      <c r="A1167" s="30"/>
      <c r="B1167" s="30"/>
      <c r="C1167" s="30"/>
      <c r="D1167" s="30" t="s">
        <v>5</v>
      </c>
      <c r="E1167" s="30">
        <v>5</v>
      </c>
      <c r="F1167" s="31">
        <v>6</v>
      </c>
      <c r="G1167" s="111">
        <v>777.55</v>
      </c>
      <c r="H1167" s="102"/>
    </row>
    <row r="1168" spans="1:8" x14ac:dyDescent="0.25">
      <c r="A1168" s="30"/>
      <c r="B1168" s="30"/>
      <c r="C1168" s="30"/>
      <c r="D1168" s="30" t="s">
        <v>6</v>
      </c>
      <c r="E1168" s="30">
        <v>1</v>
      </c>
      <c r="F1168" s="31">
        <v>1</v>
      </c>
      <c r="G1168" s="111">
        <v>25.92</v>
      </c>
      <c r="H1168" s="102"/>
    </row>
    <row r="1169" spans="1:8" x14ac:dyDescent="0.25">
      <c r="A1169" s="30"/>
      <c r="B1169" s="30"/>
      <c r="C1169" s="30"/>
      <c r="D1169" s="30" t="s">
        <v>7</v>
      </c>
      <c r="E1169" s="30">
        <v>0.5</v>
      </c>
      <c r="F1169" s="31">
        <v>20</v>
      </c>
      <c r="G1169" s="111">
        <v>259.18</v>
      </c>
      <c r="H1169" s="102"/>
    </row>
    <row r="1170" spans="1:8" ht="28.5" x14ac:dyDescent="0.25">
      <c r="A1170" s="34"/>
      <c r="B1170" s="34"/>
      <c r="C1170" s="34" t="s">
        <v>12169</v>
      </c>
      <c r="D1170" s="34"/>
      <c r="E1170" s="34"/>
      <c r="F1170" s="35">
        <v>43</v>
      </c>
      <c r="G1170" s="112">
        <v>5105.8900000000003</v>
      </c>
      <c r="H1170" s="102"/>
    </row>
    <row r="1171" spans="1:8" ht="30" x14ac:dyDescent="0.25">
      <c r="A1171" s="30" t="s">
        <v>543</v>
      </c>
      <c r="B1171" s="30" t="s">
        <v>8260</v>
      </c>
      <c r="C1171" s="30" t="s">
        <v>327</v>
      </c>
      <c r="D1171" s="30" t="s">
        <v>3</v>
      </c>
      <c r="E1171" s="30">
        <v>10</v>
      </c>
      <c r="F1171" s="31">
        <v>2</v>
      </c>
      <c r="G1171" s="111">
        <v>518.36</v>
      </c>
      <c r="H1171" s="102" t="s">
        <v>20561</v>
      </c>
    </row>
    <row r="1172" spans="1:8" x14ac:dyDescent="0.25">
      <c r="A1172" s="30"/>
      <c r="B1172" s="30"/>
      <c r="C1172" s="30"/>
      <c r="D1172" s="30" t="s">
        <v>4</v>
      </c>
      <c r="E1172" s="30">
        <v>8</v>
      </c>
      <c r="F1172" s="31">
        <v>2</v>
      </c>
      <c r="G1172" s="111">
        <v>414.69</v>
      </c>
      <c r="H1172" s="102"/>
    </row>
    <row r="1173" spans="1:8" x14ac:dyDescent="0.25">
      <c r="A1173" s="30"/>
      <c r="B1173" s="30"/>
      <c r="C1173" s="30"/>
      <c r="D1173" s="30" t="s">
        <v>5</v>
      </c>
      <c r="E1173" s="30">
        <v>5</v>
      </c>
      <c r="F1173" s="31">
        <v>4</v>
      </c>
      <c r="G1173" s="111">
        <v>518.36</v>
      </c>
      <c r="H1173" s="102"/>
    </row>
    <row r="1174" spans="1:8" x14ac:dyDescent="0.25">
      <c r="A1174" s="30"/>
      <c r="B1174" s="30"/>
      <c r="C1174" s="30"/>
      <c r="D1174" s="30" t="s">
        <v>7</v>
      </c>
      <c r="E1174" s="30">
        <v>0.5</v>
      </c>
      <c r="F1174" s="31">
        <v>8</v>
      </c>
      <c r="G1174" s="111">
        <v>103.67</v>
      </c>
      <c r="H1174" s="102"/>
    </row>
    <row r="1175" spans="1:8" ht="28.5" x14ac:dyDescent="0.25">
      <c r="A1175" s="34"/>
      <c r="B1175" s="34"/>
      <c r="C1175" s="34" t="s">
        <v>12170</v>
      </c>
      <c r="D1175" s="34"/>
      <c r="E1175" s="34"/>
      <c r="F1175" s="35">
        <v>16</v>
      </c>
      <c r="G1175" s="112">
        <v>1555.08</v>
      </c>
      <c r="H1175" s="102"/>
    </row>
    <row r="1176" spans="1:8" x14ac:dyDescent="0.25">
      <c r="A1176" s="30" t="s">
        <v>4631</v>
      </c>
      <c r="B1176" s="30" t="s">
        <v>8261</v>
      </c>
      <c r="C1176" s="30" t="s">
        <v>4632</v>
      </c>
      <c r="D1176" s="30" t="s">
        <v>8</v>
      </c>
      <c r="E1176" s="30">
        <v>2</v>
      </c>
      <c r="F1176" s="31">
        <v>4</v>
      </c>
      <c r="G1176" s="111">
        <v>207.35</v>
      </c>
      <c r="H1176" s="102" t="s">
        <v>19423</v>
      </c>
    </row>
    <row r="1177" spans="1:8" x14ac:dyDescent="0.25">
      <c r="A1177" s="30"/>
      <c r="B1177" s="30"/>
      <c r="C1177" s="30"/>
      <c r="D1177" s="30" t="s">
        <v>7</v>
      </c>
      <c r="E1177" s="30">
        <v>0.5</v>
      </c>
      <c r="F1177" s="31">
        <v>3</v>
      </c>
      <c r="G1177" s="111">
        <v>38.880000000000003</v>
      </c>
      <c r="H1177" s="102"/>
    </row>
    <row r="1178" spans="1:8" x14ac:dyDescent="0.25">
      <c r="A1178" s="34"/>
      <c r="B1178" s="34"/>
      <c r="C1178" s="34" t="s">
        <v>12171</v>
      </c>
      <c r="D1178" s="34"/>
      <c r="E1178" s="34"/>
      <c r="F1178" s="35">
        <v>7</v>
      </c>
      <c r="G1178" s="112">
        <v>246.23</v>
      </c>
      <c r="H1178" s="102"/>
    </row>
    <row r="1179" spans="1:8" ht="30" x14ac:dyDescent="0.25">
      <c r="A1179" s="30" t="s">
        <v>544</v>
      </c>
      <c r="B1179" s="30" t="s">
        <v>8262</v>
      </c>
      <c r="C1179" s="30" t="s">
        <v>2687</v>
      </c>
      <c r="D1179" s="30" t="s">
        <v>5</v>
      </c>
      <c r="E1179" s="30">
        <v>5</v>
      </c>
      <c r="F1179" s="31">
        <v>3</v>
      </c>
      <c r="G1179" s="111">
        <v>388.77</v>
      </c>
      <c r="H1179" s="102" t="s">
        <v>18153</v>
      </c>
    </row>
    <row r="1180" spans="1:8" x14ac:dyDescent="0.25">
      <c r="A1180" s="30"/>
      <c r="B1180" s="30"/>
      <c r="C1180" s="30"/>
      <c r="D1180" s="30" t="s">
        <v>7</v>
      </c>
      <c r="E1180" s="30">
        <v>0.5</v>
      </c>
      <c r="F1180" s="31">
        <v>2</v>
      </c>
      <c r="G1180" s="111">
        <v>25.92</v>
      </c>
      <c r="H1180" s="102"/>
    </row>
    <row r="1181" spans="1:8" ht="42.75" x14ac:dyDescent="0.25">
      <c r="A1181" s="34"/>
      <c r="B1181" s="34"/>
      <c r="C1181" s="34" t="s">
        <v>12172</v>
      </c>
      <c r="D1181" s="34"/>
      <c r="E1181" s="34"/>
      <c r="F1181" s="35">
        <v>5</v>
      </c>
      <c r="G1181" s="112">
        <v>414.69</v>
      </c>
      <c r="H1181" s="102"/>
    </row>
    <row r="1182" spans="1:8" x14ac:dyDescent="0.25">
      <c r="A1182" s="30" t="s">
        <v>545</v>
      </c>
      <c r="B1182" s="30" t="s">
        <v>8263</v>
      </c>
      <c r="C1182" s="30" t="s">
        <v>8264</v>
      </c>
      <c r="D1182" s="30" t="s">
        <v>5</v>
      </c>
      <c r="E1182" s="30">
        <v>5</v>
      </c>
      <c r="F1182" s="31">
        <v>2</v>
      </c>
      <c r="G1182" s="111">
        <v>259.18</v>
      </c>
      <c r="H1182" s="102" t="s">
        <v>17121</v>
      </c>
    </row>
    <row r="1183" spans="1:8" x14ac:dyDescent="0.25">
      <c r="A1183" s="30"/>
      <c r="B1183" s="30"/>
      <c r="C1183" s="30"/>
      <c r="D1183" s="30" t="s">
        <v>7</v>
      </c>
      <c r="E1183" s="30">
        <v>0.5</v>
      </c>
      <c r="F1183" s="31">
        <v>2</v>
      </c>
      <c r="G1183" s="111">
        <v>25.92</v>
      </c>
      <c r="H1183" s="102"/>
    </row>
    <row r="1184" spans="1:8" x14ac:dyDescent="0.25">
      <c r="A1184" s="34"/>
      <c r="B1184" s="34"/>
      <c r="C1184" s="34" t="s">
        <v>12173</v>
      </c>
      <c r="D1184" s="34"/>
      <c r="E1184" s="34"/>
      <c r="F1184" s="35">
        <v>4</v>
      </c>
      <c r="G1184" s="112">
        <v>285.10000000000002</v>
      </c>
      <c r="H1184" s="102"/>
    </row>
    <row r="1185" spans="1:8" ht="60" x14ac:dyDescent="0.25">
      <c r="A1185" s="30" t="s">
        <v>546</v>
      </c>
      <c r="B1185" s="30" t="s">
        <v>8265</v>
      </c>
      <c r="C1185" s="30" t="s">
        <v>272</v>
      </c>
      <c r="D1185" s="30" t="s">
        <v>5</v>
      </c>
      <c r="E1185" s="30">
        <v>5</v>
      </c>
      <c r="F1185" s="31">
        <v>1</v>
      </c>
      <c r="G1185" s="111">
        <v>129.59</v>
      </c>
      <c r="H1185" s="102" t="s">
        <v>19855</v>
      </c>
    </row>
    <row r="1186" spans="1:8" x14ac:dyDescent="0.25">
      <c r="A1186" s="30"/>
      <c r="B1186" s="30"/>
      <c r="C1186" s="30"/>
      <c r="D1186" s="30" t="s">
        <v>7</v>
      </c>
      <c r="E1186" s="30">
        <v>0.5</v>
      </c>
      <c r="F1186" s="31">
        <v>2</v>
      </c>
      <c r="G1186" s="111">
        <v>25.92</v>
      </c>
      <c r="H1186" s="102"/>
    </row>
    <row r="1187" spans="1:8" ht="57" x14ac:dyDescent="0.25">
      <c r="A1187" s="34"/>
      <c r="B1187" s="34"/>
      <c r="C1187" s="34" t="s">
        <v>12174</v>
      </c>
      <c r="D1187" s="34"/>
      <c r="E1187" s="34"/>
      <c r="F1187" s="35">
        <v>3</v>
      </c>
      <c r="G1187" s="112">
        <v>155.51</v>
      </c>
      <c r="H1187" s="102"/>
    </row>
    <row r="1188" spans="1:8" ht="60" x14ac:dyDescent="0.25">
      <c r="A1188" s="30" t="s">
        <v>547</v>
      </c>
      <c r="B1188" s="30" t="s">
        <v>8266</v>
      </c>
      <c r="C1188" s="30" t="s">
        <v>2564</v>
      </c>
      <c r="D1188" s="30" t="s">
        <v>5</v>
      </c>
      <c r="E1188" s="30">
        <v>5</v>
      </c>
      <c r="F1188" s="31">
        <v>2</v>
      </c>
      <c r="G1188" s="111">
        <v>259.18</v>
      </c>
      <c r="H1188" s="102" t="s">
        <v>17165</v>
      </c>
    </row>
    <row r="1189" spans="1:8" x14ac:dyDescent="0.25">
      <c r="A1189" s="30"/>
      <c r="B1189" s="30"/>
      <c r="C1189" s="30"/>
      <c r="D1189" s="30" t="s">
        <v>6</v>
      </c>
      <c r="E1189" s="30">
        <v>1</v>
      </c>
      <c r="F1189" s="31">
        <v>1</v>
      </c>
      <c r="G1189" s="111">
        <v>25.92</v>
      </c>
      <c r="H1189" s="102"/>
    </row>
    <row r="1190" spans="1:8" x14ac:dyDescent="0.25">
      <c r="A1190" s="30"/>
      <c r="B1190" s="30"/>
      <c r="C1190" s="30"/>
      <c r="D1190" s="30" t="s">
        <v>7</v>
      </c>
      <c r="E1190" s="30">
        <v>0.5</v>
      </c>
      <c r="F1190" s="31">
        <v>2</v>
      </c>
      <c r="G1190" s="111">
        <v>25.92</v>
      </c>
      <c r="H1190" s="102"/>
    </row>
    <row r="1191" spans="1:8" ht="71.25" x14ac:dyDescent="0.25">
      <c r="A1191" s="34"/>
      <c r="B1191" s="34"/>
      <c r="C1191" s="34" t="s">
        <v>12175</v>
      </c>
      <c r="D1191" s="34"/>
      <c r="E1191" s="34"/>
      <c r="F1191" s="35">
        <v>5</v>
      </c>
      <c r="G1191" s="112">
        <v>311.02000000000004</v>
      </c>
      <c r="H1191" s="102"/>
    </row>
    <row r="1192" spans="1:8" ht="30" x14ac:dyDescent="0.25">
      <c r="A1192" s="30" t="s">
        <v>548</v>
      </c>
      <c r="B1192" s="30" t="s">
        <v>8267</v>
      </c>
      <c r="C1192" s="30" t="s">
        <v>245</v>
      </c>
      <c r="D1192" s="30" t="s">
        <v>5</v>
      </c>
      <c r="E1192" s="30">
        <v>5</v>
      </c>
      <c r="F1192" s="31">
        <v>3</v>
      </c>
      <c r="G1192" s="111">
        <v>388.77</v>
      </c>
      <c r="H1192" s="102" t="s">
        <v>19536</v>
      </c>
    </row>
    <row r="1193" spans="1:8" x14ac:dyDescent="0.25">
      <c r="A1193" s="30"/>
      <c r="B1193" s="30"/>
      <c r="C1193" s="30"/>
      <c r="D1193" s="30" t="s">
        <v>7</v>
      </c>
      <c r="E1193" s="30">
        <v>0.5</v>
      </c>
      <c r="F1193" s="31">
        <v>3</v>
      </c>
      <c r="G1193" s="111">
        <v>38.880000000000003</v>
      </c>
      <c r="H1193" s="102"/>
    </row>
    <row r="1194" spans="1:8" ht="42.75" x14ac:dyDescent="0.25">
      <c r="A1194" s="34"/>
      <c r="B1194" s="34"/>
      <c r="C1194" s="34" t="s">
        <v>12176</v>
      </c>
      <c r="D1194" s="34"/>
      <c r="E1194" s="34"/>
      <c r="F1194" s="35">
        <v>6</v>
      </c>
      <c r="G1194" s="112">
        <v>427.65</v>
      </c>
      <c r="H1194" s="102"/>
    </row>
    <row r="1195" spans="1:8" ht="45" x14ac:dyDescent="0.25">
      <c r="A1195" s="30" t="s">
        <v>549</v>
      </c>
      <c r="B1195" s="30" t="s">
        <v>8268</v>
      </c>
      <c r="C1195" s="30" t="s">
        <v>2565</v>
      </c>
      <c r="D1195" s="30" t="s">
        <v>5</v>
      </c>
      <c r="E1195" s="30">
        <v>5</v>
      </c>
      <c r="F1195" s="31">
        <v>1</v>
      </c>
      <c r="G1195" s="111">
        <v>129.59</v>
      </c>
      <c r="H1195" s="102" t="s">
        <v>20741</v>
      </c>
    </row>
    <row r="1196" spans="1:8" x14ac:dyDescent="0.25">
      <c r="A1196" s="30"/>
      <c r="B1196" s="30"/>
      <c r="C1196" s="30"/>
      <c r="D1196" s="30" t="s">
        <v>7</v>
      </c>
      <c r="E1196" s="30">
        <v>0.5</v>
      </c>
      <c r="F1196" s="31">
        <v>2</v>
      </c>
      <c r="G1196" s="111">
        <v>25.92</v>
      </c>
      <c r="H1196" s="102"/>
    </row>
    <row r="1197" spans="1:8" ht="57" x14ac:dyDescent="0.25">
      <c r="A1197" s="34"/>
      <c r="B1197" s="34"/>
      <c r="C1197" s="34" t="s">
        <v>12177</v>
      </c>
      <c r="D1197" s="34"/>
      <c r="E1197" s="34"/>
      <c r="F1197" s="35">
        <v>3</v>
      </c>
      <c r="G1197" s="112">
        <v>155.51</v>
      </c>
      <c r="H1197" s="102"/>
    </row>
    <row r="1198" spans="1:8" ht="45" x14ac:dyDescent="0.25">
      <c r="A1198" s="30" t="s">
        <v>550</v>
      </c>
      <c r="B1198" s="30" t="s">
        <v>8269</v>
      </c>
      <c r="C1198" s="30" t="s">
        <v>2467</v>
      </c>
      <c r="D1198" s="30" t="s">
        <v>5</v>
      </c>
      <c r="E1198" s="30">
        <v>5</v>
      </c>
      <c r="F1198" s="31">
        <v>1</v>
      </c>
      <c r="G1198" s="111">
        <v>129.59</v>
      </c>
      <c r="H1198" s="102" t="s">
        <v>20136</v>
      </c>
    </row>
    <row r="1199" spans="1:8" x14ac:dyDescent="0.25">
      <c r="A1199" s="30"/>
      <c r="B1199" s="30"/>
      <c r="C1199" s="30"/>
      <c r="D1199" s="30" t="s">
        <v>7</v>
      </c>
      <c r="E1199" s="30">
        <v>0.5</v>
      </c>
      <c r="F1199" s="31">
        <v>2</v>
      </c>
      <c r="G1199" s="111">
        <v>25.92</v>
      </c>
      <c r="H1199" s="102"/>
    </row>
    <row r="1200" spans="1:8" ht="42.75" x14ac:dyDescent="0.25">
      <c r="A1200" s="34"/>
      <c r="B1200" s="34"/>
      <c r="C1200" s="34" t="s">
        <v>12178</v>
      </c>
      <c r="D1200" s="34"/>
      <c r="E1200" s="34"/>
      <c r="F1200" s="35">
        <v>3</v>
      </c>
      <c r="G1200" s="112">
        <v>155.51</v>
      </c>
      <c r="H1200" s="102"/>
    </row>
    <row r="1201" spans="1:8" ht="45" x14ac:dyDescent="0.25">
      <c r="A1201" s="30" t="s">
        <v>551</v>
      </c>
      <c r="B1201" s="30" t="s">
        <v>8270</v>
      </c>
      <c r="C1201" s="30" t="s">
        <v>137</v>
      </c>
      <c r="D1201" s="30" t="s">
        <v>3</v>
      </c>
      <c r="E1201" s="30">
        <v>10</v>
      </c>
      <c r="F1201" s="31">
        <v>4</v>
      </c>
      <c r="G1201" s="111">
        <v>1036.73</v>
      </c>
      <c r="H1201" s="102" t="s">
        <v>18267</v>
      </c>
    </row>
    <row r="1202" spans="1:8" x14ac:dyDescent="0.25">
      <c r="A1202" s="30"/>
      <c r="B1202" s="30"/>
      <c r="C1202" s="30"/>
      <c r="D1202" s="30" t="s">
        <v>5</v>
      </c>
      <c r="E1202" s="30">
        <v>5</v>
      </c>
      <c r="F1202" s="31">
        <v>3</v>
      </c>
      <c r="G1202" s="111">
        <v>388.77</v>
      </c>
      <c r="H1202" s="102"/>
    </row>
    <row r="1203" spans="1:8" x14ac:dyDescent="0.25">
      <c r="A1203" s="30"/>
      <c r="B1203" s="30"/>
      <c r="C1203" s="30"/>
      <c r="D1203" s="30" t="s">
        <v>6</v>
      </c>
      <c r="E1203" s="30">
        <v>1</v>
      </c>
      <c r="F1203" s="31">
        <v>1</v>
      </c>
      <c r="G1203" s="111">
        <v>25.92</v>
      </c>
      <c r="H1203" s="102"/>
    </row>
    <row r="1204" spans="1:8" x14ac:dyDescent="0.25">
      <c r="A1204" s="30"/>
      <c r="B1204" s="30"/>
      <c r="C1204" s="30"/>
      <c r="D1204" s="30" t="s">
        <v>7</v>
      </c>
      <c r="E1204" s="30">
        <v>0.5</v>
      </c>
      <c r="F1204" s="31">
        <v>6</v>
      </c>
      <c r="G1204" s="111">
        <v>77.75</v>
      </c>
      <c r="H1204" s="102"/>
    </row>
    <row r="1205" spans="1:8" ht="57" x14ac:dyDescent="0.25">
      <c r="A1205" s="34"/>
      <c r="B1205" s="34"/>
      <c r="C1205" s="34" t="s">
        <v>12179</v>
      </c>
      <c r="D1205" s="34"/>
      <c r="E1205" s="34"/>
      <c r="F1205" s="35">
        <v>14</v>
      </c>
      <c r="G1205" s="112">
        <v>1529.17</v>
      </c>
      <c r="H1205" s="102"/>
    </row>
    <row r="1206" spans="1:8" ht="30" x14ac:dyDescent="0.25">
      <c r="A1206" s="30" t="s">
        <v>552</v>
      </c>
      <c r="B1206" s="30" t="s">
        <v>8271</v>
      </c>
      <c r="C1206" s="30" t="s">
        <v>2468</v>
      </c>
      <c r="D1206" s="30" t="s">
        <v>5</v>
      </c>
      <c r="E1206" s="30">
        <v>5</v>
      </c>
      <c r="F1206" s="31">
        <v>25</v>
      </c>
      <c r="G1206" s="111">
        <v>3239.77</v>
      </c>
      <c r="H1206" s="102" t="s">
        <v>17443</v>
      </c>
    </row>
    <row r="1207" spans="1:8" x14ac:dyDescent="0.25">
      <c r="A1207" s="30"/>
      <c r="B1207" s="30"/>
      <c r="C1207" s="30"/>
      <c r="D1207" s="30" t="s">
        <v>8</v>
      </c>
      <c r="E1207" s="30">
        <v>2</v>
      </c>
      <c r="F1207" s="31">
        <v>1</v>
      </c>
      <c r="G1207" s="111">
        <v>51.84</v>
      </c>
      <c r="H1207" s="102"/>
    </row>
    <row r="1208" spans="1:8" x14ac:dyDescent="0.25">
      <c r="A1208" s="30"/>
      <c r="B1208" s="30"/>
      <c r="C1208" s="30"/>
      <c r="D1208" s="30" t="s">
        <v>6</v>
      </c>
      <c r="E1208" s="30">
        <v>1</v>
      </c>
      <c r="F1208" s="31">
        <v>13</v>
      </c>
      <c r="G1208" s="111">
        <v>336.94</v>
      </c>
      <c r="H1208" s="102"/>
    </row>
    <row r="1209" spans="1:8" x14ac:dyDescent="0.25">
      <c r="A1209" s="30"/>
      <c r="B1209" s="30"/>
      <c r="C1209" s="30"/>
      <c r="D1209" s="30" t="s">
        <v>7</v>
      </c>
      <c r="E1209" s="30">
        <v>0.5</v>
      </c>
      <c r="F1209" s="31">
        <v>365</v>
      </c>
      <c r="G1209" s="111">
        <v>4730.07</v>
      </c>
      <c r="H1209" s="102"/>
    </row>
    <row r="1210" spans="1:8" ht="42.75" x14ac:dyDescent="0.25">
      <c r="A1210" s="34"/>
      <c r="B1210" s="34"/>
      <c r="C1210" s="34" t="s">
        <v>12180</v>
      </c>
      <c r="D1210" s="34"/>
      <c r="E1210" s="34"/>
      <c r="F1210" s="35">
        <v>404</v>
      </c>
      <c r="G1210" s="112">
        <v>8358.619999999999</v>
      </c>
      <c r="H1210" s="102"/>
    </row>
    <row r="1211" spans="1:8" ht="30" x14ac:dyDescent="0.25">
      <c r="A1211" s="30" t="s">
        <v>553</v>
      </c>
      <c r="B1211" s="30" t="s">
        <v>8272</v>
      </c>
      <c r="C1211" s="30" t="s">
        <v>98</v>
      </c>
      <c r="D1211" s="30" t="s">
        <v>5</v>
      </c>
      <c r="E1211" s="30">
        <v>5</v>
      </c>
      <c r="F1211" s="31">
        <v>23</v>
      </c>
      <c r="G1211" s="111">
        <v>2980.59</v>
      </c>
      <c r="H1211" s="102" t="s">
        <v>17827</v>
      </c>
    </row>
    <row r="1212" spans="1:8" x14ac:dyDescent="0.25">
      <c r="A1212" s="30"/>
      <c r="B1212" s="30"/>
      <c r="C1212" s="30"/>
      <c r="D1212" s="30" t="s">
        <v>6</v>
      </c>
      <c r="E1212" s="30">
        <v>1</v>
      </c>
      <c r="F1212" s="31">
        <v>4</v>
      </c>
      <c r="G1212" s="111">
        <v>103.67</v>
      </c>
      <c r="H1212" s="102"/>
    </row>
    <row r="1213" spans="1:8" x14ac:dyDescent="0.25">
      <c r="A1213" s="30"/>
      <c r="B1213" s="30"/>
      <c r="C1213" s="30"/>
      <c r="D1213" s="30" t="s">
        <v>7</v>
      </c>
      <c r="E1213" s="30">
        <v>0.5</v>
      </c>
      <c r="F1213" s="31">
        <v>216</v>
      </c>
      <c r="G1213" s="111">
        <v>2799.17</v>
      </c>
      <c r="H1213" s="102"/>
    </row>
    <row r="1214" spans="1:8" ht="42.75" x14ac:dyDescent="0.25">
      <c r="A1214" s="34"/>
      <c r="B1214" s="34"/>
      <c r="C1214" s="34" t="s">
        <v>12181</v>
      </c>
      <c r="D1214" s="34"/>
      <c r="E1214" s="34"/>
      <c r="F1214" s="35">
        <v>243</v>
      </c>
      <c r="G1214" s="112">
        <v>5883.43</v>
      </c>
      <c r="H1214" s="102"/>
    </row>
    <row r="1215" spans="1:8" ht="45" x14ac:dyDescent="0.25">
      <c r="A1215" s="30" t="s">
        <v>554</v>
      </c>
      <c r="B1215" s="30" t="s">
        <v>8273</v>
      </c>
      <c r="C1215" s="30" t="s">
        <v>12182</v>
      </c>
      <c r="D1215" s="30" t="s">
        <v>5</v>
      </c>
      <c r="E1215" s="30">
        <v>5</v>
      </c>
      <c r="F1215" s="31">
        <v>14</v>
      </c>
      <c r="G1215" s="111">
        <v>1814.27</v>
      </c>
      <c r="H1215" s="102" t="s">
        <v>19190</v>
      </c>
    </row>
    <row r="1216" spans="1:8" x14ac:dyDescent="0.25">
      <c r="A1216" s="30"/>
      <c r="B1216" s="30"/>
      <c r="C1216" s="30"/>
      <c r="D1216" s="30" t="s">
        <v>7</v>
      </c>
      <c r="E1216" s="30">
        <v>0.5</v>
      </c>
      <c r="F1216" s="31">
        <v>3</v>
      </c>
      <c r="G1216" s="111">
        <v>38.880000000000003</v>
      </c>
      <c r="H1216" s="102"/>
    </row>
    <row r="1217" spans="1:8" ht="42.75" x14ac:dyDescent="0.25">
      <c r="A1217" s="34"/>
      <c r="B1217" s="34"/>
      <c r="C1217" s="34" t="s">
        <v>12183</v>
      </c>
      <c r="D1217" s="34"/>
      <c r="E1217" s="34"/>
      <c r="F1217" s="35">
        <v>17</v>
      </c>
      <c r="G1217" s="112">
        <v>1853.15</v>
      </c>
      <c r="H1217" s="102"/>
    </row>
    <row r="1218" spans="1:8" x14ac:dyDescent="0.25">
      <c r="A1218" s="30" t="s">
        <v>555</v>
      </c>
      <c r="B1218" s="30" t="s">
        <v>8274</v>
      </c>
      <c r="C1218" s="30" t="s">
        <v>239</v>
      </c>
      <c r="D1218" s="30" t="s">
        <v>5</v>
      </c>
      <c r="E1218" s="30">
        <v>5</v>
      </c>
      <c r="F1218" s="31">
        <v>1</v>
      </c>
      <c r="G1218" s="111">
        <v>129.59</v>
      </c>
      <c r="H1218" s="102" t="s">
        <v>19508</v>
      </c>
    </row>
    <row r="1219" spans="1:8" x14ac:dyDescent="0.25">
      <c r="A1219" s="30"/>
      <c r="B1219" s="30"/>
      <c r="C1219" s="30"/>
      <c r="D1219" s="30" t="s">
        <v>7</v>
      </c>
      <c r="E1219" s="30">
        <v>0.5</v>
      </c>
      <c r="F1219" s="31">
        <v>1</v>
      </c>
      <c r="G1219" s="111">
        <v>12.96</v>
      </c>
      <c r="H1219" s="102"/>
    </row>
    <row r="1220" spans="1:8" ht="28.5" x14ac:dyDescent="0.25">
      <c r="A1220" s="34"/>
      <c r="B1220" s="34"/>
      <c r="C1220" s="34" t="s">
        <v>12184</v>
      </c>
      <c r="D1220" s="34"/>
      <c r="E1220" s="34"/>
      <c r="F1220" s="35">
        <v>2</v>
      </c>
      <c r="G1220" s="112">
        <v>142.55000000000001</v>
      </c>
      <c r="H1220" s="102"/>
    </row>
    <row r="1221" spans="1:8" ht="30" x14ac:dyDescent="0.25">
      <c r="A1221" s="30" t="s">
        <v>556</v>
      </c>
      <c r="B1221" s="30" t="s">
        <v>8275</v>
      </c>
      <c r="C1221" s="30" t="s">
        <v>180</v>
      </c>
      <c r="D1221" s="30" t="s">
        <v>5</v>
      </c>
      <c r="E1221" s="30">
        <v>5</v>
      </c>
      <c r="F1221" s="31">
        <v>1</v>
      </c>
      <c r="G1221" s="111">
        <v>129.59</v>
      </c>
      <c r="H1221" s="102" t="s">
        <v>18693</v>
      </c>
    </row>
    <row r="1222" spans="1:8" x14ac:dyDescent="0.25">
      <c r="A1222" s="30"/>
      <c r="B1222" s="30"/>
      <c r="C1222" s="30"/>
      <c r="D1222" s="30" t="s">
        <v>7</v>
      </c>
      <c r="E1222" s="30">
        <v>0.5</v>
      </c>
      <c r="F1222" s="31">
        <v>2</v>
      </c>
      <c r="G1222" s="111">
        <v>25.92</v>
      </c>
      <c r="H1222" s="102"/>
    </row>
    <row r="1223" spans="1:8" ht="28.5" x14ac:dyDescent="0.25">
      <c r="A1223" s="34"/>
      <c r="B1223" s="34"/>
      <c r="C1223" s="34" t="s">
        <v>12185</v>
      </c>
      <c r="D1223" s="34"/>
      <c r="E1223" s="34"/>
      <c r="F1223" s="35">
        <v>3</v>
      </c>
      <c r="G1223" s="112">
        <v>155.51</v>
      </c>
      <c r="H1223" s="102"/>
    </row>
    <row r="1224" spans="1:8" ht="30" x14ac:dyDescent="0.25">
      <c r="A1224" s="30" t="s">
        <v>557</v>
      </c>
      <c r="B1224" s="30" t="s">
        <v>8276</v>
      </c>
      <c r="C1224" s="30" t="s">
        <v>2469</v>
      </c>
      <c r="D1224" s="30" t="s">
        <v>5</v>
      </c>
      <c r="E1224" s="30">
        <v>5</v>
      </c>
      <c r="F1224" s="31">
        <v>1</v>
      </c>
      <c r="G1224" s="111">
        <v>129.59</v>
      </c>
      <c r="H1224" s="102" t="s">
        <v>18013</v>
      </c>
    </row>
    <row r="1225" spans="1:8" x14ac:dyDescent="0.25">
      <c r="A1225" s="30"/>
      <c r="B1225" s="30"/>
      <c r="C1225" s="30"/>
      <c r="D1225" s="30" t="s">
        <v>7</v>
      </c>
      <c r="E1225" s="30">
        <v>0.5</v>
      </c>
      <c r="F1225" s="31">
        <v>2</v>
      </c>
      <c r="G1225" s="111">
        <v>25.92</v>
      </c>
      <c r="H1225" s="102"/>
    </row>
    <row r="1226" spans="1:8" ht="42.75" x14ac:dyDescent="0.25">
      <c r="A1226" s="34"/>
      <c r="B1226" s="34"/>
      <c r="C1226" s="34" t="s">
        <v>12186</v>
      </c>
      <c r="D1226" s="34"/>
      <c r="E1226" s="34"/>
      <c r="F1226" s="35">
        <v>3</v>
      </c>
      <c r="G1226" s="112">
        <v>155.51</v>
      </c>
      <c r="H1226" s="102"/>
    </row>
    <row r="1227" spans="1:8" ht="30" x14ac:dyDescent="0.25">
      <c r="A1227" s="30" t="s">
        <v>558</v>
      </c>
      <c r="B1227" s="30" t="s">
        <v>8277</v>
      </c>
      <c r="C1227" s="30" t="s">
        <v>123</v>
      </c>
      <c r="D1227" s="30" t="s">
        <v>5</v>
      </c>
      <c r="E1227" s="30">
        <v>5</v>
      </c>
      <c r="F1227" s="31">
        <v>1</v>
      </c>
      <c r="G1227" s="111">
        <v>129.59</v>
      </c>
      <c r="H1227" s="102" t="s">
        <v>18147</v>
      </c>
    </row>
    <row r="1228" spans="1:8" x14ac:dyDescent="0.25">
      <c r="A1228" s="30"/>
      <c r="B1228" s="30"/>
      <c r="C1228" s="30"/>
      <c r="D1228" s="30" t="s">
        <v>7</v>
      </c>
      <c r="E1228" s="30">
        <v>0.5</v>
      </c>
      <c r="F1228" s="31">
        <v>1</v>
      </c>
      <c r="G1228" s="111">
        <v>12.96</v>
      </c>
      <c r="H1228" s="102"/>
    </row>
    <row r="1229" spans="1:8" ht="28.5" x14ac:dyDescent="0.25">
      <c r="A1229" s="34"/>
      <c r="B1229" s="34"/>
      <c r="C1229" s="34" t="s">
        <v>12187</v>
      </c>
      <c r="D1229" s="34"/>
      <c r="E1229" s="34"/>
      <c r="F1229" s="35">
        <v>2</v>
      </c>
      <c r="G1229" s="112">
        <v>142.55000000000001</v>
      </c>
      <c r="H1229" s="102"/>
    </row>
    <row r="1230" spans="1:8" x14ac:dyDescent="0.25">
      <c r="A1230" s="30" t="s">
        <v>559</v>
      </c>
      <c r="B1230" s="30" t="s">
        <v>8278</v>
      </c>
      <c r="C1230" s="30" t="s">
        <v>225</v>
      </c>
      <c r="D1230" s="30" t="s">
        <v>5</v>
      </c>
      <c r="E1230" s="30">
        <v>5</v>
      </c>
      <c r="F1230" s="31">
        <v>1</v>
      </c>
      <c r="G1230" s="111">
        <v>129.59</v>
      </c>
      <c r="H1230" s="102" t="s">
        <v>19245</v>
      </c>
    </row>
    <row r="1231" spans="1:8" x14ac:dyDescent="0.25">
      <c r="A1231" s="30"/>
      <c r="B1231" s="30"/>
      <c r="C1231" s="30"/>
      <c r="D1231" s="30" t="s">
        <v>6</v>
      </c>
      <c r="E1231" s="30">
        <v>1</v>
      </c>
      <c r="F1231" s="31">
        <v>1</v>
      </c>
      <c r="G1231" s="111">
        <v>25.92</v>
      </c>
      <c r="H1231" s="102"/>
    </row>
    <row r="1232" spans="1:8" x14ac:dyDescent="0.25">
      <c r="A1232" s="30"/>
      <c r="B1232" s="30"/>
      <c r="C1232" s="30"/>
      <c r="D1232" s="30" t="s">
        <v>7</v>
      </c>
      <c r="E1232" s="30">
        <v>0.5</v>
      </c>
      <c r="F1232" s="31">
        <v>3</v>
      </c>
      <c r="G1232" s="111">
        <v>38.880000000000003</v>
      </c>
      <c r="H1232" s="102"/>
    </row>
    <row r="1233" spans="1:8" ht="28.5" x14ac:dyDescent="0.25">
      <c r="A1233" s="34"/>
      <c r="B1233" s="34"/>
      <c r="C1233" s="34" t="s">
        <v>12188</v>
      </c>
      <c r="D1233" s="34"/>
      <c r="E1233" s="34"/>
      <c r="F1233" s="35">
        <v>5</v>
      </c>
      <c r="G1233" s="112">
        <v>194.39</v>
      </c>
      <c r="H1233" s="102"/>
    </row>
    <row r="1234" spans="1:8" ht="30" x14ac:dyDescent="0.25">
      <c r="A1234" s="30" t="s">
        <v>560</v>
      </c>
      <c r="B1234" s="30" t="s">
        <v>8279</v>
      </c>
      <c r="C1234" s="30" t="s">
        <v>2897</v>
      </c>
      <c r="D1234" s="30" t="s">
        <v>5</v>
      </c>
      <c r="E1234" s="30">
        <v>5</v>
      </c>
      <c r="F1234" s="31">
        <v>1</v>
      </c>
      <c r="G1234" s="111">
        <v>129.59</v>
      </c>
      <c r="H1234" s="102" t="s">
        <v>19087</v>
      </c>
    </row>
    <row r="1235" spans="1:8" x14ac:dyDescent="0.25">
      <c r="A1235" s="30"/>
      <c r="B1235" s="30"/>
      <c r="C1235" s="30"/>
      <c r="D1235" s="30" t="s">
        <v>7</v>
      </c>
      <c r="E1235" s="30">
        <v>0.5</v>
      </c>
      <c r="F1235" s="31">
        <v>2</v>
      </c>
      <c r="G1235" s="111">
        <v>25.92</v>
      </c>
      <c r="H1235" s="102"/>
    </row>
    <row r="1236" spans="1:8" ht="28.5" x14ac:dyDescent="0.25">
      <c r="A1236" s="34"/>
      <c r="B1236" s="34"/>
      <c r="C1236" s="34" t="s">
        <v>12189</v>
      </c>
      <c r="D1236" s="34"/>
      <c r="E1236" s="34"/>
      <c r="F1236" s="35">
        <v>3</v>
      </c>
      <c r="G1236" s="112">
        <v>155.51</v>
      </c>
      <c r="H1236" s="102"/>
    </row>
    <row r="1237" spans="1:8" ht="30" x14ac:dyDescent="0.25">
      <c r="A1237" s="30" t="s">
        <v>561</v>
      </c>
      <c r="B1237" s="30" t="s">
        <v>8280</v>
      </c>
      <c r="C1237" s="30" t="s">
        <v>2688</v>
      </c>
      <c r="D1237" s="30" t="s">
        <v>5</v>
      </c>
      <c r="E1237" s="30">
        <v>5</v>
      </c>
      <c r="F1237" s="31">
        <v>1</v>
      </c>
      <c r="G1237" s="111">
        <v>129.59</v>
      </c>
      <c r="H1237" s="102" t="s">
        <v>19968</v>
      </c>
    </row>
    <row r="1238" spans="1:8" x14ac:dyDescent="0.25">
      <c r="A1238" s="30"/>
      <c r="B1238" s="30"/>
      <c r="C1238" s="30"/>
      <c r="D1238" s="30" t="s">
        <v>7</v>
      </c>
      <c r="E1238" s="30">
        <v>0.5</v>
      </c>
      <c r="F1238" s="31">
        <v>2</v>
      </c>
      <c r="G1238" s="111">
        <v>25.92</v>
      </c>
      <c r="H1238" s="102"/>
    </row>
    <row r="1239" spans="1:8" ht="42.75" x14ac:dyDescent="0.25">
      <c r="A1239" s="34"/>
      <c r="B1239" s="34"/>
      <c r="C1239" s="34" t="s">
        <v>12190</v>
      </c>
      <c r="D1239" s="34"/>
      <c r="E1239" s="34"/>
      <c r="F1239" s="35">
        <v>3</v>
      </c>
      <c r="G1239" s="112">
        <v>155.51</v>
      </c>
      <c r="H1239" s="102"/>
    </row>
    <row r="1240" spans="1:8" ht="30" x14ac:dyDescent="0.25">
      <c r="A1240" s="30" t="s">
        <v>562</v>
      </c>
      <c r="B1240" s="30" t="s">
        <v>8281</v>
      </c>
      <c r="C1240" s="30" t="s">
        <v>2689</v>
      </c>
      <c r="D1240" s="30" t="s">
        <v>5</v>
      </c>
      <c r="E1240" s="30">
        <v>5</v>
      </c>
      <c r="F1240" s="31">
        <v>2</v>
      </c>
      <c r="G1240" s="111">
        <v>259.18</v>
      </c>
      <c r="H1240" s="102" t="s">
        <v>20563</v>
      </c>
    </row>
    <row r="1241" spans="1:8" x14ac:dyDescent="0.25">
      <c r="A1241" s="30"/>
      <c r="B1241" s="30"/>
      <c r="C1241" s="30"/>
      <c r="D1241" s="30" t="s">
        <v>7</v>
      </c>
      <c r="E1241" s="30">
        <v>0.5</v>
      </c>
      <c r="F1241" s="31">
        <v>1</v>
      </c>
      <c r="G1241" s="111">
        <v>12.96</v>
      </c>
      <c r="H1241" s="102"/>
    </row>
    <row r="1242" spans="1:8" ht="42.75" x14ac:dyDescent="0.25">
      <c r="A1242" s="34"/>
      <c r="B1242" s="34"/>
      <c r="C1242" s="34" t="s">
        <v>12191</v>
      </c>
      <c r="D1242" s="34"/>
      <c r="E1242" s="34"/>
      <c r="F1242" s="35">
        <v>3</v>
      </c>
      <c r="G1242" s="112">
        <v>272.14</v>
      </c>
      <c r="H1242" s="102"/>
    </row>
    <row r="1243" spans="1:8" ht="30" x14ac:dyDescent="0.25">
      <c r="A1243" s="30" t="s">
        <v>563</v>
      </c>
      <c r="B1243" s="30" t="s">
        <v>8282</v>
      </c>
      <c r="C1243" s="30" t="s">
        <v>176</v>
      </c>
      <c r="D1243" s="30" t="s">
        <v>5</v>
      </c>
      <c r="E1243" s="30">
        <v>5</v>
      </c>
      <c r="F1243" s="31">
        <v>1</v>
      </c>
      <c r="G1243" s="111">
        <v>129.59</v>
      </c>
      <c r="H1243" s="102" t="s">
        <v>18628</v>
      </c>
    </row>
    <row r="1244" spans="1:8" x14ac:dyDescent="0.25">
      <c r="A1244" s="30"/>
      <c r="B1244" s="30"/>
      <c r="C1244" s="30"/>
      <c r="D1244" s="30" t="s">
        <v>7</v>
      </c>
      <c r="E1244" s="30">
        <v>0.5</v>
      </c>
      <c r="F1244" s="31">
        <v>2</v>
      </c>
      <c r="G1244" s="111">
        <v>25.92</v>
      </c>
      <c r="H1244" s="102"/>
    </row>
    <row r="1245" spans="1:8" ht="28.5" x14ac:dyDescent="0.25">
      <c r="A1245" s="34"/>
      <c r="B1245" s="34"/>
      <c r="C1245" s="34" t="s">
        <v>12192</v>
      </c>
      <c r="D1245" s="34"/>
      <c r="E1245" s="34"/>
      <c r="F1245" s="35">
        <v>3</v>
      </c>
      <c r="G1245" s="112">
        <v>155.51</v>
      </c>
      <c r="H1245" s="102"/>
    </row>
    <row r="1246" spans="1:8" ht="30" x14ac:dyDescent="0.25">
      <c r="A1246" s="30" t="s">
        <v>564</v>
      </c>
      <c r="B1246" s="30" t="s">
        <v>8283</v>
      </c>
      <c r="C1246" s="30" t="s">
        <v>8284</v>
      </c>
      <c r="D1246" s="30" t="s">
        <v>8</v>
      </c>
      <c r="E1246" s="30">
        <v>2</v>
      </c>
      <c r="F1246" s="31">
        <v>2</v>
      </c>
      <c r="G1246" s="111">
        <v>103.67</v>
      </c>
      <c r="H1246" s="102" t="s">
        <v>20949</v>
      </c>
    </row>
    <row r="1247" spans="1:8" x14ac:dyDescent="0.25">
      <c r="A1247" s="30"/>
      <c r="B1247" s="30"/>
      <c r="C1247" s="30"/>
      <c r="D1247" s="30" t="s">
        <v>7</v>
      </c>
      <c r="E1247" s="30">
        <v>0.5</v>
      </c>
      <c r="F1247" s="31">
        <v>3</v>
      </c>
      <c r="G1247" s="111">
        <v>38.880000000000003</v>
      </c>
      <c r="H1247" s="102"/>
    </row>
    <row r="1248" spans="1:8" ht="28.5" x14ac:dyDescent="0.25">
      <c r="A1248" s="34"/>
      <c r="B1248" s="34"/>
      <c r="C1248" s="34" t="s">
        <v>12193</v>
      </c>
      <c r="D1248" s="34"/>
      <c r="E1248" s="34"/>
      <c r="F1248" s="35">
        <v>5</v>
      </c>
      <c r="G1248" s="112">
        <v>142.55000000000001</v>
      </c>
      <c r="H1248" s="102"/>
    </row>
    <row r="1249" spans="1:8" ht="30" x14ac:dyDescent="0.25">
      <c r="A1249" s="30" t="s">
        <v>565</v>
      </c>
      <c r="B1249" s="30" t="s">
        <v>8285</v>
      </c>
      <c r="C1249" s="30" t="s">
        <v>162</v>
      </c>
      <c r="D1249" s="30" t="s">
        <v>8</v>
      </c>
      <c r="E1249" s="30">
        <v>2</v>
      </c>
      <c r="F1249" s="31">
        <v>1</v>
      </c>
      <c r="G1249" s="111">
        <v>51.84</v>
      </c>
      <c r="H1249" s="102" t="s">
        <v>18498</v>
      </c>
    </row>
    <row r="1250" spans="1:8" ht="28.5" x14ac:dyDescent="0.25">
      <c r="A1250" s="34"/>
      <c r="B1250" s="34"/>
      <c r="C1250" s="34" t="s">
        <v>12194</v>
      </c>
      <c r="D1250" s="34"/>
      <c r="E1250" s="34"/>
      <c r="F1250" s="35">
        <v>1</v>
      </c>
      <c r="G1250" s="112">
        <v>51.84</v>
      </c>
      <c r="H1250" s="102"/>
    </row>
    <row r="1251" spans="1:8" ht="30" x14ac:dyDescent="0.25">
      <c r="A1251" s="30" t="s">
        <v>566</v>
      </c>
      <c r="B1251" s="30" t="s">
        <v>8286</v>
      </c>
      <c r="C1251" s="30" t="s">
        <v>321</v>
      </c>
      <c r="D1251" s="30" t="s">
        <v>5</v>
      </c>
      <c r="E1251" s="30">
        <v>5</v>
      </c>
      <c r="F1251" s="31">
        <v>1</v>
      </c>
      <c r="G1251" s="111">
        <v>129.59</v>
      </c>
      <c r="H1251" s="102" t="s">
        <v>20503</v>
      </c>
    </row>
    <row r="1252" spans="1:8" x14ac:dyDescent="0.25">
      <c r="A1252" s="30"/>
      <c r="B1252" s="30"/>
      <c r="C1252" s="30"/>
      <c r="D1252" s="30" t="s">
        <v>7</v>
      </c>
      <c r="E1252" s="30">
        <v>0.5</v>
      </c>
      <c r="F1252" s="31">
        <v>2</v>
      </c>
      <c r="G1252" s="111">
        <v>25.92</v>
      </c>
      <c r="H1252" s="102"/>
    </row>
    <row r="1253" spans="1:8" ht="28.5" x14ac:dyDescent="0.25">
      <c r="A1253" s="34"/>
      <c r="B1253" s="34"/>
      <c r="C1253" s="34" t="s">
        <v>12195</v>
      </c>
      <c r="D1253" s="34"/>
      <c r="E1253" s="34"/>
      <c r="F1253" s="35">
        <v>3</v>
      </c>
      <c r="G1253" s="112">
        <v>155.51</v>
      </c>
      <c r="H1253" s="102"/>
    </row>
    <row r="1254" spans="1:8" x14ac:dyDescent="0.25">
      <c r="A1254" s="30" t="s">
        <v>567</v>
      </c>
      <c r="B1254" s="30" t="s">
        <v>8287</v>
      </c>
      <c r="C1254" s="30" t="s">
        <v>193</v>
      </c>
      <c r="D1254" s="30" t="s">
        <v>5</v>
      </c>
      <c r="E1254" s="30">
        <v>5</v>
      </c>
      <c r="F1254" s="31">
        <v>1</v>
      </c>
      <c r="G1254" s="111">
        <v>129.59</v>
      </c>
      <c r="H1254" s="102" t="s">
        <v>18796</v>
      </c>
    </row>
    <row r="1255" spans="1:8" x14ac:dyDescent="0.25">
      <c r="A1255" s="30"/>
      <c r="B1255" s="30"/>
      <c r="C1255" s="30"/>
      <c r="D1255" s="30" t="s">
        <v>7</v>
      </c>
      <c r="E1255" s="30">
        <v>0.5</v>
      </c>
      <c r="F1255" s="31">
        <v>2</v>
      </c>
      <c r="G1255" s="111">
        <v>25.92</v>
      </c>
      <c r="H1255" s="102"/>
    </row>
    <row r="1256" spans="1:8" ht="28.5" x14ac:dyDescent="0.25">
      <c r="A1256" s="34"/>
      <c r="B1256" s="34"/>
      <c r="C1256" s="34" t="s">
        <v>12196</v>
      </c>
      <c r="D1256" s="34"/>
      <c r="E1256" s="34"/>
      <c r="F1256" s="35">
        <v>3</v>
      </c>
      <c r="G1256" s="112">
        <v>155.51</v>
      </c>
      <c r="H1256" s="102"/>
    </row>
    <row r="1257" spans="1:8" ht="45" x14ac:dyDescent="0.25">
      <c r="A1257" s="30" t="s">
        <v>568</v>
      </c>
      <c r="B1257" s="30" t="s">
        <v>8288</v>
      </c>
      <c r="C1257" s="30" t="s">
        <v>2898</v>
      </c>
      <c r="D1257" s="30" t="s">
        <v>5</v>
      </c>
      <c r="E1257" s="30">
        <v>5</v>
      </c>
      <c r="F1257" s="31">
        <v>1</v>
      </c>
      <c r="G1257" s="111">
        <v>129.59</v>
      </c>
      <c r="H1257" s="102" t="s">
        <v>19705</v>
      </c>
    </row>
    <row r="1258" spans="1:8" x14ac:dyDescent="0.25">
      <c r="A1258" s="30"/>
      <c r="B1258" s="30"/>
      <c r="C1258" s="30"/>
      <c r="D1258" s="30" t="s">
        <v>7</v>
      </c>
      <c r="E1258" s="30">
        <v>0.5</v>
      </c>
      <c r="F1258" s="31">
        <v>2</v>
      </c>
      <c r="G1258" s="111">
        <v>25.92</v>
      </c>
      <c r="H1258" s="102"/>
    </row>
    <row r="1259" spans="1:8" ht="57" x14ac:dyDescent="0.25">
      <c r="A1259" s="34"/>
      <c r="B1259" s="34"/>
      <c r="C1259" s="34" t="s">
        <v>12197</v>
      </c>
      <c r="D1259" s="34"/>
      <c r="E1259" s="34"/>
      <c r="F1259" s="35">
        <v>3</v>
      </c>
      <c r="G1259" s="112">
        <v>155.51</v>
      </c>
      <c r="H1259" s="102"/>
    </row>
    <row r="1260" spans="1:8" ht="30" x14ac:dyDescent="0.25">
      <c r="A1260" s="30" t="s">
        <v>569</v>
      </c>
      <c r="B1260" s="30" t="s">
        <v>8289</v>
      </c>
      <c r="C1260" s="30" t="s">
        <v>2566</v>
      </c>
      <c r="D1260" s="30" t="s">
        <v>5</v>
      </c>
      <c r="E1260" s="30">
        <v>5</v>
      </c>
      <c r="F1260" s="31">
        <v>1</v>
      </c>
      <c r="G1260" s="111">
        <v>129.59</v>
      </c>
      <c r="H1260" s="102" t="s">
        <v>20470</v>
      </c>
    </row>
    <row r="1261" spans="1:8" ht="28.5" x14ac:dyDescent="0.25">
      <c r="A1261" s="34"/>
      <c r="B1261" s="34"/>
      <c r="C1261" s="34" t="s">
        <v>12198</v>
      </c>
      <c r="D1261" s="34"/>
      <c r="E1261" s="34"/>
      <c r="F1261" s="35">
        <v>1</v>
      </c>
      <c r="G1261" s="112">
        <v>129.59</v>
      </c>
      <c r="H1261" s="102"/>
    </row>
    <row r="1262" spans="1:8" x14ac:dyDescent="0.25">
      <c r="A1262" s="30" t="s">
        <v>570</v>
      </c>
      <c r="B1262" s="30" t="s">
        <v>8290</v>
      </c>
      <c r="C1262" s="30" t="s">
        <v>204</v>
      </c>
      <c r="D1262" s="30" t="s">
        <v>5</v>
      </c>
      <c r="E1262" s="30">
        <v>5</v>
      </c>
      <c r="F1262" s="31">
        <v>1</v>
      </c>
      <c r="G1262" s="111">
        <v>129.59</v>
      </c>
      <c r="H1262" s="102" t="s">
        <v>18910</v>
      </c>
    </row>
    <row r="1263" spans="1:8" x14ac:dyDescent="0.25">
      <c r="A1263" s="30"/>
      <c r="B1263" s="30"/>
      <c r="C1263" s="30"/>
      <c r="D1263" s="30" t="s">
        <v>6</v>
      </c>
      <c r="E1263" s="30">
        <v>1</v>
      </c>
      <c r="F1263" s="31">
        <v>1</v>
      </c>
      <c r="G1263" s="111">
        <v>25.92</v>
      </c>
      <c r="H1263" s="102"/>
    </row>
    <row r="1264" spans="1:8" x14ac:dyDescent="0.25">
      <c r="A1264" s="30"/>
      <c r="B1264" s="30"/>
      <c r="C1264" s="30"/>
      <c r="D1264" s="30" t="s">
        <v>7</v>
      </c>
      <c r="E1264" s="30">
        <v>0.5</v>
      </c>
      <c r="F1264" s="31">
        <v>4</v>
      </c>
      <c r="G1264" s="111">
        <v>51.84</v>
      </c>
      <c r="H1264" s="102"/>
    </row>
    <row r="1265" spans="1:8" ht="28.5" x14ac:dyDescent="0.25">
      <c r="A1265" s="34"/>
      <c r="B1265" s="34"/>
      <c r="C1265" s="34" t="s">
        <v>12199</v>
      </c>
      <c r="D1265" s="34"/>
      <c r="E1265" s="34"/>
      <c r="F1265" s="35">
        <v>6</v>
      </c>
      <c r="G1265" s="112">
        <v>207.35</v>
      </c>
      <c r="H1265" s="102"/>
    </row>
    <row r="1266" spans="1:8" ht="30" x14ac:dyDescent="0.25">
      <c r="A1266" s="30" t="s">
        <v>571</v>
      </c>
      <c r="B1266" s="30" t="s">
        <v>8291</v>
      </c>
      <c r="C1266" s="30" t="s">
        <v>115</v>
      </c>
      <c r="D1266" s="30" t="s">
        <v>5</v>
      </c>
      <c r="E1266" s="30">
        <v>5</v>
      </c>
      <c r="F1266" s="31">
        <v>2</v>
      </c>
      <c r="G1266" s="111">
        <v>259.18</v>
      </c>
      <c r="H1266" s="102" t="s">
        <v>18070</v>
      </c>
    </row>
    <row r="1267" spans="1:8" x14ac:dyDescent="0.25">
      <c r="A1267" s="30"/>
      <c r="B1267" s="30"/>
      <c r="C1267" s="30"/>
      <c r="D1267" s="30" t="s">
        <v>7</v>
      </c>
      <c r="E1267" s="30">
        <v>0.5</v>
      </c>
      <c r="F1267" s="31">
        <v>1</v>
      </c>
      <c r="G1267" s="111">
        <v>12.96</v>
      </c>
      <c r="H1267" s="102"/>
    </row>
    <row r="1268" spans="1:8" ht="28.5" x14ac:dyDescent="0.25">
      <c r="A1268" s="34"/>
      <c r="B1268" s="34"/>
      <c r="C1268" s="34" t="s">
        <v>12200</v>
      </c>
      <c r="D1268" s="34"/>
      <c r="E1268" s="34"/>
      <c r="F1268" s="35">
        <v>3</v>
      </c>
      <c r="G1268" s="112">
        <v>272.14</v>
      </c>
      <c r="H1268" s="102"/>
    </row>
    <row r="1269" spans="1:8" ht="45" x14ac:dyDescent="0.25">
      <c r="A1269" s="30" t="s">
        <v>572</v>
      </c>
      <c r="B1269" s="30" t="s">
        <v>8292</v>
      </c>
      <c r="C1269" s="30" t="s">
        <v>154</v>
      </c>
      <c r="D1269" s="30" t="s">
        <v>3</v>
      </c>
      <c r="E1269" s="30">
        <v>10</v>
      </c>
      <c r="F1269" s="31">
        <v>2</v>
      </c>
      <c r="G1269" s="111">
        <v>518.36</v>
      </c>
      <c r="H1269" s="102" t="s">
        <v>20220</v>
      </c>
    </row>
    <row r="1270" spans="1:8" x14ac:dyDescent="0.25">
      <c r="A1270" s="30"/>
      <c r="B1270" s="30"/>
      <c r="C1270" s="30"/>
      <c r="D1270" s="30" t="s">
        <v>7</v>
      </c>
      <c r="E1270" s="30">
        <v>0.5</v>
      </c>
      <c r="F1270" s="31">
        <v>2</v>
      </c>
      <c r="G1270" s="111">
        <v>25.92</v>
      </c>
      <c r="H1270" s="102"/>
    </row>
    <row r="1271" spans="1:8" ht="57" x14ac:dyDescent="0.25">
      <c r="A1271" s="34"/>
      <c r="B1271" s="34"/>
      <c r="C1271" s="34" t="s">
        <v>12201</v>
      </c>
      <c r="D1271" s="34"/>
      <c r="E1271" s="34"/>
      <c r="F1271" s="35">
        <v>4</v>
      </c>
      <c r="G1271" s="112">
        <v>544.28</v>
      </c>
      <c r="H1271" s="102"/>
    </row>
    <row r="1272" spans="1:8" x14ac:dyDescent="0.25">
      <c r="A1272" s="30" t="s">
        <v>573</v>
      </c>
      <c r="B1272" s="30" t="s">
        <v>8293</v>
      </c>
      <c r="C1272" s="30" t="s">
        <v>6855</v>
      </c>
      <c r="D1272" s="30" t="s">
        <v>3</v>
      </c>
      <c r="E1272" s="30">
        <v>10</v>
      </c>
      <c r="F1272" s="31">
        <v>3</v>
      </c>
      <c r="G1272" s="111">
        <v>777.55</v>
      </c>
      <c r="H1272" s="102" t="s">
        <v>18173</v>
      </c>
    </row>
    <row r="1273" spans="1:8" x14ac:dyDescent="0.25">
      <c r="A1273" s="30"/>
      <c r="B1273" s="30"/>
      <c r="C1273" s="30"/>
      <c r="D1273" s="30" t="s">
        <v>5</v>
      </c>
      <c r="E1273" s="30">
        <v>5</v>
      </c>
      <c r="F1273" s="31">
        <v>2</v>
      </c>
      <c r="G1273" s="111">
        <v>259.18</v>
      </c>
      <c r="H1273" s="102"/>
    </row>
    <row r="1274" spans="1:8" x14ac:dyDescent="0.25">
      <c r="A1274" s="30"/>
      <c r="B1274" s="30"/>
      <c r="C1274" s="30"/>
      <c r="D1274" s="30" t="s">
        <v>6</v>
      </c>
      <c r="E1274" s="30">
        <v>1</v>
      </c>
      <c r="F1274" s="31">
        <v>2</v>
      </c>
      <c r="G1274" s="111">
        <v>51.84</v>
      </c>
      <c r="H1274" s="102"/>
    </row>
    <row r="1275" spans="1:8" x14ac:dyDescent="0.25">
      <c r="A1275" s="30"/>
      <c r="B1275" s="30"/>
      <c r="C1275" s="30"/>
      <c r="D1275" s="30" t="s">
        <v>7</v>
      </c>
      <c r="E1275" s="30">
        <v>0.5</v>
      </c>
      <c r="F1275" s="31">
        <v>7</v>
      </c>
      <c r="G1275" s="111">
        <v>90.71</v>
      </c>
      <c r="H1275" s="102"/>
    </row>
    <row r="1276" spans="1:8" x14ac:dyDescent="0.25">
      <c r="A1276" s="34"/>
      <c r="B1276" s="34"/>
      <c r="C1276" s="34" t="s">
        <v>12202</v>
      </c>
      <c r="D1276" s="34"/>
      <c r="E1276" s="34"/>
      <c r="F1276" s="35">
        <v>14</v>
      </c>
      <c r="G1276" s="112">
        <v>1179.28</v>
      </c>
      <c r="H1276" s="102"/>
    </row>
    <row r="1277" spans="1:8" ht="30" x14ac:dyDescent="0.25">
      <c r="A1277" s="30" t="s">
        <v>574</v>
      </c>
      <c r="B1277" s="30" t="s">
        <v>8294</v>
      </c>
      <c r="C1277" s="30" t="s">
        <v>149</v>
      </c>
      <c r="D1277" s="30" t="s">
        <v>5</v>
      </c>
      <c r="E1277" s="30">
        <v>5</v>
      </c>
      <c r="F1277" s="31">
        <v>1</v>
      </c>
      <c r="G1277" s="111">
        <v>129.59</v>
      </c>
      <c r="H1277" s="102" t="s">
        <v>18374</v>
      </c>
    </row>
    <row r="1278" spans="1:8" ht="28.5" x14ac:dyDescent="0.25">
      <c r="A1278" s="34"/>
      <c r="B1278" s="34"/>
      <c r="C1278" s="34" t="s">
        <v>12203</v>
      </c>
      <c r="D1278" s="34"/>
      <c r="E1278" s="34"/>
      <c r="F1278" s="35">
        <v>1</v>
      </c>
      <c r="G1278" s="112">
        <v>129.59</v>
      </c>
      <c r="H1278" s="102"/>
    </row>
    <row r="1279" spans="1:8" x14ac:dyDescent="0.25">
      <c r="A1279" s="30" t="s">
        <v>575</v>
      </c>
      <c r="B1279" s="30" t="s">
        <v>8295</v>
      </c>
      <c r="C1279" s="30" t="s">
        <v>277</v>
      </c>
      <c r="D1279" s="30" t="s">
        <v>4</v>
      </c>
      <c r="E1279" s="30">
        <v>8</v>
      </c>
      <c r="F1279" s="31">
        <v>1</v>
      </c>
      <c r="G1279" s="111">
        <v>207.35</v>
      </c>
      <c r="H1279" s="102" t="s">
        <v>19933</v>
      </c>
    </row>
    <row r="1280" spans="1:8" x14ac:dyDescent="0.25">
      <c r="A1280" s="30"/>
      <c r="B1280" s="30"/>
      <c r="C1280" s="30"/>
      <c r="D1280" s="30" t="s">
        <v>5</v>
      </c>
      <c r="E1280" s="30">
        <v>5</v>
      </c>
      <c r="F1280" s="31">
        <v>67</v>
      </c>
      <c r="G1280" s="111">
        <v>8682.6</v>
      </c>
      <c r="H1280" s="102"/>
    </row>
    <row r="1281" spans="1:8" x14ac:dyDescent="0.25">
      <c r="A1281" s="30"/>
      <c r="B1281" s="30"/>
      <c r="C1281" s="30"/>
      <c r="D1281" s="30" t="s">
        <v>7</v>
      </c>
      <c r="E1281" s="30">
        <v>0.5</v>
      </c>
      <c r="F1281" s="31">
        <v>17</v>
      </c>
      <c r="G1281" s="111">
        <v>220.3</v>
      </c>
      <c r="H1281" s="102"/>
    </row>
    <row r="1282" spans="1:8" x14ac:dyDescent="0.25">
      <c r="A1282" s="34"/>
      <c r="B1282" s="34"/>
      <c r="C1282" s="34" t="s">
        <v>12204</v>
      </c>
      <c r="D1282" s="34"/>
      <c r="E1282" s="34"/>
      <c r="F1282" s="35">
        <v>85</v>
      </c>
      <c r="G1282" s="112">
        <v>9110.25</v>
      </c>
      <c r="H1282" s="102"/>
    </row>
    <row r="1283" spans="1:8" ht="30" x14ac:dyDescent="0.25">
      <c r="A1283" s="30" t="s">
        <v>576</v>
      </c>
      <c r="B1283" s="30" t="s">
        <v>8296</v>
      </c>
      <c r="C1283" s="30" t="s">
        <v>222</v>
      </c>
      <c r="D1283" s="30" t="s">
        <v>8</v>
      </c>
      <c r="E1283" s="30">
        <v>2</v>
      </c>
      <c r="F1283" s="31">
        <v>1</v>
      </c>
      <c r="G1283" s="111">
        <v>51.84</v>
      </c>
      <c r="H1283" s="102" t="s">
        <v>19223</v>
      </c>
    </row>
    <row r="1284" spans="1:8" x14ac:dyDescent="0.25">
      <c r="A1284" s="30"/>
      <c r="B1284" s="30"/>
      <c r="C1284" s="30"/>
      <c r="D1284" s="30" t="s">
        <v>7</v>
      </c>
      <c r="E1284" s="30">
        <v>0.5</v>
      </c>
      <c r="F1284" s="31">
        <v>2</v>
      </c>
      <c r="G1284" s="111">
        <v>25.92</v>
      </c>
      <c r="H1284" s="102"/>
    </row>
    <row r="1285" spans="1:8" ht="28.5" x14ac:dyDescent="0.25">
      <c r="A1285" s="34"/>
      <c r="B1285" s="34"/>
      <c r="C1285" s="34" t="s">
        <v>12205</v>
      </c>
      <c r="D1285" s="34"/>
      <c r="E1285" s="34"/>
      <c r="F1285" s="35">
        <v>3</v>
      </c>
      <c r="G1285" s="112">
        <v>77.760000000000005</v>
      </c>
      <c r="H1285" s="102"/>
    </row>
    <row r="1286" spans="1:8" ht="30" x14ac:dyDescent="0.25">
      <c r="A1286" s="30" t="s">
        <v>577</v>
      </c>
      <c r="B1286" s="30" t="s">
        <v>8297</v>
      </c>
      <c r="C1286" s="30" t="s">
        <v>21</v>
      </c>
      <c r="D1286" s="30" t="s">
        <v>5</v>
      </c>
      <c r="E1286" s="30">
        <v>5</v>
      </c>
      <c r="F1286" s="31">
        <v>9</v>
      </c>
      <c r="G1286" s="111">
        <v>1166.32</v>
      </c>
      <c r="H1286" s="102" t="s">
        <v>16911</v>
      </c>
    </row>
    <row r="1287" spans="1:8" x14ac:dyDescent="0.25">
      <c r="A1287" s="30"/>
      <c r="B1287" s="30"/>
      <c r="C1287" s="30"/>
      <c r="D1287" s="30" t="s">
        <v>7</v>
      </c>
      <c r="E1287" s="30">
        <v>0.5</v>
      </c>
      <c r="F1287" s="31">
        <v>15</v>
      </c>
      <c r="G1287" s="111">
        <v>194.39</v>
      </c>
      <c r="H1287" s="102"/>
    </row>
    <row r="1288" spans="1:8" ht="28.5" x14ac:dyDescent="0.25">
      <c r="A1288" s="34"/>
      <c r="B1288" s="34"/>
      <c r="C1288" s="34" t="s">
        <v>12206</v>
      </c>
      <c r="D1288" s="34"/>
      <c r="E1288" s="34"/>
      <c r="F1288" s="35">
        <v>24</v>
      </c>
      <c r="G1288" s="112">
        <v>1360.71</v>
      </c>
      <c r="H1288" s="102"/>
    </row>
    <row r="1289" spans="1:8" ht="30" x14ac:dyDescent="0.25">
      <c r="A1289" s="30" t="s">
        <v>578</v>
      </c>
      <c r="B1289" s="30" t="s">
        <v>8298</v>
      </c>
      <c r="C1289" s="30" t="s">
        <v>282</v>
      </c>
      <c r="D1289" s="30" t="s">
        <v>8</v>
      </c>
      <c r="E1289" s="30">
        <v>2</v>
      </c>
      <c r="F1289" s="31">
        <v>4</v>
      </c>
      <c r="G1289" s="111">
        <v>207.35</v>
      </c>
      <c r="H1289" s="102" t="s">
        <v>20020</v>
      </c>
    </row>
    <row r="1290" spans="1:8" x14ac:dyDescent="0.25">
      <c r="A1290" s="30"/>
      <c r="B1290" s="30"/>
      <c r="C1290" s="30"/>
      <c r="D1290" s="30" t="s">
        <v>7</v>
      </c>
      <c r="E1290" s="30">
        <v>0.5</v>
      </c>
      <c r="F1290" s="31">
        <v>3</v>
      </c>
      <c r="G1290" s="111">
        <v>38.880000000000003</v>
      </c>
      <c r="H1290" s="102"/>
    </row>
    <row r="1291" spans="1:8" ht="28.5" x14ac:dyDescent="0.25">
      <c r="A1291" s="34"/>
      <c r="B1291" s="34"/>
      <c r="C1291" s="34" t="s">
        <v>12207</v>
      </c>
      <c r="D1291" s="34"/>
      <c r="E1291" s="34"/>
      <c r="F1291" s="35">
        <v>7</v>
      </c>
      <c r="G1291" s="112">
        <v>246.23</v>
      </c>
      <c r="H1291" s="102"/>
    </row>
    <row r="1292" spans="1:8" ht="30" x14ac:dyDescent="0.25">
      <c r="A1292" s="30" t="s">
        <v>579</v>
      </c>
      <c r="B1292" s="30" t="s">
        <v>8299</v>
      </c>
      <c r="C1292" s="30" t="s">
        <v>342</v>
      </c>
      <c r="D1292" s="30" t="s">
        <v>5</v>
      </c>
      <c r="E1292" s="30">
        <v>5</v>
      </c>
      <c r="F1292" s="31">
        <v>2</v>
      </c>
      <c r="G1292" s="111">
        <v>259.18</v>
      </c>
      <c r="H1292" s="102" t="s">
        <v>20698</v>
      </c>
    </row>
    <row r="1293" spans="1:8" x14ac:dyDescent="0.25">
      <c r="A1293" s="30"/>
      <c r="B1293" s="30"/>
      <c r="C1293" s="30"/>
      <c r="D1293" s="30" t="s">
        <v>8</v>
      </c>
      <c r="E1293" s="30">
        <v>2</v>
      </c>
      <c r="F1293" s="31">
        <v>12</v>
      </c>
      <c r="G1293" s="111">
        <v>622.04</v>
      </c>
      <c r="H1293" s="102"/>
    </row>
    <row r="1294" spans="1:8" x14ac:dyDescent="0.25">
      <c r="A1294" s="30"/>
      <c r="B1294" s="30"/>
      <c r="C1294" s="30"/>
      <c r="D1294" s="30" t="s">
        <v>7</v>
      </c>
      <c r="E1294" s="30">
        <v>0.5</v>
      </c>
      <c r="F1294" s="31">
        <v>18</v>
      </c>
      <c r="G1294" s="111">
        <v>233.26</v>
      </c>
      <c r="H1294" s="102"/>
    </row>
    <row r="1295" spans="1:8" ht="28.5" x14ac:dyDescent="0.25">
      <c r="A1295" s="34"/>
      <c r="B1295" s="34"/>
      <c r="C1295" s="34" t="s">
        <v>12208</v>
      </c>
      <c r="D1295" s="34"/>
      <c r="E1295" s="34"/>
      <c r="F1295" s="35">
        <v>32</v>
      </c>
      <c r="G1295" s="112">
        <v>1114.48</v>
      </c>
      <c r="H1295" s="102"/>
    </row>
    <row r="1296" spans="1:8" x14ac:dyDescent="0.25">
      <c r="A1296" s="30" t="s">
        <v>580</v>
      </c>
      <c r="B1296" s="30" t="s">
        <v>8300</v>
      </c>
      <c r="C1296" s="30" t="s">
        <v>122</v>
      </c>
      <c r="D1296" s="30" t="s">
        <v>5</v>
      </c>
      <c r="E1296" s="30">
        <v>5</v>
      </c>
      <c r="F1296" s="31">
        <v>1</v>
      </c>
      <c r="G1296" s="111">
        <v>129.59</v>
      </c>
      <c r="H1296" s="102" t="s">
        <v>18146</v>
      </c>
    </row>
    <row r="1297" spans="1:8" x14ac:dyDescent="0.25">
      <c r="A1297" s="30"/>
      <c r="B1297" s="30"/>
      <c r="C1297" s="30"/>
      <c r="D1297" s="30" t="s">
        <v>7</v>
      </c>
      <c r="E1297" s="30">
        <v>0.5</v>
      </c>
      <c r="F1297" s="31">
        <v>2</v>
      </c>
      <c r="G1297" s="111">
        <v>25.92</v>
      </c>
      <c r="H1297" s="102"/>
    </row>
    <row r="1298" spans="1:8" ht="28.5" x14ac:dyDescent="0.25">
      <c r="A1298" s="34"/>
      <c r="B1298" s="34"/>
      <c r="C1298" s="34" t="s">
        <v>12209</v>
      </c>
      <c r="D1298" s="34"/>
      <c r="E1298" s="34"/>
      <c r="F1298" s="35">
        <v>3</v>
      </c>
      <c r="G1298" s="112">
        <v>155.51</v>
      </c>
      <c r="H1298" s="102"/>
    </row>
    <row r="1299" spans="1:8" x14ac:dyDescent="0.25">
      <c r="A1299" s="30" t="s">
        <v>581</v>
      </c>
      <c r="B1299" s="30" t="s">
        <v>8301</v>
      </c>
      <c r="C1299" s="30" t="s">
        <v>14</v>
      </c>
      <c r="D1299" s="30" t="s">
        <v>5</v>
      </c>
      <c r="E1299" s="30">
        <v>5</v>
      </c>
      <c r="F1299" s="31">
        <v>1</v>
      </c>
      <c r="G1299" s="111">
        <v>129.59</v>
      </c>
      <c r="H1299" s="102" t="s">
        <v>16862</v>
      </c>
    </row>
    <row r="1300" spans="1:8" x14ac:dyDescent="0.25">
      <c r="A1300" s="30"/>
      <c r="B1300" s="30"/>
      <c r="C1300" s="30"/>
      <c r="D1300" s="30" t="s">
        <v>7</v>
      </c>
      <c r="E1300" s="30">
        <v>0.5</v>
      </c>
      <c r="F1300" s="31">
        <v>3</v>
      </c>
      <c r="G1300" s="111">
        <v>38.880000000000003</v>
      </c>
      <c r="H1300" s="102"/>
    </row>
    <row r="1301" spans="1:8" ht="28.5" x14ac:dyDescent="0.25">
      <c r="A1301" s="34"/>
      <c r="B1301" s="34"/>
      <c r="C1301" s="34" t="s">
        <v>12210</v>
      </c>
      <c r="D1301" s="34"/>
      <c r="E1301" s="34"/>
      <c r="F1301" s="35">
        <v>4</v>
      </c>
      <c r="G1301" s="112">
        <v>168.47</v>
      </c>
      <c r="H1301" s="102"/>
    </row>
    <row r="1302" spans="1:8" ht="30" x14ac:dyDescent="0.25">
      <c r="A1302" s="30" t="s">
        <v>582</v>
      </c>
      <c r="B1302" s="30" t="s">
        <v>8302</v>
      </c>
      <c r="C1302" s="30" t="s">
        <v>2899</v>
      </c>
      <c r="D1302" s="30" t="s">
        <v>5</v>
      </c>
      <c r="E1302" s="30">
        <v>5</v>
      </c>
      <c r="F1302" s="31">
        <v>1</v>
      </c>
      <c r="G1302" s="111">
        <v>129.59</v>
      </c>
      <c r="H1302" s="102" t="s">
        <v>19981</v>
      </c>
    </row>
    <row r="1303" spans="1:8" x14ac:dyDescent="0.25">
      <c r="A1303" s="30"/>
      <c r="B1303" s="30"/>
      <c r="C1303" s="30"/>
      <c r="D1303" s="30" t="s">
        <v>7</v>
      </c>
      <c r="E1303" s="30">
        <v>0.5</v>
      </c>
      <c r="F1303" s="31">
        <v>2</v>
      </c>
      <c r="G1303" s="111">
        <v>25.92</v>
      </c>
      <c r="H1303" s="102"/>
    </row>
    <row r="1304" spans="1:8" ht="28.5" x14ac:dyDescent="0.25">
      <c r="A1304" s="34"/>
      <c r="B1304" s="34"/>
      <c r="C1304" s="34" t="s">
        <v>12211</v>
      </c>
      <c r="D1304" s="34"/>
      <c r="E1304" s="34"/>
      <c r="F1304" s="35">
        <v>3</v>
      </c>
      <c r="G1304" s="112">
        <v>155.51</v>
      </c>
      <c r="H1304" s="102"/>
    </row>
    <row r="1305" spans="1:8" ht="30" x14ac:dyDescent="0.25">
      <c r="A1305" s="30" t="s">
        <v>583</v>
      </c>
      <c r="B1305" s="30" t="s">
        <v>8303</v>
      </c>
      <c r="C1305" s="30" t="s">
        <v>26</v>
      </c>
      <c r="D1305" s="30" t="s">
        <v>5</v>
      </c>
      <c r="E1305" s="30">
        <v>5</v>
      </c>
      <c r="F1305" s="31">
        <v>1</v>
      </c>
      <c r="G1305" s="111">
        <v>129.59</v>
      </c>
      <c r="H1305" s="102" t="s">
        <v>16982</v>
      </c>
    </row>
    <row r="1306" spans="1:8" x14ac:dyDescent="0.25">
      <c r="A1306" s="30"/>
      <c r="B1306" s="30"/>
      <c r="C1306" s="30"/>
      <c r="D1306" s="30" t="s">
        <v>7</v>
      </c>
      <c r="E1306" s="30">
        <v>0.5</v>
      </c>
      <c r="F1306" s="31">
        <v>2</v>
      </c>
      <c r="G1306" s="111">
        <v>25.92</v>
      </c>
      <c r="H1306" s="102"/>
    </row>
    <row r="1307" spans="1:8" ht="28.5" x14ac:dyDescent="0.25">
      <c r="A1307" s="34"/>
      <c r="B1307" s="34"/>
      <c r="C1307" s="34" t="s">
        <v>12212</v>
      </c>
      <c r="D1307" s="34"/>
      <c r="E1307" s="34"/>
      <c r="F1307" s="35">
        <v>3</v>
      </c>
      <c r="G1307" s="112">
        <v>155.51</v>
      </c>
      <c r="H1307" s="102"/>
    </row>
    <row r="1308" spans="1:8" ht="30" x14ac:dyDescent="0.25">
      <c r="A1308" s="30" t="s">
        <v>584</v>
      </c>
      <c r="B1308" s="30" t="s">
        <v>8304</v>
      </c>
      <c r="C1308" s="30" t="s">
        <v>2786</v>
      </c>
      <c r="D1308" s="30" t="s">
        <v>5</v>
      </c>
      <c r="E1308" s="30">
        <v>5</v>
      </c>
      <c r="F1308" s="31">
        <v>1</v>
      </c>
      <c r="G1308" s="111">
        <v>129.59</v>
      </c>
      <c r="H1308" s="102" t="s">
        <v>20648</v>
      </c>
    </row>
    <row r="1309" spans="1:8" x14ac:dyDescent="0.25">
      <c r="A1309" s="30"/>
      <c r="B1309" s="30"/>
      <c r="C1309" s="30"/>
      <c r="D1309" s="30" t="s">
        <v>7</v>
      </c>
      <c r="E1309" s="30">
        <v>0.5</v>
      </c>
      <c r="F1309" s="31">
        <v>2</v>
      </c>
      <c r="G1309" s="111">
        <v>25.92</v>
      </c>
      <c r="H1309" s="102"/>
    </row>
    <row r="1310" spans="1:8" ht="28.5" x14ac:dyDescent="0.25">
      <c r="A1310" s="34"/>
      <c r="B1310" s="34"/>
      <c r="C1310" s="34" t="s">
        <v>12213</v>
      </c>
      <c r="D1310" s="34"/>
      <c r="E1310" s="34"/>
      <c r="F1310" s="35">
        <v>3</v>
      </c>
      <c r="G1310" s="112">
        <v>155.51</v>
      </c>
      <c r="H1310" s="102"/>
    </row>
    <row r="1311" spans="1:8" x14ac:dyDescent="0.25">
      <c r="A1311" s="30" t="s">
        <v>585</v>
      </c>
      <c r="B1311" s="30" t="s">
        <v>8305</v>
      </c>
      <c r="C1311" s="30" t="s">
        <v>2900</v>
      </c>
      <c r="D1311" s="30" t="s">
        <v>5</v>
      </c>
      <c r="E1311" s="30">
        <v>5</v>
      </c>
      <c r="F1311" s="31">
        <v>1</v>
      </c>
      <c r="G1311" s="111">
        <v>129.59</v>
      </c>
      <c r="H1311" s="102" t="s">
        <v>20966</v>
      </c>
    </row>
    <row r="1312" spans="1:8" x14ac:dyDescent="0.25">
      <c r="A1312" s="30"/>
      <c r="B1312" s="30"/>
      <c r="C1312" s="30"/>
      <c r="D1312" s="30" t="s">
        <v>7</v>
      </c>
      <c r="E1312" s="30">
        <v>0.5</v>
      </c>
      <c r="F1312" s="31">
        <v>2</v>
      </c>
      <c r="G1312" s="111">
        <v>25.92</v>
      </c>
      <c r="H1312" s="102"/>
    </row>
    <row r="1313" spans="1:8" ht="28.5" x14ac:dyDescent="0.25">
      <c r="A1313" s="34"/>
      <c r="B1313" s="34"/>
      <c r="C1313" s="34" t="s">
        <v>12214</v>
      </c>
      <c r="D1313" s="34"/>
      <c r="E1313" s="34"/>
      <c r="F1313" s="35">
        <v>3</v>
      </c>
      <c r="G1313" s="112">
        <v>155.51</v>
      </c>
      <c r="H1313" s="102"/>
    </row>
    <row r="1314" spans="1:8" ht="45" x14ac:dyDescent="0.25">
      <c r="A1314" s="30" t="s">
        <v>586</v>
      </c>
      <c r="B1314" s="30" t="s">
        <v>8306</v>
      </c>
      <c r="C1314" s="30" t="s">
        <v>2394</v>
      </c>
      <c r="D1314" s="30" t="s">
        <v>5</v>
      </c>
      <c r="E1314" s="30">
        <v>5</v>
      </c>
      <c r="F1314" s="31">
        <v>3</v>
      </c>
      <c r="G1314" s="111">
        <v>388.77</v>
      </c>
      <c r="H1314" s="102" t="s">
        <v>19839</v>
      </c>
    </row>
    <row r="1315" spans="1:8" x14ac:dyDescent="0.25">
      <c r="A1315" s="30"/>
      <c r="B1315" s="30"/>
      <c r="C1315" s="30"/>
      <c r="D1315" s="30" t="s">
        <v>7</v>
      </c>
      <c r="E1315" s="30">
        <v>0.5</v>
      </c>
      <c r="F1315" s="31">
        <v>4</v>
      </c>
      <c r="G1315" s="111">
        <v>51.84</v>
      </c>
      <c r="H1315" s="102"/>
    </row>
    <row r="1316" spans="1:8" ht="57" x14ac:dyDescent="0.25">
      <c r="A1316" s="34"/>
      <c r="B1316" s="34"/>
      <c r="C1316" s="34" t="s">
        <v>12215</v>
      </c>
      <c r="D1316" s="34"/>
      <c r="E1316" s="34"/>
      <c r="F1316" s="35">
        <v>7</v>
      </c>
      <c r="G1316" s="112">
        <v>440.61</v>
      </c>
      <c r="H1316" s="102"/>
    </row>
    <row r="1317" spans="1:8" ht="30" x14ac:dyDescent="0.25">
      <c r="A1317" s="30" t="s">
        <v>588</v>
      </c>
      <c r="B1317" s="30" t="s">
        <v>8308</v>
      </c>
      <c r="C1317" s="30" t="s">
        <v>196</v>
      </c>
      <c r="D1317" s="30" t="s">
        <v>5</v>
      </c>
      <c r="E1317" s="30">
        <v>5</v>
      </c>
      <c r="F1317" s="31">
        <v>1</v>
      </c>
      <c r="G1317" s="111">
        <v>129.59</v>
      </c>
      <c r="H1317" s="102" t="s">
        <v>18822</v>
      </c>
    </row>
    <row r="1318" spans="1:8" x14ac:dyDescent="0.25">
      <c r="A1318" s="30"/>
      <c r="B1318" s="30"/>
      <c r="C1318" s="30"/>
      <c r="D1318" s="30" t="s">
        <v>7</v>
      </c>
      <c r="E1318" s="30">
        <v>0.5</v>
      </c>
      <c r="F1318" s="31">
        <v>1</v>
      </c>
      <c r="G1318" s="111">
        <v>12.96</v>
      </c>
      <c r="H1318" s="102"/>
    </row>
    <row r="1319" spans="1:8" ht="28.5" x14ac:dyDescent="0.25">
      <c r="A1319" s="34"/>
      <c r="B1319" s="34"/>
      <c r="C1319" s="34" t="s">
        <v>12216</v>
      </c>
      <c r="D1319" s="34"/>
      <c r="E1319" s="34"/>
      <c r="F1319" s="35">
        <v>2</v>
      </c>
      <c r="G1319" s="112">
        <v>142.55000000000001</v>
      </c>
      <c r="H1319" s="102"/>
    </row>
    <row r="1320" spans="1:8" x14ac:dyDescent="0.25">
      <c r="A1320" s="30" t="s">
        <v>589</v>
      </c>
      <c r="B1320" s="30" t="s">
        <v>12217</v>
      </c>
      <c r="C1320" s="30" t="s">
        <v>12218</v>
      </c>
      <c r="D1320" s="30" t="s">
        <v>5</v>
      </c>
      <c r="E1320" s="30">
        <v>5</v>
      </c>
      <c r="F1320" s="31">
        <v>2</v>
      </c>
      <c r="G1320" s="111">
        <v>259.18</v>
      </c>
      <c r="H1320" s="114" t="s">
        <v>17784</v>
      </c>
    </row>
    <row r="1321" spans="1:8" x14ac:dyDescent="0.25">
      <c r="A1321" s="30"/>
      <c r="B1321" s="30"/>
      <c r="C1321" s="30"/>
      <c r="D1321" s="30" t="s">
        <v>7</v>
      </c>
      <c r="E1321" s="30">
        <v>0.5</v>
      </c>
      <c r="F1321" s="31">
        <v>5</v>
      </c>
      <c r="G1321" s="111">
        <v>64.8</v>
      </c>
      <c r="H1321" s="102"/>
    </row>
    <row r="1322" spans="1:8" x14ac:dyDescent="0.25">
      <c r="A1322" s="34"/>
      <c r="B1322" s="34"/>
      <c r="C1322" s="34" t="s">
        <v>12219</v>
      </c>
      <c r="D1322" s="34"/>
      <c r="E1322" s="34"/>
      <c r="F1322" s="35">
        <v>7</v>
      </c>
      <c r="G1322" s="112">
        <v>323.98</v>
      </c>
      <c r="H1322" s="102"/>
    </row>
    <row r="1323" spans="1:8" ht="30" x14ac:dyDescent="0.25">
      <c r="A1323" s="30" t="s">
        <v>4707</v>
      </c>
      <c r="B1323" s="30" t="s">
        <v>10595</v>
      </c>
      <c r="C1323" s="30" t="s">
        <v>4708</v>
      </c>
      <c r="D1323" s="30" t="s">
        <v>5</v>
      </c>
      <c r="E1323" s="30">
        <v>5</v>
      </c>
      <c r="F1323" s="31">
        <v>3</v>
      </c>
      <c r="G1323" s="111">
        <v>388.77</v>
      </c>
      <c r="H1323" s="102" t="s">
        <v>16961</v>
      </c>
    </row>
    <row r="1324" spans="1:8" x14ac:dyDescent="0.25">
      <c r="A1324" s="30"/>
      <c r="B1324" s="30"/>
      <c r="C1324" s="30"/>
      <c r="D1324" s="30" t="s">
        <v>7</v>
      </c>
      <c r="E1324" s="30">
        <v>0.5</v>
      </c>
      <c r="F1324" s="31">
        <v>1</v>
      </c>
      <c r="G1324" s="111">
        <v>12.96</v>
      </c>
      <c r="H1324" s="102"/>
    </row>
    <row r="1325" spans="1:8" ht="28.5" x14ac:dyDescent="0.25">
      <c r="A1325" s="34"/>
      <c r="B1325" s="34"/>
      <c r="C1325" s="34" t="s">
        <v>12220</v>
      </c>
      <c r="D1325" s="34"/>
      <c r="E1325" s="34"/>
      <c r="F1325" s="35">
        <v>4</v>
      </c>
      <c r="G1325" s="112">
        <v>401.72999999999996</v>
      </c>
      <c r="H1325" s="102"/>
    </row>
    <row r="1326" spans="1:8" ht="30" x14ac:dyDescent="0.25">
      <c r="A1326" s="30" t="s">
        <v>590</v>
      </c>
      <c r="B1326" s="30" t="s">
        <v>8309</v>
      </c>
      <c r="C1326" s="30" t="s">
        <v>138</v>
      </c>
      <c r="D1326" s="30" t="s">
        <v>5</v>
      </c>
      <c r="E1326" s="30">
        <v>5</v>
      </c>
      <c r="F1326" s="31">
        <v>3</v>
      </c>
      <c r="G1326" s="111">
        <v>388.77</v>
      </c>
      <c r="H1326" s="102" t="s">
        <v>18273</v>
      </c>
    </row>
    <row r="1327" spans="1:8" x14ac:dyDescent="0.25">
      <c r="A1327" s="30"/>
      <c r="B1327" s="30"/>
      <c r="C1327" s="30"/>
      <c r="D1327" s="30" t="s">
        <v>7</v>
      </c>
      <c r="E1327" s="30">
        <v>0.5</v>
      </c>
      <c r="F1327" s="31">
        <v>5</v>
      </c>
      <c r="G1327" s="111">
        <v>64.8</v>
      </c>
      <c r="H1327" s="102"/>
    </row>
    <row r="1328" spans="1:8" ht="42.75" x14ac:dyDescent="0.25">
      <c r="A1328" s="34"/>
      <c r="B1328" s="34"/>
      <c r="C1328" s="34" t="s">
        <v>12221</v>
      </c>
      <c r="D1328" s="34"/>
      <c r="E1328" s="34"/>
      <c r="F1328" s="35">
        <v>8</v>
      </c>
      <c r="G1328" s="112">
        <v>453.57</v>
      </c>
      <c r="H1328" s="102"/>
    </row>
    <row r="1329" spans="1:8" ht="45" x14ac:dyDescent="0.25">
      <c r="A1329" s="30" t="s">
        <v>591</v>
      </c>
      <c r="B1329" s="30" t="s">
        <v>8310</v>
      </c>
      <c r="C1329" s="30" t="s">
        <v>2470</v>
      </c>
      <c r="D1329" s="30" t="s">
        <v>5</v>
      </c>
      <c r="E1329" s="30">
        <v>5</v>
      </c>
      <c r="F1329" s="31">
        <v>2</v>
      </c>
      <c r="G1329" s="111">
        <v>259.18</v>
      </c>
      <c r="H1329" s="102" t="s">
        <v>20869</v>
      </c>
    </row>
    <row r="1330" spans="1:8" x14ac:dyDescent="0.25">
      <c r="A1330" s="30"/>
      <c r="B1330" s="30"/>
      <c r="C1330" s="30"/>
      <c r="D1330" s="30" t="s">
        <v>7</v>
      </c>
      <c r="E1330" s="30">
        <v>0.5</v>
      </c>
      <c r="F1330" s="31">
        <v>3</v>
      </c>
      <c r="G1330" s="111">
        <v>38.880000000000003</v>
      </c>
      <c r="H1330" s="102"/>
    </row>
    <row r="1331" spans="1:8" ht="42.75" x14ac:dyDescent="0.25">
      <c r="A1331" s="34"/>
      <c r="B1331" s="34"/>
      <c r="C1331" s="34" t="s">
        <v>12222</v>
      </c>
      <c r="D1331" s="34"/>
      <c r="E1331" s="34"/>
      <c r="F1331" s="35">
        <v>5</v>
      </c>
      <c r="G1331" s="112">
        <v>298.06</v>
      </c>
      <c r="H1331" s="102"/>
    </row>
    <row r="1332" spans="1:8" ht="45" x14ac:dyDescent="0.25">
      <c r="A1332" s="30" t="s">
        <v>593</v>
      </c>
      <c r="B1332" s="30" t="s">
        <v>8311</v>
      </c>
      <c r="C1332" s="30" t="s">
        <v>2395</v>
      </c>
      <c r="D1332" s="30" t="s">
        <v>4</v>
      </c>
      <c r="E1332" s="30">
        <v>8</v>
      </c>
      <c r="F1332" s="31">
        <v>2</v>
      </c>
      <c r="G1332" s="111">
        <v>414.69</v>
      </c>
      <c r="H1332" s="102" t="s">
        <v>18390</v>
      </c>
    </row>
    <row r="1333" spans="1:8" x14ac:dyDescent="0.25">
      <c r="A1333" s="30"/>
      <c r="B1333" s="30"/>
      <c r="C1333" s="30"/>
      <c r="D1333" s="30" t="s">
        <v>7</v>
      </c>
      <c r="E1333" s="30">
        <v>0.5</v>
      </c>
      <c r="F1333" s="31">
        <v>1</v>
      </c>
      <c r="G1333" s="111">
        <v>12.96</v>
      </c>
      <c r="H1333" s="102"/>
    </row>
    <row r="1334" spans="1:8" ht="42.75" x14ac:dyDescent="0.25">
      <c r="A1334" s="34"/>
      <c r="B1334" s="34"/>
      <c r="C1334" s="34" t="s">
        <v>12223</v>
      </c>
      <c r="D1334" s="34"/>
      <c r="E1334" s="34"/>
      <c r="F1334" s="35">
        <v>3</v>
      </c>
      <c r="G1334" s="112">
        <v>427.65</v>
      </c>
      <c r="H1334" s="102"/>
    </row>
    <row r="1335" spans="1:8" ht="30" x14ac:dyDescent="0.25">
      <c r="A1335" s="30" t="s">
        <v>594</v>
      </c>
      <c r="B1335" s="30" t="s">
        <v>8312</v>
      </c>
      <c r="C1335" s="30" t="s">
        <v>41</v>
      </c>
      <c r="D1335" s="30" t="s">
        <v>3</v>
      </c>
      <c r="E1335" s="30">
        <v>10</v>
      </c>
      <c r="F1335" s="31">
        <v>1</v>
      </c>
      <c r="G1335" s="111">
        <v>259.18</v>
      </c>
      <c r="H1335" s="102" t="s">
        <v>17166</v>
      </c>
    </row>
    <row r="1336" spans="1:8" x14ac:dyDescent="0.25">
      <c r="A1336" s="30"/>
      <c r="B1336" s="30"/>
      <c r="C1336" s="30"/>
      <c r="D1336" s="30" t="s">
        <v>7</v>
      </c>
      <c r="E1336" s="30">
        <v>0.5</v>
      </c>
      <c r="F1336" s="31">
        <v>1</v>
      </c>
      <c r="G1336" s="111">
        <v>12.96</v>
      </c>
      <c r="H1336" s="102"/>
    </row>
    <row r="1337" spans="1:8" ht="42.75" x14ac:dyDescent="0.25">
      <c r="A1337" s="34"/>
      <c r="B1337" s="34"/>
      <c r="C1337" s="34" t="s">
        <v>12224</v>
      </c>
      <c r="D1337" s="34"/>
      <c r="E1337" s="34"/>
      <c r="F1337" s="35">
        <v>2</v>
      </c>
      <c r="G1337" s="112">
        <v>272.14</v>
      </c>
      <c r="H1337" s="102"/>
    </row>
    <row r="1338" spans="1:8" ht="30" x14ac:dyDescent="0.25">
      <c r="A1338" s="30" t="s">
        <v>595</v>
      </c>
      <c r="B1338" s="30" t="s">
        <v>8313</v>
      </c>
      <c r="C1338" s="30" t="s">
        <v>6856</v>
      </c>
      <c r="D1338" s="30" t="s">
        <v>3</v>
      </c>
      <c r="E1338" s="30">
        <v>10</v>
      </c>
      <c r="F1338" s="31">
        <v>1</v>
      </c>
      <c r="G1338" s="111">
        <v>259.18</v>
      </c>
      <c r="H1338" s="102" t="s">
        <v>19335</v>
      </c>
    </row>
    <row r="1339" spans="1:8" x14ac:dyDescent="0.25">
      <c r="A1339" s="30"/>
      <c r="B1339" s="30"/>
      <c r="C1339" s="30"/>
      <c r="D1339" s="30" t="s">
        <v>7</v>
      </c>
      <c r="E1339" s="30">
        <v>0.5</v>
      </c>
      <c r="F1339" s="31">
        <v>1</v>
      </c>
      <c r="G1339" s="111">
        <v>12.96</v>
      </c>
      <c r="H1339" s="102"/>
    </row>
    <row r="1340" spans="1:8" ht="28.5" x14ac:dyDescent="0.25">
      <c r="A1340" s="34"/>
      <c r="B1340" s="34"/>
      <c r="C1340" s="34" t="s">
        <v>12225</v>
      </c>
      <c r="D1340" s="34"/>
      <c r="E1340" s="34"/>
      <c r="F1340" s="35">
        <v>2</v>
      </c>
      <c r="G1340" s="112">
        <v>272.14</v>
      </c>
      <c r="H1340" s="102"/>
    </row>
    <row r="1341" spans="1:8" ht="30" x14ac:dyDescent="0.25">
      <c r="A1341" s="30" t="s">
        <v>596</v>
      </c>
      <c r="B1341" s="30" t="s">
        <v>8314</v>
      </c>
      <c r="C1341" s="30" t="s">
        <v>60</v>
      </c>
      <c r="D1341" s="30" t="s">
        <v>3</v>
      </c>
      <c r="E1341" s="30">
        <v>10</v>
      </c>
      <c r="F1341" s="31">
        <v>1</v>
      </c>
      <c r="G1341" s="111">
        <v>259.18</v>
      </c>
      <c r="H1341" s="102" t="s">
        <v>17308</v>
      </c>
    </row>
    <row r="1342" spans="1:8" ht="42.75" x14ac:dyDescent="0.25">
      <c r="A1342" s="34"/>
      <c r="B1342" s="34"/>
      <c r="C1342" s="34" t="s">
        <v>12226</v>
      </c>
      <c r="D1342" s="34"/>
      <c r="E1342" s="34"/>
      <c r="F1342" s="35">
        <v>1</v>
      </c>
      <c r="G1342" s="112">
        <v>259.18</v>
      </c>
      <c r="H1342" s="102"/>
    </row>
    <row r="1343" spans="1:8" x14ac:dyDescent="0.25">
      <c r="A1343" s="30" t="s">
        <v>597</v>
      </c>
      <c r="B1343" s="30" t="s">
        <v>8315</v>
      </c>
      <c r="C1343" s="30" t="s">
        <v>2787</v>
      </c>
      <c r="D1343" s="30" t="s">
        <v>5</v>
      </c>
      <c r="E1343" s="30">
        <v>5</v>
      </c>
      <c r="F1343" s="31">
        <v>3</v>
      </c>
      <c r="G1343" s="111">
        <v>388.77</v>
      </c>
      <c r="H1343" s="102" t="s">
        <v>17145</v>
      </c>
    </row>
    <row r="1344" spans="1:8" x14ac:dyDescent="0.25">
      <c r="A1344" s="30"/>
      <c r="B1344" s="30"/>
      <c r="C1344" s="30"/>
      <c r="D1344" s="30" t="s">
        <v>7</v>
      </c>
      <c r="E1344" s="30">
        <v>0.5</v>
      </c>
      <c r="F1344" s="31">
        <v>1</v>
      </c>
      <c r="G1344" s="111">
        <v>12.96</v>
      </c>
      <c r="H1344" s="102"/>
    </row>
    <row r="1345" spans="1:8" ht="28.5" x14ac:dyDescent="0.25">
      <c r="A1345" s="34"/>
      <c r="B1345" s="34"/>
      <c r="C1345" s="34" t="s">
        <v>12227</v>
      </c>
      <c r="D1345" s="34"/>
      <c r="E1345" s="34"/>
      <c r="F1345" s="35">
        <v>4</v>
      </c>
      <c r="G1345" s="112">
        <v>401.72999999999996</v>
      </c>
      <c r="H1345" s="102"/>
    </row>
    <row r="1346" spans="1:8" ht="30" x14ac:dyDescent="0.25">
      <c r="A1346" s="30" t="s">
        <v>598</v>
      </c>
      <c r="B1346" s="30" t="s">
        <v>8316</v>
      </c>
      <c r="C1346" s="30" t="s">
        <v>102</v>
      </c>
      <c r="D1346" s="30" t="s">
        <v>5</v>
      </c>
      <c r="E1346" s="30">
        <v>5</v>
      </c>
      <c r="F1346" s="31">
        <v>1</v>
      </c>
      <c r="G1346" s="111">
        <v>129.59</v>
      </c>
      <c r="H1346" s="102" t="s">
        <v>17923</v>
      </c>
    </row>
    <row r="1347" spans="1:8" x14ac:dyDescent="0.25">
      <c r="A1347" s="30"/>
      <c r="B1347" s="30"/>
      <c r="C1347" s="30"/>
      <c r="D1347" s="30" t="s">
        <v>7</v>
      </c>
      <c r="E1347" s="30">
        <v>0.5</v>
      </c>
      <c r="F1347" s="31">
        <v>1</v>
      </c>
      <c r="G1347" s="111">
        <v>12.96</v>
      </c>
      <c r="H1347" s="102"/>
    </row>
    <row r="1348" spans="1:8" ht="28.5" x14ac:dyDescent="0.25">
      <c r="A1348" s="34"/>
      <c r="B1348" s="34"/>
      <c r="C1348" s="34" t="s">
        <v>12228</v>
      </c>
      <c r="D1348" s="34"/>
      <c r="E1348" s="34"/>
      <c r="F1348" s="35">
        <v>2</v>
      </c>
      <c r="G1348" s="112">
        <v>142.55000000000001</v>
      </c>
      <c r="H1348" s="102"/>
    </row>
    <row r="1349" spans="1:8" ht="30" x14ac:dyDescent="0.25">
      <c r="A1349" s="30" t="s">
        <v>599</v>
      </c>
      <c r="B1349" s="30" t="s">
        <v>8317</v>
      </c>
      <c r="C1349" s="30" t="s">
        <v>16</v>
      </c>
      <c r="D1349" s="30" t="s">
        <v>5</v>
      </c>
      <c r="E1349" s="30">
        <v>5</v>
      </c>
      <c r="F1349" s="31">
        <v>1</v>
      </c>
      <c r="G1349" s="111">
        <v>129.59</v>
      </c>
      <c r="H1349" s="102" t="s">
        <v>16876</v>
      </c>
    </row>
    <row r="1350" spans="1:8" x14ac:dyDescent="0.25">
      <c r="A1350" s="30"/>
      <c r="B1350" s="30"/>
      <c r="C1350" s="30"/>
      <c r="D1350" s="30" t="s">
        <v>7</v>
      </c>
      <c r="E1350" s="30">
        <v>0.5</v>
      </c>
      <c r="F1350" s="31">
        <v>1</v>
      </c>
      <c r="G1350" s="111">
        <v>12.96</v>
      </c>
      <c r="H1350" s="102"/>
    </row>
    <row r="1351" spans="1:8" ht="28.5" x14ac:dyDescent="0.25">
      <c r="A1351" s="34"/>
      <c r="B1351" s="34"/>
      <c r="C1351" s="34" t="s">
        <v>12229</v>
      </c>
      <c r="D1351" s="34"/>
      <c r="E1351" s="34"/>
      <c r="F1351" s="35">
        <v>2</v>
      </c>
      <c r="G1351" s="112">
        <v>142.55000000000001</v>
      </c>
      <c r="H1351" s="102"/>
    </row>
    <row r="1352" spans="1:8" x14ac:dyDescent="0.25">
      <c r="A1352" s="30" t="s">
        <v>600</v>
      </c>
      <c r="B1352" s="30" t="s">
        <v>8318</v>
      </c>
      <c r="C1352" s="30" t="s">
        <v>363</v>
      </c>
      <c r="D1352" s="30" t="s">
        <v>5</v>
      </c>
      <c r="E1352" s="30">
        <v>5</v>
      </c>
      <c r="F1352" s="31">
        <v>1</v>
      </c>
      <c r="G1352" s="111">
        <v>129.59</v>
      </c>
      <c r="H1352" s="102" t="s">
        <v>20974</v>
      </c>
    </row>
    <row r="1353" spans="1:8" x14ac:dyDescent="0.25">
      <c r="A1353" s="30"/>
      <c r="B1353" s="30"/>
      <c r="C1353" s="30"/>
      <c r="D1353" s="30" t="s">
        <v>7</v>
      </c>
      <c r="E1353" s="30">
        <v>0.5</v>
      </c>
      <c r="F1353" s="31">
        <v>1</v>
      </c>
      <c r="G1353" s="111">
        <v>12.96</v>
      </c>
      <c r="H1353" s="102"/>
    </row>
    <row r="1354" spans="1:8" ht="28.5" x14ac:dyDescent="0.25">
      <c r="A1354" s="34"/>
      <c r="B1354" s="34"/>
      <c r="C1354" s="34" t="s">
        <v>12230</v>
      </c>
      <c r="D1354" s="34"/>
      <c r="E1354" s="34"/>
      <c r="F1354" s="35">
        <v>2</v>
      </c>
      <c r="G1354" s="112">
        <v>142.55000000000001</v>
      </c>
      <c r="H1354" s="102"/>
    </row>
    <row r="1355" spans="1:8" ht="30" x14ac:dyDescent="0.25">
      <c r="A1355" s="30" t="s">
        <v>601</v>
      </c>
      <c r="B1355" s="30" t="s">
        <v>8319</v>
      </c>
      <c r="C1355" s="30" t="s">
        <v>186</v>
      </c>
      <c r="D1355" s="30" t="s">
        <v>4</v>
      </c>
      <c r="E1355" s="30">
        <v>8</v>
      </c>
      <c r="F1355" s="31">
        <v>1</v>
      </c>
      <c r="G1355" s="111">
        <v>207.35</v>
      </c>
      <c r="H1355" s="102" t="s">
        <v>18731</v>
      </c>
    </row>
    <row r="1356" spans="1:8" ht="28.5" x14ac:dyDescent="0.25">
      <c r="A1356" s="34"/>
      <c r="B1356" s="34"/>
      <c r="C1356" s="34" t="s">
        <v>12231</v>
      </c>
      <c r="D1356" s="34"/>
      <c r="E1356" s="34"/>
      <c r="F1356" s="35">
        <v>1</v>
      </c>
      <c r="G1356" s="112">
        <v>207.35</v>
      </c>
      <c r="H1356" s="102"/>
    </row>
    <row r="1357" spans="1:8" ht="30" x14ac:dyDescent="0.25">
      <c r="A1357" s="30" t="s">
        <v>602</v>
      </c>
      <c r="B1357" s="30" t="s">
        <v>8320</v>
      </c>
      <c r="C1357" s="30" t="s">
        <v>56</v>
      </c>
      <c r="D1357" s="30" t="s">
        <v>5</v>
      </c>
      <c r="E1357" s="30">
        <v>5</v>
      </c>
      <c r="F1357" s="31">
        <v>1</v>
      </c>
      <c r="G1357" s="111">
        <v>129.59</v>
      </c>
      <c r="H1357" s="102" t="s">
        <v>17287</v>
      </c>
    </row>
    <row r="1358" spans="1:8" x14ac:dyDescent="0.25">
      <c r="A1358" s="30"/>
      <c r="B1358" s="30"/>
      <c r="C1358" s="30"/>
      <c r="D1358" s="30" t="s">
        <v>7</v>
      </c>
      <c r="E1358" s="30">
        <v>0.5</v>
      </c>
      <c r="F1358" s="31">
        <v>1</v>
      </c>
      <c r="G1358" s="111">
        <v>12.96</v>
      </c>
      <c r="H1358" s="102"/>
    </row>
    <row r="1359" spans="1:8" ht="28.5" x14ac:dyDescent="0.25">
      <c r="A1359" s="34"/>
      <c r="B1359" s="34"/>
      <c r="C1359" s="34" t="s">
        <v>12232</v>
      </c>
      <c r="D1359" s="34"/>
      <c r="E1359" s="34"/>
      <c r="F1359" s="35">
        <v>2</v>
      </c>
      <c r="G1359" s="112">
        <v>142.55000000000001</v>
      </c>
      <c r="H1359" s="102"/>
    </row>
    <row r="1360" spans="1:8" ht="30" x14ac:dyDescent="0.25">
      <c r="A1360" s="30" t="s">
        <v>603</v>
      </c>
      <c r="B1360" s="30" t="s">
        <v>8321</v>
      </c>
      <c r="C1360" s="30" t="s">
        <v>151</v>
      </c>
      <c r="D1360" s="30" t="s">
        <v>5</v>
      </c>
      <c r="E1360" s="30">
        <v>5</v>
      </c>
      <c r="F1360" s="31">
        <v>1</v>
      </c>
      <c r="G1360" s="111">
        <v>129.59</v>
      </c>
      <c r="H1360" s="102" t="s">
        <v>18388</v>
      </c>
    </row>
    <row r="1361" spans="1:8" x14ac:dyDescent="0.25">
      <c r="A1361" s="30"/>
      <c r="B1361" s="30"/>
      <c r="C1361" s="30"/>
      <c r="D1361" s="30" t="s">
        <v>7</v>
      </c>
      <c r="E1361" s="30">
        <v>0.5</v>
      </c>
      <c r="F1361" s="31">
        <v>1</v>
      </c>
      <c r="G1361" s="111">
        <v>12.96</v>
      </c>
      <c r="H1361" s="102"/>
    </row>
    <row r="1362" spans="1:8" ht="28.5" x14ac:dyDescent="0.25">
      <c r="A1362" s="34"/>
      <c r="B1362" s="34"/>
      <c r="C1362" s="34" t="s">
        <v>12233</v>
      </c>
      <c r="D1362" s="34"/>
      <c r="E1362" s="34"/>
      <c r="F1362" s="35">
        <v>2</v>
      </c>
      <c r="G1362" s="112">
        <v>142.55000000000001</v>
      </c>
      <c r="H1362" s="102"/>
    </row>
    <row r="1363" spans="1:8" ht="30" x14ac:dyDescent="0.25">
      <c r="A1363" s="30" t="s">
        <v>604</v>
      </c>
      <c r="B1363" s="30" t="s">
        <v>8322</v>
      </c>
      <c r="C1363" s="30" t="s">
        <v>345</v>
      </c>
      <c r="D1363" s="30" t="s">
        <v>5</v>
      </c>
      <c r="E1363" s="30">
        <v>5</v>
      </c>
      <c r="F1363" s="31">
        <v>1</v>
      </c>
      <c r="G1363" s="111">
        <v>129.59</v>
      </c>
      <c r="H1363" s="102" t="s">
        <v>20736</v>
      </c>
    </row>
    <row r="1364" spans="1:8" ht="28.5" x14ac:dyDescent="0.25">
      <c r="A1364" s="34"/>
      <c r="B1364" s="34"/>
      <c r="C1364" s="34" t="s">
        <v>12234</v>
      </c>
      <c r="D1364" s="34"/>
      <c r="E1364" s="34"/>
      <c r="F1364" s="35">
        <v>1</v>
      </c>
      <c r="G1364" s="112">
        <v>129.59</v>
      </c>
      <c r="H1364" s="102"/>
    </row>
    <row r="1365" spans="1:8" ht="30" x14ac:dyDescent="0.25">
      <c r="A1365" s="30" t="s">
        <v>605</v>
      </c>
      <c r="B1365" s="30" t="s">
        <v>8323</v>
      </c>
      <c r="C1365" s="30" t="s">
        <v>215</v>
      </c>
      <c r="D1365" s="30" t="s">
        <v>5</v>
      </c>
      <c r="E1365" s="30">
        <v>5</v>
      </c>
      <c r="F1365" s="31">
        <v>3</v>
      </c>
      <c r="G1365" s="111">
        <v>388.77</v>
      </c>
      <c r="H1365" s="102" t="s">
        <v>19140</v>
      </c>
    </row>
    <row r="1366" spans="1:8" x14ac:dyDescent="0.25">
      <c r="A1366" s="30"/>
      <c r="B1366" s="30"/>
      <c r="C1366" s="30"/>
      <c r="D1366" s="30" t="s">
        <v>7</v>
      </c>
      <c r="E1366" s="30">
        <v>0.5</v>
      </c>
      <c r="F1366" s="31">
        <v>2</v>
      </c>
      <c r="G1366" s="111">
        <v>25.92</v>
      </c>
      <c r="H1366" s="102"/>
    </row>
    <row r="1367" spans="1:8" ht="28.5" x14ac:dyDescent="0.25">
      <c r="A1367" s="34"/>
      <c r="B1367" s="34"/>
      <c r="C1367" s="34" t="s">
        <v>12235</v>
      </c>
      <c r="D1367" s="34"/>
      <c r="E1367" s="34"/>
      <c r="F1367" s="35">
        <v>5</v>
      </c>
      <c r="G1367" s="112">
        <v>414.69</v>
      </c>
      <c r="H1367" s="102"/>
    </row>
    <row r="1368" spans="1:8" ht="30" x14ac:dyDescent="0.25">
      <c r="A1368" s="30" t="s">
        <v>606</v>
      </c>
      <c r="B1368" s="30" t="s">
        <v>8324</v>
      </c>
      <c r="C1368" s="30" t="s">
        <v>3041</v>
      </c>
      <c r="D1368" s="30" t="s">
        <v>5</v>
      </c>
      <c r="E1368" s="30">
        <v>5</v>
      </c>
      <c r="F1368" s="31">
        <v>4</v>
      </c>
      <c r="G1368" s="111">
        <v>518.36</v>
      </c>
      <c r="H1368" s="102" t="s">
        <v>17230</v>
      </c>
    </row>
    <row r="1369" spans="1:8" x14ac:dyDescent="0.25">
      <c r="A1369" s="30"/>
      <c r="B1369" s="30"/>
      <c r="C1369" s="30"/>
      <c r="D1369" s="30" t="s">
        <v>7</v>
      </c>
      <c r="E1369" s="30">
        <v>0.5</v>
      </c>
      <c r="F1369" s="31">
        <v>2</v>
      </c>
      <c r="G1369" s="111">
        <v>25.92</v>
      </c>
      <c r="H1369" s="102"/>
    </row>
    <row r="1370" spans="1:8" ht="28.5" x14ac:dyDescent="0.25">
      <c r="A1370" s="34"/>
      <c r="B1370" s="34"/>
      <c r="C1370" s="34" t="s">
        <v>12236</v>
      </c>
      <c r="D1370" s="34"/>
      <c r="E1370" s="34"/>
      <c r="F1370" s="35">
        <v>6</v>
      </c>
      <c r="G1370" s="112">
        <v>544.28</v>
      </c>
      <c r="H1370" s="102"/>
    </row>
    <row r="1371" spans="1:8" x14ac:dyDescent="0.25">
      <c r="A1371" s="30" t="s">
        <v>607</v>
      </c>
      <c r="B1371" s="30" t="s">
        <v>8325</v>
      </c>
      <c r="C1371" s="30" t="s">
        <v>94</v>
      </c>
      <c r="D1371" s="30" t="s">
        <v>4</v>
      </c>
      <c r="E1371" s="30">
        <v>8</v>
      </c>
      <c r="F1371" s="31">
        <v>2</v>
      </c>
      <c r="G1371" s="111">
        <v>414.69</v>
      </c>
      <c r="H1371" s="102" t="s">
        <v>17748</v>
      </c>
    </row>
    <row r="1372" spans="1:8" x14ac:dyDescent="0.25">
      <c r="A1372" s="30"/>
      <c r="B1372" s="30"/>
      <c r="C1372" s="30"/>
      <c r="D1372" s="30" t="s">
        <v>7</v>
      </c>
      <c r="E1372" s="30">
        <v>0.5</v>
      </c>
      <c r="F1372" s="31">
        <v>1</v>
      </c>
      <c r="G1372" s="111">
        <v>12.96</v>
      </c>
      <c r="H1372" s="102"/>
    </row>
    <row r="1373" spans="1:8" ht="28.5" x14ac:dyDescent="0.25">
      <c r="A1373" s="34"/>
      <c r="B1373" s="34"/>
      <c r="C1373" s="34" t="s">
        <v>12237</v>
      </c>
      <c r="D1373" s="34"/>
      <c r="E1373" s="34"/>
      <c r="F1373" s="35">
        <v>3</v>
      </c>
      <c r="G1373" s="112">
        <v>427.65</v>
      </c>
      <c r="H1373" s="102"/>
    </row>
    <row r="1374" spans="1:8" x14ac:dyDescent="0.25">
      <c r="A1374" s="30" t="s">
        <v>608</v>
      </c>
      <c r="B1374" s="30" t="s">
        <v>8326</v>
      </c>
      <c r="C1374" s="30" t="s">
        <v>134</v>
      </c>
      <c r="D1374" s="30" t="s">
        <v>4</v>
      </c>
      <c r="E1374" s="30">
        <v>8</v>
      </c>
      <c r="F1374" s="31">
        <v>1</v>
      </c>
      <c r="G1374" s="111">
        <v>207.35</v>
      </c>
      <c r="H1374" s="102" t="s">
        <v>18233</v>
      </c>
    </row>
    <row r="1375" spans="1:8" x14ac:dyDescent="0.25">
      <c r="A1375" s="34"/>
      <c r="B1375" s="34"/>
      <c r="C1375" s="34" t="s">
        <v>12238</v>
      </c>
      <c r="D1375" s="34"/>
      <c r="E1375" s="34"/>
      <c r="F1375" s="35">
        <v>1</v>
      </c>
      <c r="G1375" s="112">
        <v>207.35</v>
      </c>
      <c r="H1375" s="102"/>
    </row>
    <row r="1376" spans="1:8" ht="30" x14ac:dyDescent="0.25">
      <c r="A1376" s="30" t="s">
        <v>609</v>
      </c>
      <c r="B1376" s="30" t="s">
        <v>8327</v>
      </c>
      <c r="C1376" s="30" t="s">
        <v>2471</v>
      </c>
      <c r="D1376" s="30" t="s">
        <v>5</v>
      </c>
      <c r="E1376" s="30">
        <v>5</v>
      </c>
      <c r="F1376" s="31">
        <v>2</v>
      </c>
      <c r="G1376" s="111">
        <v>259.18</v>
      </c>
      <c r="H1376" s="102" t="s">
        <v>20525</v>
      </c>
    </row>
    <row r="1377" spans="1:8" x14ac:dyDescent="0.25">
      <c r="A1377" s="30"/>
      <c r="B1377" s="30"/>
      <c r="C1377" s="30"/>
      <c r="D1377" s="30" t="s">
        <v>6</v>
      </c>
      <c r="E1377" s="30">
        <v>1</v>
      </c>
      <c r="F1377" s="31">
        <v>1</v>
      </c>
      <c r="G1377" s="111">
        <v>25.92</v>
      </c>
      <c r="H1377" s="102"/>
    </row>
    <row r="1378" spans="1:8" x14ac:dyDescent="0.25">
      <c r="A1378" s="30"/>
      <c r="B1378" s="30"/>
      <c r="C1378" s="30"/>
      <c r="D1378" s="30" t="s">
        <v>7</v>
      </c>
      <c r="E1378" s="30">
        <v>0.5</v>
      </c>
      <c r="F1378" s="31">
        <v>1</v>
      </c>
      <c r="G1378" s="111">
        <v>12.96</v>
      </c>
      <c r="H1378" s="102"/>
    </row>
    <row r="1379" spans="1:8" ht="42.75" x14ac:dyDescent="0.25">
      <c r="A1379" s="34"/>
      <c r="B1379" s="34"/>
      <c r="C1379" s="34" t="s">
        <v>12239</v>
      </c>
      <c r="D1379" s="34"/>
      <c r="E1379" s="34"/>
      <c r="F1379" s="35">
        <v>4</v>
      </c>
      <c r="G1379" s="112">
        <v>298.06</v>
      </c>
      <c r="H1379" s="102"/>
    </row>
    <row r="1380" spans="1:8" ht="30" x14ac:dyDescent="0.25">
      <c r="A1380" s="30" t="s">
        <v>610</v>
      </c>
      <c r="B1380" s="30" t="s">
        <v>8328</v>
      </c>
      <c r="C1380" s="30" t="s">
        <v>259</v>
      </c>
      <c r="D1380" s="30" t="s">
        <v>4</v>
      </c>
      <c r="E1380" s="30">
        <v>8</v>
      </c>
      <c r="F1380" s="31">
        <v>1</v>
      </c>
      <c r="G1380" s="111">
        <v>207.35</v>
      </c>
      <c r="H1380" s="102" t="s">
        <v>19720</v>
      </c>
    </row>
    <row r="1381" spans="1:8" ht="28.5" x14ac:dyDescent="0.25">
      <c r="A1381" s="34"/>
      <c r="B1381" s="34"/>
      <c r="C1381" s="34" t="s">
        <v>12240</v>
      </c>
      <c r="D1381" s="34"/>
      <c r="E1381" s="34"/>
      <c r="F1381" s="35">
        <v>1</v>
      </c>
      <c r="G1381" s="112">
        <v>207.35</v>
      </c>
      <c r="H1381" s="102"/>
    </row>
    <row r="1382" spans="1:8" x14ac:dyDescent="0.25">
      <c r="A1382" s="30" t="s">
        <v>611</v>
      </c>
      <c r="B1382" s="30" t="s">
        <v>8329</v>
      </c>
      <c r="C1382" s="30" t="s">
        <v>2567</v>
      </c>
      <c r="D1382" s="30" t="s">
        <v>8</v>
      </c>
      <c r="E1382" s="30">
        <v>2</v>
      </c>
      <c r="F1382" s="31">
        <v>2</v>
      </c>
      <c r="G1382" s="111">
        <v>103.67</v>
      </c>
      <c r="H1382" s="102" t="s">
        <v>18020</v>
      </c>
    </row>
    <row r="1383" spans="1:8" x14ac:dyDescent="0.25">
      <c r="A1383" s="30"/>
      <c r="B1383" s="30"/>
      <c r="C1383" s="30"/>
      <c r="D1383" s="30" t="s">
        <v>7</v>
      </c>
      <c r="E1383" s="30">
        <v>0.5</v>
      </c>
      <c r="F1383" s="31">
        <v>6</v>
      </c>
      <c r="G1383" s="111">
        <v>77.75</v>
      </c>
      <c r="H1383" s="102"/>
    </row>
    <row r="1384" spans="1:8" x14ac:dyDescent="0.25">
      <c r="A1384" s="34"/>
      <c r="B1384" s="34"/>
      <c r="C1384" s="34" t="s">
        <v>12241</v>
      </c>
      <c r="D1384" s="34"/>
      <c r="E1384" s="34"/>
      <c r="F1384" s="35">
        <v>8</v>
      </c>
      <c r="G1384" s="112">
        <v>181.42000000000002</v>
      </c>
      <c r="H1384" s="102"/>
    </row>
    <row r="1385" spans="1:8" ht="45" x14ac:dyDescent="0.25">
      <c r="A1385" s="30" t="s">
        <v>612</v>
      </c>
      <c r="B1385" s="30" t="s">
        <v>8330</v>
      </c>
      <c r="C1385" s="30" t="s">
        <v>2472</v>
      </c>
      <c r="D1385" s="30" t="s">
        <v>5</v>
      </c>
      <c r="E1385" s="30">
        <v>5</v>
      </c>
      <c r="F1385" s="31">
        <v>1</v>
      </c>
      <c r="G1385" s="111">
        <v>129.59</v>
      </c>
      <c r="H1385" s="102" t="s">
        <v>20176</v>
      </c>
    </row>
    <row r="1386" spans="1:8" x14ac:dyDescent="0.25">
      <c r="A1386" s="30"/>
      <c r="B1386" s="30"/>
      <c r="C1386" s="30"/>
      <c r="D1386" s="30" t="s">
        <v>7</v>
      </c>
      <c r="E1386" s="30">
        <v>0.5</v>
      </c>
      <c r="F1386" s="31">
        <v>1</v>
      </c>
      <c r="G1386" s="111">
        <v>12.96</v>
      </c>
      <c r="H1386" s="102"/>
    </row>
    <row r="1387" spans="1:8" ht="42.75" x14ac:dyDescent="0.25">
      <c r="A1387" s="34"/>
      <c r="B1387" s="34"/>
      <c r="C1387" s="34" t="s">
        <v>12242</v>
      </c>
      <c r="D1387" s="34"/>
      <c r="E1387" s="34"/>
      <c r="F1387" s="35">
        <v>2</v>
      </c>
      <c r="G1387" s="112">
        <v>142.55000000000001</v>
      </c>
      <c r="H1387" s="102"/>
    </row>
    <row r="1388" spans="1:8" ht="30" x14ac:dyDescent="0.25">
      <c r="A1388" s="30" t="s">
        <v>613</v>
      </c>
      <c r="B1388" s="30" t="s">
        <v>8331</v>
      </c>
      <c r="C1388" s="30" t="s">
        <v>236</v>
      </c>
      <c r="D1388" s="30" t="s">
        <v>5</v>
      </c>
      <c r="E1388" s="30">
        <v>5</v>
      </c>
      <c r="F1388" s="31">
        <v>1</v>
      </c>
      <c r="G1388" s="111">
        <v>129.59</v>
      </c>
      <c r="H1388" s="102" t="s">
        <v>19418</v>
      </c>
    </row>
    <row r="1389" spans="1:8" x14ac:dyDescent="0.25">
      <c r="A1389" s="30"/>
      <c r="B1389" s="30"/>
      <c r="C1389" s="30"/>
      <c r="D1389" s="30" t="s">
        <v>6</v>
      </c>
      <c r="E1389" s="30">
        <v>1</v>
      </c>
      <c r="F1389" s="31">
        <v>1</v>
      </c>
      <c r="G1389" s="111">
        <v>25.92</v>
      </c>
      <c r="H1389" s="102"/>
    </row>
    <row r="1390" spans="1:8" ht="28.5" x14ac:dyDescent="0.25">
      <c r="A1390" s="34"/>
      <c r="B1390" s="34"/>
      <c r="C1390" s="34" t="s">
        <v>12243</v>
      </c>
      <c r="D1390" s="34"/>
      <c r="E1390" s="34"/>
      <c r="F1390" s="35">
        <v>2</v>
      </c>
      <c r="G1390" s="112">
        <v>155.51</v>
      </c>
      <c r="H1390" s="102"/>
    </row>
    <row r="1391" spans="1:8" ht="45" x14ac:dyDescent="0.25">
      <c r="A1391" s="30" t="s">
        <v>614</v>
      </c>
      <c r="B1391" s="30" t="s">
        <v>8332</v>
      </c>
      <c r="C1391" s="30" t="s">
        <v>353</v>
      </c>
      <c r="D1391" s="30" t="s">
        <v>5</v>
      </c>
      <c r="E1391" s="30">
        <v>5</v>
      </c>
      <c r="F1391" s="31">
        <v>2</v>
      </c>
      <c r="G1391" s="111">
        <v>259.18</v>
      </c>
      <c r="H1391" s="102" t="s">
        <v>20861</v>
      </c>
    </row>
    <row r="1392" spans="1:8" x14ac:dyDescent="0.25">
      <c r="A1392" s="30"/>
      <c r="B1392" s="30"/>
      <c r="C1392" s="30"/>
      <c r="D1392" s="30" t="s">
        <v>7</v>
      </c>
      <c r="E1392" s="30">
        <v>0.5</v>
      </c>
      <c r="F1392" s="31">
        <v>1</v>
      </c>
      <c r="G1392" s="111">
        <v>12.96</v>
      </c>
      <c r="H1392" s="102"/>
    </row>
    <row r="1393" spans="1:8" ht="42.75" x14ac:dyDescent="0.25">
      <c r="A1393" s="34"/>
      <c r="B1393" s="34"/>
      <c r="C1393" s="34" t="s">
        <v>12244</v>
      </c>
      <c r="D1393" s="34"/>
      <c r="E1393" s="34"/>
      <c r="F1393" s="35">
        <v>3</v>
      </c>
      <c r="G1393" s="112">
        <v>272.14</v>
      </c>
      <c r="H1393" s="102"/>
    </row>
    <row r="1394" spans="1:8" ht="30" x14ac:dyDescent="0.25">
      <c r="A1394" s="30" t="s">
        <v>615</v>
      </c>
      <c r="B1394" s="30" t="s">
        <v>8333</v>
      </c>
      <c r="C1394" s="30" t="s">
        <v>2629</v>
      </c>
      <c r="D1394" s="30" t="s">
        <v>5</v>
      </c>
      <c r="E1394" s="30">
        <v>5</v>
      </c>
      <c r="F1394" s="31">
        <v>1</v>
      </c>
      <c r="G1394" s="111">
        <v>129.59</v>
      </c>
      <c r="H1394" s="102" t="s">
        <v>18612</v>
      </c>
    </row>
    <row r="1395" spans="1:8" x14ac:dyDescent="0.25">
      <c r="A1395" s="30"/>
      <c r="B1395" s="30"/>
      <c r="C1395" s="30"/>
      <c r="D1395" s="30" t="s">
        <v>7</v>
      </c>
      <c r="E1395" s="30">
        <v>0.5</v>
      </c>
      <c r="F1395" s="31">
        <v>3</v>
      </c>
      <c r="G1395" s="111">
        <v>38.880000000000003</v>
      </c>
      <c r="H1395" s="102"/>
    </row>
    <row r="1396" spans="1:8" ht="28.5" x14ac:dyDescent="0.25">
      <c r="A1396" s="34"/>
      <c r="B1396" s="34"/>
      <c r="C1396" s="34" t="s">
        <v>12245</v>
      </c>
      <c r="D1396" s="34"/>
      <c r="E1396" s="34"/>
      <c r="F1396" s="35">
        <v>4</v>
      </c>
      <c r="G1396" s="112">
        <v>168.47</v>
      </c>
      <c r="H1396" s="102"/>
    </row>
    <row r="1397" spans="1:8" x14ac:dyDescent="0.25">
      <c r="A1397" s="30" t="s">
        <v>616</v>
      </c>
      <c r="B1397" s="30" t="s">
        <v>8334</v>
      </c>
      <c r="C1397" s="30" t="s">
        <v>275</v>
      </c>
      <c r="D1397" s="30" t="s">
        <v>5</v>
      </c>
      <c r="E1397" s="30">
        <v>5</v>
      </c>
      <c r="F1397" s="31">
        <v>1</v>
      </c>
      <c r="G1397" s="111">
        <v>129.59</v>
      </c>
      <c r="H1397" s="102" t="s">
        <v>19921</v>
      </c>
    </row>
    <row r="1398" spans="1:8" x14ac:dyDescent="0.25">
      <c r="A1398" s="30"/>
      <c r="B1398" s="30"/>
      <c r="C1398" s="30"/>
      <c r="D1398" s="30" t="s">
        <v>7</v>
      </c>
      <c r="E1398" s="30">
        <v>0.5</v>
      </c>
      <c r="F1398" s="31">
        <v>1</v>
      </c>
      <c r="G1398" s="111">
        <v>12.96</v>
      </c>
      <c r="H1398" s="102"/>
    </row>
    <row r="1399" spans="1:8" ht="28.5" x14ac:dyDescent="0.25">
      <c r="A1399" s="34"/>
      <c r="B1399" s="34"/>
      <c r="C1399" s="34" t="s">
        <v>12246</v>
      </c>
      <c r="D1399" s="34"/>
      <c r="E1399" s="34"/>
      <c r="F1399" s="35">
        <v>2</v>
      </c>
      <c r="G1399" s="112">
        <v>142.55000000000001</v>
      </c>
      <c r="H1399" s="102"/>
    </row>
    <row r="1400" spans="1:8" ht="30" x14ac:dyDescent="0.25">
      <c r="A1400" s="30" t="s">
        <v>617</v>
      </c>
      <c r="B1400" s="30" t="s">
        <v>8335</v>
      </c>
      <c r="C1400" s="30" t="s">
        <v>11</v>
      </c>
      <c r="D1400" s="30" t="s">
        <v>5</v>
      </c>
      <c r="E1400" s="30">
        <v>5</v>
      </c>
      <c r="F1400" s="31">
        <v>1</v>
      </c>
      <c r="G1400" s="111">
        <v>129.59</v>
      </c>
      <c r="H1400" s="102" t="s">
        <v>18631</v>
      </c>
    </row>
    <row r="1401" spans="1:8" x14ac:dyDescent="0.25">
      <c r="A1401" s="30"/>
      <c r="B1401" s="30"/>
      <c r="C1401" s="30"/>
      <c r="D1401" s="30" t="s">
        <v>7</v>
      </c>
      <c r="E1401" s="30">
        <v>0.5</v>
      </c>
      <c r="F1401" s="31">
        <v>2</v>
      </c>
      <c r="G1401" s="111">
        <v>25.92</v>
      </c>
      <c r="H1401" s="102"/>
    </row>
    <row r="1402" spans="1:8" ht="28.5" x14ac:dyDescent="0.25">
      <c r="A1402" s="34"/>
      <c r="B1402" s="34"/>
      <c r="C1402" s="34" t="s">
        <v>12247</v>
      </c>
      <c r="D1402" s="34"/>
      <c r="E1402" s="34"/>
      <c r="F1402" s="35">
        <v>3</v>
      </c>
      <c r="G1402" s="112">
        <v>155.51</v>
      </c>
      <c r="H1402" s="102"/>
    </row>
    <row r="1403" spans="1:8" ht="30" x14ac:dyDescent="0.25">
      <c r="A1403" s="30" t="s">
        <v>618</v>
      </c>
      <c r="B1403" s="30" t="s">
        <v>8336</v>
      </c>
      <c r="C1403" s="30" t="s">
        <v>126</v>
      </c>
      <c r="D1403" s="30" t="s">
        <v>5</v>
      </c>
      <c r="E1403" s="30">
        <v>5</v>
      </c>
      <c r="F1403" s="31">
        <v>1</v>
      </c>
      <c r="G1403" s="111">
        <v>129.59</v>
      </c>
      <c r="H1403" s="102" t="s">
        <v>18152</v>
      </c>
    </row>
    <row r="1404" spans="1:8" x14ac:dyDescent="0.25">
      <c r="A1404" s="30"/>
      <c r="B1404" s="30"/>
      <c r="C1404" s="30"/>
      <c r="D1404" s="30" t="s">
        <v>7</v>
      </c>
      <c r="E1404" s="30">
        <v>0.5</v>
      </c>
      <c r="F1404" s="31">
        <v>1</v>
      </c>
      <c r="G1404" s="111">
        <v>12.96</v>
      </c>
      <c r="H1404" s="102"/>
    </row>
    <row r="1405" spans="1:8" ht="42.75" x14ac:dyDescent="0.25">
      <c r="A1405" s="34"/>
      <c r="B1405" s="34"/>
      <c r="C1405" s="34" t="s">
        <v>12248</v>
      </c>
      <c r="D1405" s="34"/>
      <c r="E1405" s="34"/>
      <c r="F1405" s="35">
        <v>2</v>
      </c>
      <c r="G1405" s="112">
        <v>142.55000000000001</v>
      </c>
      <c r="H1405" s="102"/>
    </row>
    <row r="1406" spans="1:8" ht="30" x14ac:dyDescent="0.25">
      <c r="A1406" s="30" t="s">
        <v>619</v>
      </c>
      <c r="B1406" s="30" t="s">
        <v>8337</v>
      </c>
      <c r="C1406" s="30" t="s">
        <v>2630</v>
      </c>
      <c r="D1406" s="30" t="s">
        <v>5</v>
      </c>
      <c r="E1406" s="30">
        <v>5</v>
      </c>
      <c r="F1406" s="31">
        <v>1</v>
      </c>
      <c r="G1406" s="111">
        <v>129.59</v>
      </c>
      <c r="H1406" s="102" t="s">
        <v>19719</v>
      </c>
    </row>
    <row r="1407" spans="1:8" x14ac:dyDescent="0.25">
      <c r="A1407" s="30"/>
      <c r="B1407" s="30"/>
      <c r="C1407" s="30"/>
      <c r="D1407" s="30" t="s">
        <v>7</v>
      </c>
      <c r="E1407" s="30">
        <v>0.5</v>
      </c>
      <c r="F1407" s="31">
        <v>2</v>
      </c>
      <c r="G1407" s="111">
        <v>25.92</v>
      </c>
      <c r="H1407" s="102"/>
    </row>
    <row r="1408" spans="1:8" ht="28.5" x14ac:dyDescent="0.25">
      <c r="A1408" s="34"/>
      <c r="B1408" s="34"/>
      <c r="C1408" s="34" t="s">
        <v>12249</v>
      </c>
      <c r="D1408" s="34"/>
      <c r="E1408" s="34"/>
      <c r="F1408" s="35">
        <v>3</v>
      </c>
      <c r="G1408" s="112">
        <v>155.51</v>
      </c>
      <c r="H1408" s="102"/>
    </row>
    <row r="1409" spans="1:8" ht="30" x14ac:dyDescent="0.25">
      <c r="A1409" s="30" t="s">
        <v>620</v>
      </c>
      <c r="B1409" s="30" t="s">
        <v>8338</v>
      </c>
      <c r="C1409" s="30" t="s">
        <v>261</v>
      </c>
      <c r="D1409" s="30" t="s">
        <v>5</v>
      </c>
      <c r="E1409" s="30">
        <v>5</v>
      </c>
      <c r="F1409" s="31">
        <v>1</v>
      </c>
      <c r="G1409" s="111">
        <v>129.59</v>
      </c>
      <c r="H1409" s="102" t="s">
        <v>19724</v>
      </c>
    </row>
    <row r="1410" spans="1:8" x14ac:dyDescent="0.25">
      <c r="A1410" s="30"/>
      <c r="B1410" s="30"/>
      <c r="C1410" s="30"/>
      <c r="D1410" s="30" t="s">
        <v>7</v>
      </c>
      <c r="E1410" s="30">
        <v>0.5</v>
      </c>
      <c r="F1410" s="31">
        <v>2</v>
      </c>
      <c r="G1410" s="111">
        <v>25.92</v>
      </c>
      <c r="H1410" s="102"/>
    </row>
    <row r="1411" spans="1:8" ht="28.5" x14ac:dyDescent="0.25">
      <c r="A1411" s="34"/>
      <c r="B1411" s="34"/>
      <c r="C1411" s="34" t="s">
        <v>12250</v>
      </c>
      <c r="D1411" s="34"/>
      <c r="E1411" s="34"/>
      <c r="F1411" s="35">
        <v>3</v>
      </c>
      <c r="G1411" s="112">
        <v>155.51</v>
      </c>
      <c r="H1411" s="102"/>
    </row>
    <row r="1412" spans="1:8" ht="30" x14ac:dyDescent="0.25">
      <c r="A1412" s="30" t="s">
        <v>621</v>
      </c>
      <c r="B1412" s="30" t="s">
        <v>8339</v>
      </c>
      <c r="C1412" s="30" t="s">
        <v>195</v>
      </c>
      <c r="D1412" s="30" t="s">
        <v>5</v>
      </c>
      <c r="E1412" s="30">
        <v>5</v>
      </c>
      <c r="F1412" s="31">
        <v>1</v>
      </c>
      <c r="G1412" s="111">
        <v>129.59</v>
      </c>
      <c r="H1412" s="102" t="s">
        <v>18821</v>
      </c>
    </row>
    <row r="1413" spans="1:8" ht="28.5" x14ac:dyDescent="0.25">
      <c r="A1413" s="34"/>
      <c r="B1413" s="34"/>
      <c r="C1413" s="34" t="s">
        <v>12251</v>
      </c>
      <c r="D1413" s="34"/>
      <c r="E1413" s="34"/>
      <c r="F1413" s="35">
        <v>1</v>
      </c>
      <c r="G1413" s="112">
        <v>129.59</v>
      </c>
      <c r="H1413" s="102"/>
    </row>
    <row r="1414" spans="1:8" ht="30" x14ac:dyDescent="0.25">
      <c r="A1414" s="30" t="s">
        <v>622</v>
      </c>
      <c r="B1414" s="30" t="s">
        <v>8340</v>
      </c>
      <c r="C1414" s="30" t="s">
        <v>68</v>
      </c>
      <c r="D1414" s="30" t="s">
        <v>5</v>
      </c>
      <c r="E1414" s="30">
        <v>5</v>
      </c>
      <c r="F1414" s="31">
        <v>1</v>
      </c>
      <c r="G1414" s="111">
        <v>129.59</v>
      </c>
      <c r="H1414" s="102" t="s">
        <v>17365</v>
      </c>
    </row>
    <row r="1415" spans="1:8" x14ac:dyDescent="0.25">
      <c r="A1415" s="30"/>
      <c r="B1415" s="30"/>
      <c r="C1415" s="30"/>
      <c r="D1415" s="30" t="s">
        <v>7</v>
      </c>
      <c r="E1415" s="30">
        <v>0.5</v>
      </c>
      <c r="F1415" s="31">
        <v>1</v>
      </c>
      <c r="G1415" s="111">
        <v>12.96</v>
      </c>
      <c r="H1415" s="102"/>
    </row>
    <row r="1416" spans="1:8" ht="28.5" x14ac:dyDescent="0.25">
      <c r="A1416" s="34"/>
      <c r="B1416" s="34"/>
      <c r="C1416" s="34" t="s">
        <v>12252</v>
      </c>
      <c r="D1416" s="34"/>
      <c r="E1416" s="34"/>
      <c r="F1416" s="35">
        <v>2</v>
      </c>
      <c r="G1416" s="112">
        <v>142.55000000000001</v>
      </c>
      <c r="H1416" s="102"/>
    </row>
    <row r="1417" spans="1:8" ht="30" x14ac:dyDescent="0.25">
      <c r="A1417" s="30" t="s">
        <v>623</v>
      </c>
      <c r="B1417" s="30" t="s">
        <v>8341</v>
      </c>
      <c r="C1417" s="30" t="s">
        <v>2901</v>
      </c>
      <c r="D1417" s="30" t="s">
        <v>5</v>
      </c>
      <c r="E1417" s="30">
        <v>5</v>
      </c>
      <c r="F1417" s="31">
        <v>1</v>
      </c>
      <c r="G1417" s="111">
        <v>129.59</v>
      </c>
      <c r="H1417" s="102" t="s">
        <v>19246</v>
      </c>
    </row>
    <row r="1418" spans="1:8" x14ac:dyDescent="0.25">
      <c r="A1418" s="30"/>
      <c r="B1418" s="30"/>
      <c r="C1418" s="30"/>
      <c r="D1418" s="30" t="s">
        <v>7</v>
      </c>
      <c r="E1418" s="30">
        <v>0.5</v>
      </c>
      <c r="F1418" s="31">
        <v>2</v>
      </c>
      <c r="G1418" s="111">
        <v>25.92</v>
      </c>
      <c r="H1418" s="102"/>
    </row>
    <row r="1419" spans="1:8" ht="28.5" x14ac:dyDescent="0.25">
      <c r="A1419" s="34"/>
      <c r="B1419" s="34"/>
      <c r="C1419" s="34" t="s">
        <v>12253</v>
      </c>
      <c r="D1419" s="34"/>
      <c r="E1419" s="34"/>
      <c r="F1419" s="35">
        <v>3</v>
      </c>
      <c r="G1419" s="112">
        <v>155.51</v>
      </c>
      <c r="H1419" s="102"/>
    </row>
    <row r="1420" spans="1:8" ht="30" x14ac:dyDescent="0.25">
      <c r="A1420" s="30" t="s">
        <v>624</v>
      </c>
      <c r="B1420" s="30" t="s">
        <v>8342</v>
      </c>
      <c r="C1420" s="30" t="s">
        <v>2902</v>
      </c>
      <c r="D1420" s="30" t="s">
        <v>5</v>
      </c>
      <c r="E1420" s="30">
        <v>5</v>
      </c>
      <c r="F1420" s="31">
        <v>1</v>
      </c>
      <c r="G1420" s="111">
        <v>129.59</v>
      </c>
      <c r="H1420" s="102" t="s">
        <v>20355</v>
      </c>
    </row>
    <row r="1421" spans="1:8" x14ac:dyDescent="0.25">
      <c r="A1421" s="30"/>
      <c r="B1421" s="30"/>
      <c r="C1421" s="30"/>
      <c r="D1421" s="30" t="s">
        <v>7</v>
      </c>
      <c r="E1421" s="30">
        <v>0.5</v>
      </c>
      <c r="F1421" s="31">
        <v>2</v>
      </c>
      <c r="G1421" s="111">
        <v>25.92</v>
      </c>
      <c r="H1421" s="102"/>
    </row>
    <row r="1422" spans="1:8" ht="28.5" x14ac:dyDescent="0.25">
      <c r="A1422" s="34"/>
      <c r="B1422" s="34"/>
      <c r="C1422" s="34" t="s">
        <v>12254</v>
      </c>
      <c r="D1422" s="34"/>
      <c r="E1422" s="34"/>
      <c r="F1422" s="35">
        <v>3</v>
      </c>
      <c r="G1422" s="112">
        <v>155.51</v>
      </c>
      <c r="H1422" s="102"/>
    </row>
    <row r="1423" spans="1:8" x14ac:dyDescent="0.25">
      <c r="A1423" s="30" t="s">
        <v>625</v>
      </c>
      <c r="B1423" s="30" t="s">
        <v>8343</v>
      </c>
      <c r="C1423" s="30" t="s">
        <v>139</v>
      </c>
      <c r="D1423" s="30" t="s">
        <v>5</v>
      </c>
      <c r="E1423" s="30">
        <v>5</v>
      </c>
      <c r="F1423" s="31">
        <v>1</v>
      </c>
      <c r="G1423" s="111">
        <v>129.59</v>
      </c>
      <c r="H1423" s="102" t="s">
        <v>18284</v>
      </c>
    </row>
    <row r="1424" spans="1:8" x14ac:dyDescent="0.25">
      <c r="A1424" s="30"/>
      <c r="B1424" s="30"/>
      <c r="C1424" s="30"/>
      <c r="D1424" s="30" t="s">
        <v>6</v>
      </c>
      <c r="E1424" s="30">
        <v>1</v>
      </c>
      <c r="F1424" s="31">
        <v>1</v>
      </c>
      <c r="G1424" s="111">
        <v>25.92</v>
      </c>
      <c r="H1424" s="102"/>
    </row>
    <row r="1425" spans="1:8" x14ac:dyDescent="0.25">
      <c r="A1425" s="30"/>
      <c r="B1425" s="30"/>
      <c r="C1425" s="30"/>
      <c r="D1425" s="30" t="s">
        <v>7</v>
      </c>
      <c r="E1425" s="30">
        <v>0.5</v>
      </c>
      <c r="F1425" s="31">
        <v>2</v>
      </c>
      <c r="G1425" s="111">
        <v>25.92</v>
      </c>
      <c r="H1425" s="102"/>
    </row>
    <row r="1426" spans="1:8" ht="28.5" x14ac:dyDescent="0.25">
      <c r="A1426" s="34"/>
      <c r="B1426" s="34"/>
      <c r="C1426" s="34" t="s">
        <v>12255</v>
      </c>
      <c r="D1426" s="34"/>
      <c r="E1426" s="34"/>
      <c r="F1426" s="35">
        <v>4</v>
      </c>
      <c r="G1426" s="112">
        <v>181.43</v>
      </c>
      <c r="H1426" s="102"/>
    </row>
    <row r="1427" spans="1:8" x14ac:dyDescent="0.25">
      <c r="A1427" s="30" t="s">
        <v>626</v>
      </c>
      <c r="B1427" s="30" t="s">
        <v>8344</v>
      </c>
      <c r="C1427" s="30" t="s">
        <v>7149</v>
      </c>
      <c r="D1427" s="30" t="s">
        <v>5</v>
      </c>
      <c r="E1427" s="30">
        <v>5</v>
      </c>
      <c r="F1427" s="31">
        <v>3</v>
      </c>
      <c r="G1427" s="111">
        <v>388.77</v>
      </c>
      <c r="H1427" s="102" t="s">
        <v>18576</v>
      </c>
    </row>
    <row r="1428" spans="1:8" x14ac:dyDescent="0.25">
      <c r="A1428" s="30"/>
      <c r="B1428" s="30"/>
      <c r="C1428" s="30"/>
      <c r="D1428" s="30" t="s">
        <v>7</v>
      </c>
      <c r="E1428" s="30">
        <v>0.5</v>
      </c>
      <c r="F1428" s="31">
        <v>2</v>
      </c>
      <c r="G1428" s="111">
        <v>25.92</v>
      </c>
      <c r="H1428" s="102"/>
    </row>
    <row r="1429" spans="1:8" x14ac:dyDescent="0.25">
      <c r="A1429" s="34"/>
      <c r="B1429" s="34"/>
      <c r="C1429" s="34" t="s">
        <v>12256</v>
      </c>
      <c r="D1429" s="34"/>
      <c r="E1429" s="34"/>
      <c r="F1429" s="35">
        <v>5</v>
      </c>
      <c r="G1429" s="112">
        <v>414.69</v>
      </c>
      <c r="H1429" s="102"/>
    </row>
    <row r="1430" spans="1:8" ht="30" x14ac:dyDescent="0.25">
      <c r="A1430" s="30" t="s">
        <v>627</v>
      </c>
      <c r="B1430" s="30" t="s">
        <v>8345</v>
      </c>
      <c r="C1430" s="30" t="s">
        <v>93</v>
      </c>
      <c r="D1430" s="30" t="s">
        <v>5</v>
      </c>
      <c r="E1430" s="30">
        <v>5</v>
      </c>
      <c r="F1430" s="31">
        <v>2</v>
      </c>
      <c r="G1430" s="111">
        <v>259.18</v>
      </c>
      <c r="H1430" s="102" t="s">
        <v>17699</v>
      </c>
    </row>
    <row r="1431" spans="1:8" x14ac:dyDescent="0.25">
      <c r="A1431" s="30"/>
      <c r="B1431" s="30"/>
      <c r="C1431" s="30"/>
      <c r="D1431" s="30" t="s">
        <v>7</v>
      </c>
      <c r="E1431" s="30">
        <v>0.5</v>
      </c>
      <c r="F1431" s="31">
        <v>2</v>
      </c>
      <c r="G1431" s="111">
        <v>25.92</v>
      </c>
      <c r="H1431" s="102"/>
    </row>
    <row r="1432" spans="1:8" ht="28.5" x14ac:dyDescent="0.25">
      <c r="A1432" s="34"/>
      <c r="B1432" s="34"/>
      <c r="C1432" s="34" t="s">
        <v>12257</v>
      </c>
      <c r="D1432" s="34"/>
      <c r="E1432" s="34"/>
      <c r="F1432" s="35">
        <v>4</v>
      </c>
      <c r="G1432" s="112">
        <v>285.10000000000002</v>
      </c>
      <c r="H1432" s="102"/>
    </row>
    <row r="1433" spans="1:8" ht="30" x14ac:dyDescent="0.25">
      <c r="A1433" s="30" t="s">
        <v>628</v>
      </c>
      <c r="B1433" s="30" t="s">
        <v>8346</v>
      </c>
      <c r="C1433" s="30" t="s">
        <v>306</v>
      </c>
      <c r="D1433" s="30" t="s">
        <v>5</v>
      </c>
      <c r="E1433" s="30">
        <v>5</v>
      </c>
      <c r="F1433" s="31">
        <v>1</v>
      </c>
      <c r="G1433" s="111">
        <v>129.59</v>
      </c>
      <c r="H1433" s="102" t="s">
        <v>20304</v>
      </c>
    </row>
    <row r="1434" spans="1:8" x14ac:dyDescent="0.25">
      <c r="A1434" s="30"/>
      <c r="B1434" s="30"/>
      <c r="C1434" s="30"/>
      <c r="D1434" s="30" t="s">
        <v>7</v>
      </c>
      <c r="E1434" s="30">
        <v>0.5</v>
      </c>
      <c r="F1434" s="31">
        <v>2</v>
      </c>
      <c r="G1434" s="111">
        <v>25.92</v>
      </c>
      <c r="H1434" s="102"/>
    </row>
    <row r="1435" spans="1:8" ht="28.5" x14ac:dyDescent="0.25">
      <c r="A1435" s="34"/>
      <c r="B1435" s="34"/>
      <c r="C1435" s="34" t="s">
        <v>12258</v>
      </c>
      <c r="D1435" s="34"/>
      <c r="E1435" s="34"/>
      <c r="F1435" s="35">
        <v>3</v>
      </c>
      <c r="G1435" s="112">
        <v>155.51</v>
      </c>
      <c r="H1435" s="102"/>
    </row>
    <row r="1436" spans="1:8" ht="30" x14ac:dyDescent="0.25">
      <c r="A1436" s="30" t="s">
        <v>629</v>
      </c>
      <c r="B1436" s="30" t="s">
        <v>8347</v>
      </c>
      <c r="C1436" s="30" t="s">
        <v>129</v>
      </c>
      <c r="D1436" s="30" t="s">
        <v>5</v>
      </c>
      <c r="E1436" s="30">
        <v>5</v>
      </c>
      <c r="F1436" s="31">
        <v>2</v>
      </c>
      <c r="G1436" s="111">
        <v>259.18</v>
      </c>
      <c r="H1436" s="102" t="s">
        <v>20472</v>
      </c>
    </row>
    <row r="1437" spans="1:8" x14ac:dyDescent="0.25">
      <c r="A1437" s="30"/>
      <c r="B1437" s="30"/>
      <c r="C1437" s="30"/>
      <c r="D1437" s="30" t="s">
        <v>7</v>
      </c>
      <c r="E1437" s="30">
        <v>0.5</v>
      </c>
      <c r="F1437" s="31">
        <v>3</v>
      </c>
      <c r="G1437" s="111">
        <v>38.880000000000003</v>
      </c>
      <c r="H1437" s="102"/>
    </row>
    <row r="1438" spans="1:8" ht="28.5" x14ac:dyDescent="0.25">
      <c r="A1438" s="34"/>
      <c r="B1438" s="34"/>
      <c r="C1438" s="34" t="s">
        <v>12259</v>
      </c>
      <c r="D1438" s="34"/>
      <c r="E1438" s="34"/>
      <c r="F1438" s="35">
        <v>5</v>
      </c>
      <c r="G1438" s="112">
        <v>298.06</v>
      </c>
      <c r="H1438" s="102"/>
    </row>
    <row r="1439" spans="1:8" x14ac:dyDescent="0.25">
      <c r="A1439" s="30" t="s">
        <v>630</v>
      </c>
      <c r="B1439" s="30" t="s">
        <v>8348</v>
      </c>
      <c r="C1439" s="30" t="s">
        <v>2903</v>
      </c>
      <c r="D1439" s="30" t="s">
        <v>5</v>
      </c>
      <c r="E1439" s="30">
        <v>5</v>
      </c>
      <c r="F1439" s="31">
        <v>1</v>
      </c>
      <c r="G1439" s="111">
        <v>129.59</v>
      </c>
      <c r="H1439" s="102" t="s">
        <v>20362</v>
      </c>
    </row>
    <row r="1440" spans="1:8" x14ac:dyDescent="0.25">
      <c r="A1440" s="30"/>
      <c r="B1440" s="30"/>
      <c r="C1440" s="30"/>
      <c r="D1440" s="30" t="s">
        <v>7</v>
      </c>
      <c r="E1440" s="30">
        <v>0.5</v>
      </c>
      <c r="F1440" s="31">
        <v>1</v>
      </c>
      <c r="G1440" s="111">
        <v>12.96</v>
      </c>
      <c r="H1440" s="102"/>
    </row>
    <row r="1441" spans="1:8" ht="28.5" x14ac:dyDescent="0.25">
      <c r="A1441" s="34"/>
      <c r="B1441" s="34"/>
      <c r="C1441" s="34" t="s">
        <v>12260</v>
      </c>
      <c r="D1441" s="34"/>
      <c r="E1441" s="34"/>
      <c r="F1441" s="35">
        <v>2</v>
      </c>
      <c r="G1441" s="112">
        <v>142.55000000000001</v>
      </c>
      <c r="H1441" s="102"/>
    </row>
    <row r="1442" spans="1:8" ht="30" x14ac:dyDescent="0.25">
      <c r="A1442" s="30" t="s">
        <v>631</v>
      </c>
      <c r="B1442" s="30" t="s">
        <v>8349</v>
      </c>
      <c r="C1442" s="30" t="s">
        <v>52</v>
      </c>
      <c r="D1442" s="30" t="s">
        <v>5</v>
      </c>
      <c r="E1442" s="30">
        <v>5</v>
      </c>
      <c r="F1442" s="31">
        <v>1</v>
      </c>
      <c r="G1442" s="111">
        <v>129.59</v>
      </c>
      <c r="H1442" s="102" t="s">
        <v>17249</v>
      </c>
    </row>
    <row r="1443" spans="1:8" x14ac:dyDescent="0.25">
      <c r="A1443" s="30"/>
      <c r="B1443" s="30"/>
      <c r="C1443" s="30"/>
      <c r="D1443" s="30" t="s">
        <v>7</v>
      </c>
      <c r="E1443" s="30">
        <v>0.5</v>
      </c>
      <c r="F1443" s="31">
        <v>2</v>
      </c>
      <c r="G1443" s="111">
        <v>25.92</v>
      </c>
      <c r="H1443" s="102"/>
    </row>
    <row r="1444" spans="1:8" ht="28.5" x14ac:dyDescent="0.25">
      <c r="A1444" s="34"/>
      <c r="B1444" s="34"/>
      <c r="C1444" s="34" t="s">
        <v>12261</v>
      </c>
      <c r="D1444" s="34"/>
      <c r="E1444" s="34"/>
      <c r="F1444" s="35">
        <v>3</v>
      </c>
      <c r="G1444" s="112">
        <v>155.51</v>
      </c>
      <c r="H1444" s="102"/>
    </row>
    <row r="1445" spans="1:8" ht="30" x14ac:dyDescent="0.25">
      <c r="A1445" s="30" t="s">
        <v>632</v>
      </c>
      <c r="B1445" s="30" t="s">
        <v>8350</v>
      </c>
      <c r="C1445" s="30" t="s">
        <v>50</v>
      </c>
      <c r="D1445" s="30" t="s">
        <v>5</v>
      </c>
      <c r="E1445" s="30">
        <v>5</v>
      </c>
      <c r="F1445" s="31">
        <v>1</v>
      </c>
      <c r="G1445" s="111">
        <v>129.59</v>
      </c>
      <c r="H1445" s="102" t="s">
        <v>17199</v>
      </c>
    </row>
    <row r="1446" spans="1:8" x14ac:dyDescent="0.25">
      <c r="A1446" s="30"/>
      <c r="B1446" s="30"/>
      <c r="C1446" s="30"/>
      <c r="D1446" s="30" t="s">
        <v>7</v>
      </c>
      <c r="E1446" s="30">
        <v>0.5</v>
      </c>
      <c r="F1446" s="31">
        <v>1</v>
      </c>
      <c r="G1446" s="111">
        <v>12.96</v>
      </c>
      <c r="H1446" s="102"/>
    </row>
    <row r="1447" spans="1:8" ht="28.5" x14ac:dyDescent="0.25">
      <c r="A1447" s="34"/>
      <c r="B1447" s="34"/>
      <c r="C1447" s="34" t="s">
        <v>12262</v>
      </c>
      <c r="D1447" s="34"/>
      <c r="E1447" s="34"/>
      <c r="F1447" s="35">
        <v>2</v>
      </c>
      <c r="G1447" s="112">
        <v>142.55000000000001</v>
      </c>
      <c r="H1447" s="102"/>
    </row>
    <row r="1448" spans="1:8" ht="30" x14ac:dyDescent="0.25">
      <c r="A1448" s="30" t="s">
        <v>633</v>
      </c>
      <c r="B1448" s="30" t="s">
        <v>8351</v>
      </c>
      <c r="C1448" s="30" t="s">
        <v>2473</v>
      </c>
      <c r="D1448" s="30" t="s">
        <v>5</v>
      </c>
      <c r="E1448" s="30">
        <v>5</v>
      </c>
      <c r="F1448" s="31">
        <v>3</v>
      </c>
      <c r="G1448" s="111">
        <v>388.77</v>
      </c>
      <c r="H1448" s="102" t="s">
        <v>20429</v>
      </c>
    </row>
    <row r="1449" spans="1:8" x14ac:dyDescent="0.25">
      <c r="A1449" s="30"/>
      <c r="B1449" s="30"/>
      <c r="C1449" s="30"/>
      <c r="D1449" s="30" t="s">
        <v>7</v>
      </c>
      <c r="E1449" s="30">
        <v>0.5</v>
      </c>
      <c r="F1449" s="31">
        <v>2</v>
      </c>
      <c r="G1449" s="111">
        <v>25.92</v>
      </c>
      <c r="H1449" s="102"/>
    </row>
    <row r="1450" spans="1:8" ht="28.5" x14ac:dyDescent="0.25">
      <c r="A1450" s="34"/>
      <c r="B1450" s="34"/>
      <c r="C1450" s="34" t="s">
        <v>12263</v>
      </c>
      <c r="D1450" s="34"/>
      <c r="E1450" s="34"/>
      <c r="F1450" s="35">
        <v>5</v>
      </c>
      <c r="G1450" s="112">
        <v>414.69</v>
      </c>
      <c r="H1450" s="102"/>
    </row>
    <row r="1451" spans="1:8" x14ac:dyDescent="0.25">
      <c r="A1451" s="30" t="s">
        <v>895</v>
      </c>
      <c r="B1451" s="30" t="s">
        <v>8352</v>
      </c>
      <c r="C1451" s="30" t="s">
        <v>2904</v>
      </c>
      <c r="D1451" s="30" t="s">
        <v>8</v>
      </c>
      <c r="E1451" s="30">
        <v>2</v>
      </c>
      <c r="F1451" s="31">
        <v>21</v>
      </c>
      <c r="G1451" s="111">
        <v>1088.56</v>
      </c>
      <c r="H1451" s="102" t="s">
        <v>18429</v>
      </c>
    </row>
    <row r="1452" spans="1:8" x14ac:dyDescent="0.25">
      <c r="A1452" s="30"/>
      <c r="B1452" s="30"/>
      <c r="C1452" s="30"/>
      <c r="D1452" s="30" t="s">
        <v>7</v>
      </c>
      <c r="E1452" s="30">
        <v>0.5</v>
      </c>
      <c r="F1452" s="31">
        <v>15</v>
      </c>
      <c r="G1452" s="111">
        <v>194.39</v>
      </c>
      <c r="H1452" s="102"/>
    </row>
    <row r="1453" spans="1:8" x14ac:dyDescent="0.25">
      <c r="A1453" s="34"/>
      <c r="B1453" s="34"/>
      <c r="C1453" s="34" t="s">
        <v>12264</v>
      </c>
      <c r="D1453" s="34"/>
      <c r="E1453" s="34"/>
      <c r="F1453" s="35">
        <v>36</v>
      </c>
      <c r="G1453" s="112">
        <v>1282.9499999999998</v>
      </c>
      <c r="H1453" s="102"/>
    </row>
    <row r="1454" spans="1:8" ht="30" x14ac:dyDescent="0.25">
      <c r="A1454" s="30" t="s">
        <v>634</v>
      </c>
      <c r="B1454" s="30" t="s">
        <v>8353</v>
      </c>
      <c r="C1454" s="30" t="s">
        <v>2690</v>
      </c>
      <c r="D1454" s="30" t="s">
        <v>4</v>
      </c>
      <c r="E1454" s="30">
        <v>8</v>
      </c>
      <c r="F1454" s="31">
        <v>1</v>
      </c>
      <c r="G1454" s="111">
        <v>207.35</v>
      </c>
      <c r="H1454" s="102" t="s">
        <v>20612</v>
      </c>
    </row>
    <row r="1455" spans="1:8" ht="28.5" x14ac:dyDescent="0.25">
      <c r="A1455" s="34"/>
      <c r="B1455" s="34"/>
      <c r="C1455" s="34" t="s">
        <v>12265</v>
      </c>
      <c r="D1455" s="34"/>
      <c r="E1455" s="34"/>
      <c r="F1455" s="35">
        <v>1</v>
      </c>
      <c r="G1455" s="112">
        <v>207.35</v>
      </c>
      <c r="H1455" s="102"/>
    </row>
    <row r="1456" spans="1:8" ht="30" x14ac:dyDescent="0.25">
      <c r="A1456" s="30" t="s">
        <v>635</v>
      </c>
      <c r="B1456" s="30" t="s">
        <v>8354</v>
      </c>
      <c r="C1456" s="30" t="s">
        <v>136</v>
      </c>
      <c r="D1456" s="30" t="s">
        <v>4</v>
      </c>
      <c r="E1456" s="30">
        <v>8</v>
      </c>
      <c r="F1456" s="31">
        <v>3</v>
      </c>
      <c r="G1456" s="111">
        <v>622.04</v>
      </c>
      <c r="H1456" s="102" t="s">
        <v>18257</v>
      </c>
    </row>
    <row r="1457" spans="1:8" ht="42.75" x14ac:dyDescent="0.25">
      <c r="A1457" s="34"/>
      <c r="B1457" s="34"/>
      <c r="C1457" s="34" t="s">
        <v>12266</v>
      </c>
      <c r="D1457" s="34"/>
      <c r="E1457" s="34"/>
      <c r="F1457" s="35">
        <v>3</v>
      </c>
      <c r="G1457" s="112">
        <v>622.04</v>
      </c>
      <c r="H1457" s="102"/>
    </row>
    <row r="1458" spans="1:8" x14ac:dyDescent="0.25">
      <c r="A1458" s="30" t="s">
        <v>636</v>
      </c>
      <c r="B1458" s="30" t="s">
        <v>8355</v>
      </c>
      <c r="C1458" s="30" t="s">
        <v>48</v>
      </c>
      <c r="D1458" s="30" t="s">
        <v>5</v>
      </c>
      <c r="E1458" s="30">
        <v>5</v>
      </c>
      <c r="F1458" s="31">
        <v>1</v>
      </c>
      <c r="G1458" s="111">
        <v>129.59</v>
      </c>
      <c r="H1458" s="102" t="s">
        <v>17185</v>
      </c>
    </row>
    <row r="1459" spans="1:8" x14ac:dyDescent="0.25">
      <c r="A1459" s="30"/>
      <c r="B1459" s="30"/>
      <c r="C1459" s="30"/>
      <c r="D1459" s="30" t="s">
        <v>7</v>
      </c>
      <c r="E1459" s="30">
        <v>0.5</v>
      </c>
      <c r="F1459" s="31">
        <v>4</v>
      </c>
      <c r="G1459" s="111">
        <v>51.84</v>
      </c>
      <c r="H1459" s="102"/>
    </row>
    <row r="1460" spans="1:8" ht="28.5" x14ac:dyDescent="0.25">
      <c r="A1460" s="34"/>
      <c r="B1460" s="34"/>
      <c r="C1460" s="34" t="s">
        <v>12267</v>
      </c>
      <c r="D1460" s="34"/>
      <c r="E1460" s="34"/>
      <c r="F1460" s="35">
        <v>5</v>
      </c>
      <c r="G1460" s="112">
        <v>181.43</v>
      </c>
      <c r="H1460" s="102"/>
    </row>
    <row r="1461" spans="1:8" x14ac:dyDescent="0.25">
      <c r="A1461" s="30" t="s">
        <v>637</v>
      </c>
      <c r="B1461" s="30" t="s">
        <v>8356</v>
      </c>
      <c r="C1461" s="30" t="s">
        <v>300</v>
      </c>
      <c r="D1461" s="30" t="s">
        <v>5</v>
      </c>
      <c r="E1461" s="30">
        <v>5</v>
      </c>
      <c r="F1461" s="31">
        <v>1</v>
      </c>
      <c r="G1461" s="111">
        <v>129.59</v>
      </c>
      <c r="H1461" s="102" t="s">
        <v>20251</v>
      </c>
    </row>
    <row r="1462" spans="1:8" x14ac:dyDescent="0.25">
      <c r="A1462" s="30"/>
      <c r="B1462" s="30"/>
      <c r="C1462" s="30"/>
      <c r="D1462" s="30" t="s">
        <v>7</v>
      </c>
      <c r="E1462" s="30">
        <v>0.5</v>
      </c>
      <c r="F1462" s="31">
        <v>2</v>
      </c>
      <c r="G1462" s="111">
        <v>25.92</v>
      </c>
      <c r="H1462" s="102"/>
    </row>
    <row r="1463" spans="1:8" ht="28.5" x14ac:dyDescent="0.25">
      <c r="A1463" s="34"/>
      <c r="B1463" s="34"/>
      <c r="C1463" s="34" t="s">
        <v>12268</v>
      </c>
      <c r="D1463" s="34"/>
      <c r="E1463" s="34"/>
      <c r="F1463" s="35">
        <v>3</v>
      </c>
      <c r="G1463" s="112">
        <v>155.51</v>
      </c>
      <c r="H1463" s="102"/>
    </row>
    <row r="1464" spans="1:8" ht="30" x14ac:dyDescent="0.25">
      <c r="A1464" s="30" t="s">
        <v>638</v>
      </c>
      <c r="B1464" s="30" t="s">
        <v>8357</v>
      </c>
      <c r="C1464" s="30" t="s">
        <v>17</v>
      </c>
      <c r="D1464" s="30" t="s">
        <v>5</v>
      </c>
      <c r="E1464" s="30">
        <v>5</v>
      </c>
      <c r="F1464" s="31">
        <v>1</v>
      </c>
      <c r="G1464" s="111">
        <v>129.59</v>
      </c>
      <c r="H1464" s="102" t="s">
        <v>16877</v>
      </c>
    </row>
    <row r="1465" spans="1:8" x14ac:dyDescent="0.25">
      <c r="A1465" s="30"/>
      <c r="B1465" s="30"/>
      <c r="C1465" s="30"/>
      <c r="D1465" s="30" t="s">
        <v>7</v>
      </c>
      <c r="E1465" s="30">
        <v>0.5</v>
      </c>
      <c r="F1465" s="31">
        <v>2</v>
      </c>
      <c r="G1465" s="111">
        <v>25.92</v>
      </c>
      <c r="H1465" s="102"/>
    </row>
    <row r="1466" spans="1:8" ht="28.5" x14ac:dyDescent="0.25">
      <c r="A1466" s="34"/>
      <c r="B1466" s="34"/>
      <c r="C1466" s="34" t="s">
        <v>12269</v>
      </c>
      <c r="D1466" s="34"/>
      <c r="E1466" s="34"/>
      <c r="F1466" s="35">
        <v>3</v>
      </c>
      <c r="G1466" s="112">
        <v>155.51</v>
      </c>
      <c r="H1466" s="102"/>
    </row>
    <row r="1467" spans="1:8" ht="30" x14ac:dyDescent="0.25">
      <c r="A1467" s="30" t="s">
        <v>639</v>
      </c>
      <c r="B1467" s="30" t="s">
        <v>8358</v>
      </c>
      <c r="C1467" s="30" t="s">
        <v>286</v>
      </c>
      <c r="D1467" s="30" t="s">
        <v>5</v>
      </c>
      <c r="E1467" s="30">
        <v>5</v>
      </c>
      <c r="F1467" s="31">
        <v>1</v>
      </c>
      <c r="G1467" s="111">
        <v>129.59</v>
      </c>
      <c r="H1467" s="102" t="s">
        <v>20072</v>
      </c>
    </row>
    <row r="1468" spans="1:8" x14ac:dyDescent="0.25">
      <c r="A1468" s="30"/>
      <c r="B1468" s="30"/>
      <c r="C1468" s="30"/>
      <c r="D1468" s="30" t="s">
        <v>7</v>
      </c>
      <c r="E1468" s="30">
        <v>0.5</v>
      </c>
      <c r="F1468" s="31">
        <v>4</v>
      </c>
      <c r="G1468" s="111">
        <v>51.84</v>
      </c>
      <c r="H1468" s="102"/>
    </row>
    <row r="1469" spans="1:8" ht="28.5" x14ac:dyDescent="0.25">
      <c r="A1469" s="34"/>
      <c r="B1469" s="34"/>
      <c r="C1469" s="34" t="s">
        <v>12270</v>
      </c>
      <c r="D1469" s="34"/>
      <c r="E1469" s="34"/>
      <c r="F1469" s="35">
        <v>5</v>
      </c>
      <c r="G1469" s="112">
        <v>181.43</v>
      </c>
      <c r="H1469" s="102"/>
    </row>
    <row r="1470" spans="1:8" x14ac:dyDescent="0.25">
      <c r="A1470" s="30" t="s">
        <v>640</v>
      </c>
      <c r="B1470" s="30" t="s">
        <v>8359</v>
      </c>
      <c r="C1470" s="30" t="s">
        <v>35</v>
      </c>
      <c r="D1470" s="30" t="s">
        <v>5</v>
      </c>
      <c r="E1470" s="30">
        <v>5</v>
      </c>
      <c r="F1470" s="31">
        <v>1</v>
      </c>
      <c r="G1470" s="111">
        <v>129.59</v>
      </c>
      <c r="H1470" s="102" t="s">
        <v>17137</v>
      </c>
    </row>
    <row r="1471" spans="1:8" x14ac:dyDescent="0.25">
      <c r="A1471" s="30"/>
      <c r="B1471" s="30"/>
      <c r="C1471" s="30"/>
      <c r="D1471" s="30" t="s">
        <v>7</v>
      </c>
      <c r="E1471" s="30">
        <v>0.5</v>
      </c>
      <c r="F1471" s="31">
        <v>1</v>
      </c>
      <c r="G1471" s="111">
        <v>12.96</v>
      </c>
      <c r="H1471" s="102"/>
    </row>
    <row r="1472" spans="1:8" ht="28.5" x14ac:dyDescent="0.25">
      <c r="A1472" s="34"/>
      <c r="B1472" s="34"/>
      <c r="C1472" s="34" t="s">
        <v>12271</v>
      </c>
      <c r="D1472" s="34"/>
      <c r="E1472" s="34"/>
      <c r="F1472" s="35">
        <v>2</v>
      </c>
      <c r="G1472" s="112">
        <v>142.55000000000001</v>
      </c>
      <c r="H1472" s="102"/>
    </row>
    <row r="1473" spans="1:8" ht="30" x14ac:dyDescent="0.25">
      <c r="A1473" s="30" t="s">
        <v>641</v>
      </c>
      <c r="B1473" s="30" t="s">
        <v>8360</v>
      </c>
      <c r="C1473" s="30" t="s">
        <v>257</v>
      </c>
      <c r="D1473" s="30" t="s">
        <v>3</v>
      </c>
      <c r="E1473" s="30">
        <v>10</v>
      </c>
      <c r="F1473" s="31">
        <v>4</v>
      </c>
      <c r="G1473" s="111">
        <v>1036.73</v>
      </c>
      <c r="H1473" s="102" t="s">
        <v>19708</v>
      </c>
    </row>
    <row r="1474" spans="1:8" x14ac:dyDescent="0.25">
      <c r="A1474" s="30"/>
      <c r="B1474" s="30"/>
      <c r="C1474" s="30"/>
      <c r="D1474" s="30" t="s">
        <v>5</v>
      </c>
      <c r="E1474" s="30">
        <v>5</v>
      </c>
      <c r="F1474" s="31">
        <v>6</v>
      </c>
      <c r="G1474" s="111">
        <v>777.55</v>
      </c>
      <c r="H1474" s="102"/>
    </row>
    <row r="1475" spans="1:8" x14ac:dyDescent="0.25">
      <c r="A1475" s="30"/>
      <c r="B1475" s="30"/>
      <c r="C1475" s="30"/>
      <c r="D1475" s="30" t="s">
        <v>8</v>
      </c>
      <c r="E1475" s="30">
        <v>2</v>
      </c>
      <c r="F1475" s="31">
        <v>5</v>
      </c>
      <c r="G1475" s="111">
        <v>259.18</v>
      </c>
      <c r="H1475" s="102"/>
    </row>
    <row r="1476" spans="1:8" x14ac:dyDescent="0.25">
      <c r="A1476" s="30"/>
      <c r="B1476" s="30"/>
      <c r="C1476" s="30"/>
      <c r="D1476" s="30" t="s">
        <v>7</v>
      </c>
      <c r="E1476" s="30">
        <v>0.5</v>
      </c>
      <c r="F1476" s="31">
        <v>20</v>
      </c>
      <c r="G1476" s="111">
        <v>259.18</v>
      </c>
      <c r="H1476" s="102"/>
    </row>
    <row r="1477" spans="1:8" ht="28.5" x14ac:dyDescent="0.25">
      <c r="A1477" s="34"/>
      <c r="B1477" s="34"/>
      <c r="C1477" s="34" t="s">
        <v>12272</v>
      </c>
      <c r="D1477" s="34"/>
      <c r="E1477" s="34"/>
      <c r="F1477" s="35">
        <v>35</v>
      </c>
      <c r="G1477" s="112">
        <v>2332.64</v>
      </c>
      <c r="H1477" s="102"/>
    </row>
    <row r="1478" spans="1:8" ht="30" x14ac:dyDescent="0.25">
      <c r="A1478" s="30" t="s">
        <v>642</v>
      </c>
      <c r="B1478" s="30" t="s">
        <v>8361</v>
      </c>
      <c r="C1478" s="30" t="s">
        <v>92</v>
      </c>
      <c r="D1478" s="30" t="s">
        <v>5</v>
      </c>
      <c r="E1478" s="30">
        <v>5</v>
      </c>
      <c r="F1478" s="31">
        <v>3</v>
      </c>
      <c r="G1478" s="111">
        <v>388.77</v>
      </c>
      <c r="H1478" s="102" t="s">
        <v>17689</v>
      </c>
    </row>
    <row r="1479" spans="1:8" x14ac:dyDescent="0.25">
      <c r="A1479" s="30"/>
      <c r="B1479" s="30"/>
      <c r="C1479" s="30"/>
      <c r="D1479" s="30" t="s">
        <v>7</v>
      </c>
      <c r="E1479" s="30">
        <v>0.5</v>
      </c>
      <c r="F1479" s="31">
        <v>2</v>
      </c>
      <c r="G1479" s="111">
        <v>25.92</v>
      </c>
      <c r="H1479" s="102"/>
    </row>
    <row r="1480" spans="1:8" ht="42.75" x14ac:dyDescent="0.25">
      <c r="A1480" s="34"/>
      <c r="B1480" s="34"/>
      <c r="C1480" s="34" t="s">
        <v>12273</v>
      </c>
      <c r="D1480" s="34"/>
      <c r="E1480" s="34"/>
      <c r="F1480" s="35">
        <v>5</v>
      </c>
      <c r="G1480" s="112">
        <v>414.69</v>
      </c>
      <c r="H1480" s="102"/>
    </row>
    <row r="1481" spans="1:8" ht="60" x14ac:dyDescent="0.25">
      <c r="A1481" s="30" t="s">
        <v>643</v>
      </c>
      <c r="B1481" s="30" t="s">
        <v>8362</v>
      </c>
      <c r="C1481" s="30" t="s">
        <v>24</v>
      </c>
      <c r="D1481" s="30" t="s">
        <v>5</v>
      </c>
      <c r="E1481" s="30">
        <v>5</v>
      </c>
      <c r="F1481" s="31">
        <v>13</v>
      </c>
      <c r="G1481" s="111">
        <v>1684.68</v>
      </c>
      <c r="H1481" s="102" t="s">
        <v>16934</v>
      </c>
    </row>
    <row r="1482" spans="1:8" x14ac:dyDescent="0.25">
      <c r="A1482" s="30"/>
      <c r="B1482" s="30"/>
      <c r="C1482" s="30"/>
      <c r="D1482" s="30" t="s">
        <v>7</v>
      </c>
      <c r="E1482" s="30">
        <v>0.5</v>
      </c>
      <c r="F1482" s="31">
        <v>14</v>
      </c>
      <c r="G1482" s="111">
        <v>181.43</v>
      </c>
      <c r="H1482" s="102"/>
    </row>
    <row r="1483" spans="1:8" ht="71.25" x14ac:dyDescent="0.25">
      <c r="A1483" s="34"/>
      <c r="B1483" s="34"/>
      <c r="C1483" s="34" t="s">
        <v>12274</v>
      </c>
      <c r="D1483" s="34"/>
      <c r="E1483" s="34"/>
      <c r="F1483" s="35">
        <v>27</v>
      </c>
      <c r="G1483" s="112">
        <v>1866.1100000000001</v>
      </c>
      <c r="H1483" s="102"/>
    </row>
    <row r="1484" spans="1:8" x14ac:dyDescent="0.25">
      <c r="A1484" s="30" t="s">
        <v>644</v>
      </c>
      <c r="B1484" s="30" t="s">
        <v>8363</v>
      </c>
      <c r="C1484" s="30" t="s">
        <v>128</v>
      </c>
      <c r="D1484" s="30" t="s">
        <v>8</v>
      </c>
      <c r="E1484" s="30">
        <v>2</v>
      </c>
      <c r="F1484" s="31">
        <v>4</v>
      </c>
      <c r="G1484" s="111">
        <v>207.35</v>
      </c>
      <c r="H1484" s="102" t="s">
        <v>18183</v>
      </c>
    </row>
    <row r="1485" spans="1:8" x14ac:dyDescent="0.25">
      <c r="A1485" s="30"/>
      <c r="B1485" s="30"/>
      <c r="C1485" s="30"/>
      <c r="D1485" s="30" t="s">
        <v>7</v>
      </c>
      <c r="E1485" s="30">
        <v>0.5</v>
      </c>
      <c r="F1485" s="31">
        <v>3</v>
      </c>
      <c r="G1485" s="111">
        <v>38.880000000000003</v>
      </c>
      <c r="H1485" s="102"/>
    </row>
    <row r="1486" spans="1:8" x14ac:dyDescent="0.25">
      <c r="A1486" s="34"/>
      <c r="B1486" s="34"/>
      <c r="C1486" s="34" t="s">
        <v>12275</v>
      </c>
      <c r="D1486" s="34"/>
      <c r="E1486" s="34"/>
      <c r="F1486" s="35">
        <v>7</v>
      </c>
      <c r="G1486" s="112">
        <v>246.23</v>
      </c>
      <c r="H1486" s="102"/>
    </row>
    <row r="1487" spans="1:8" ht="45" x14ac:dyDescent="0.25">
      <c r="A1487" s="30" t="s">
        <v>645</v>
      </c>
      <c r="B1487" s="30" t="s">
        <v>8364</v>
      </c>
      <c r="C1487" s="30" t="s">
        <v>133</v>
      </c>
      <c r="D1487" s="30" t="s">
        <v>3</v>
      </c>
      <c r="E1487" s="30">
        <v>10</v>
      </c>
      <c r="F1487" s="31">
        <v>6</v>
      </c>
      <c r="G1487" s="111">
        <v>1555.09</v>
      </c>
      <c r="H1487" s="102" t="s">
        <v>18229</v>
      </c>
    </row>
    <row r="1488" spans="1:8" x14ac:dyDescent="0.25">
      <c r="A1488" s="30"/>
      <c r="B1488" s="30"/>
      <c r="C1488" s="30"/>
      <c r="D1488" s="30" t="s">
        <v>4</v>
      </c>
      <c r="E1488" s="30">
        <v>8</v>
      </c>
      <c r="F1488" s="31">
        <v>3</v>
      </c>
      <c r="G1488" s="111">
        <v>622.04</v>
      </c>
      <c r="H1488" s="102"/>
    </row>
    <row r="1489" spans="1:8" x14ac:dyDescent="0.25">
      <c r="A1489" s="30"/>
      <c r="B1489" s="30"/>
      <c r="C1489" s="30"/>
      <c r="D1489" s="30" t="s">
        <v>5</v>
      </c>
      <c r="E1489" s="30">
        <v>5</v>
      </c>
      <c r="F1489" s="31">
        <v>6</v>
      </c>
      <c r="G1489" s="111">
        <v>777.55</v>
      </c>
      <c r="H1489" s="102"/>
    </row>
    <row r="1490" spans="1:8" x14ac:dyDescent="0.25">
      <c r="A1490" s="30"/>
      <c r="B1490" s="30"/>
      <c r="C1490" s="30"/>
      <c r="D1490" s="30" t="s">
        <v>6</v>
      </c>
      <c r="E1490" s="30">
        <v>1</v>
      </c>
      <c r="F1490" s="31">
        <v>1</v>
      </c>
      <c r="G1490" s="111">
        <v>25.92</v>
      </c>
      <c r="H1490" s="102"/>
    </row>
    <row r="1491" spans="1:8" x14ac:dyDescent="0.25">
      <c r="A1491" s="30"/>
      <c r="B1491" s="30"/>
      <c r="C1491" s="30"/>
      <c r="D1491" s="30" t="s">
        <v>7</v>
      </c>
      <c r="E1491" s="30">
        <v>0.5</v>
      </c>
      <c r="F1491" s="31">
        <v>9</v>
      </c>
      <c r="G1491" s="111">
        <v>116.63</v>
      </c>
      <c r="H1491" s="102"/>
    </row>
    <row r="1492" spans="1:8" ht="42.75" x14ac:dyDescent="0.25">
      <c r="A1492" s="34"/>
      <c r="B1492" s="34"/>
      <c r="C1492" s="34" t="s">
        <v>12276</v>
      </c>
      <c r="D1492" s="34"/>
      <c r="E1492" s="34"/>
      <c r="F1492" s="35">
        <v>25</v>
      </c>
      <c r="G1492" s="112">
        <v>3097.2300000000005</v>
      </c>
      <c r="H1492" s="102"/>
    </row>
    <row r="1493" spans="1:8" x14ac:dyDescent="0.25">
      <c r="A1493" s="30" t="s">
        <v>646</v>
      </c>
      <c r="B1493" s="30" t="s">
        <v>8365</v>
      </c>
      <c r="C1493" s="30" t="s">
        <v>107</v>
      </c>
      <c r="D1493" s="30" t="s">
        <v>5</v>
      </c>
      <c r="E1493" s="30">
        <v>5</v>
      </c>
      <c r="F1493" s="31">
        <v>1</v>
      </c>
      <c r="G1493" s="111">
        <v>129.59</v>
      </c>
      <c r="H1493" s="102" t="s">
        <v>18002</v>
      </c>
    </row>
    <row r="1494" spans="1:8" x14ac:dyDescent="0.25">
      <c r="A1494" s="30"/>
      <c r="B1494" s="30"/>
      <c r="C1494" s="30"/>
      <c r="D1494" s="30" t="s">
        <v>7</v>
      </c>
      <c r="E1494" s="30">
        <v>0.5</v>
      </c>
      <c r="F1494" s="31">
        <v>2</v>
      </c>
      <c r="G1494" s="111">
        <v>25.92</v>
      </c>
      <c r="H1494" s="102"/>
    </row>
    <row r="1495" spans="1:8" ht="28.5" x14ac:dyDescent="0.25">
      <c r="A1495" s="34"/>
      <c r="B1495" s="34"/>
      <c r="C1495" s="34" t="s">
        <v>12277</v>
      </c>
      <c r="D1495" s="34"/>
      <c r="E1495" s="34"/>
      <c r="F1495" s="35">
        <v>3</v>
      </c>
      <c r="G1495" s="112">
        <v>155.51</v>
      </c>
      <c r="H1495" s="102"/>
    </row>
    <row r="1496" spans="1:8" x14ac:dyDescent="0.25">
      <c r="A1496" s="30" t="s">
        <v>647</v>
      </c>
      <c r="B1496" s="30" t="s">
        <v>8366</v>
      </c>
      <c r="C1496" s="30" t="s">
        <v>6495</v>
      </c>
      <c r="D1496" s="30" t="s">
        <v>5</v>
      </c>
      <c r="E1496" s="30">
        <v>5</v>
      </c>
      <c r="F1496" s="31">
        <v>1</v>
      </c>
      <c r="G1496" s="111">
        <v>129.59</v>
      </c>
      <c r="H1496" s="102" t="s">
        <v>17055</v>
      </c>
    </row>
    <row r="1497" spans="1:8" x14ac:dyDescent="0.25">
      <c r="A1497" s="30"/>
      <c r="B1497" s="30"/>
      <c r="C1497" s="30"/>
      <c r="D1497" s="30" t="s">
        <v>7</v>
      </c>
      <c r="E1497" s="30">
        <v>0.5</v>
      </c>
      <c r="F1497" s="31">
        <v>2</v>
      </c>
      <c r="G1497" s="111">
        <v>25.92</v>
      </c>
      <c r="H1497" s="102"/>
    </row>
    <row r="1498" spans="1:8" ht="28.5" x14ac:dyDescent="0.25">
      <c r="A1498" s="34"/>
      <c r="B1498" s="34"/>
      <c r="C1498" s="34" t="s">
        <v>12278</v>
      </c>
      <c r="D1498" s="34"/>
      <c r="E1498" s="34"/>
      <c r="F1498" s="35">
        <v>3</v>
      </c>
      <c r="G1498" s="112">
        <v>155.51</v>
      </c>
      <c r="H1498" s="102"/>
    </row>
    <row r="1499" spans="1:8" x14ac:dyDescent="0.25">
      <c r="A1499" s="30" t="s">
        <v>648</v>
      </c>
      <c r="B1499" s="30" t="s">
        <v>8367</v>
      </c>
      <c r="C1499" s="30" t="s">
        <v>181</v>
      </c>
      <c r="D1499" s="30" t="s">
        <v>5</v>
      </c>
      <c r="E1499" s="30">
        <v>5</v>
      </c>
      <c r="F1499" s="31">
        <v>1</v>
      </c>
      <c r="G1499" s="111">
        <v>129.59</v>
      </c>
      <c r="H1499" s="102" t="s">
        <v>18695</v>
      </c>
    </row>
    <row r="1500" spans="1:8" x14ac:dyDescent="0.25">
      <c r="A1500" s="30"/>
      <c r="B1500" s="30"/>
      <c r="C1500" s="30"/>
      <c r="D1500" s="30" t="s">
        <v>7</v>
      </c>
      <c r="E1500" s="30">
        <v>0.5</v>
      </c>
      <c r="F1500" s="31">
        <v>2</v>
      </c>
      <c r="G1500" s="111">
        <v>25.92</v>
      </c>
      <c r="H1500" s="102"/>
    </row>
    <row r="1501" spans="1:8" ht="28.5" x14ac:dyDescent="0.25">
      <c r="A1501" s="34"/>
      <c r="B1501" s="34"/>
      <c r="C1501" s="34" t="s">
        <v>12279</v>
      </c>
      <c r="D1501" s="34"/>
      <c r="E1501" s="34"/>
      <c r="F1501" s="35">
        <v>3</v>
      </c>
      <c r="G1501" s="112">
        <v>155.51</v>
      </c>
      <c r="H1501" s="102"/>
    </row>
    <row r="1502" spans="1:8" x14ac:dyDescent="0.25">
      <c r="A1502" s="30" t="s">
        <v>649</v>
      </c>
      <c r="B1502" s="30" t="s">
        <v>8368</v>
      </c>
      <c r="C1502" s="30" t="s">
        <v>360</v>
      </c>
      <c r="D1502" s="30" t="s">
        <v>5</v>
      </c>
      <c r="E1502" s="30">
        <v>5</v>
      </c>
      <c r="F1502" s="31">
        <v>1</v>
      </c>
      <c r="G1502" s="111">
        <v>129.59</v>
      </c>
      <c r="H1502" s="102" t="s">
        <v>20908</v>
      </c>
    </row>
    <row r="1503" spans="1:8" x14ac:dyDescent="0.25">
      <c r="A1503" s="30"/>
      <c r="B1503" s="30"/>
      <c r="C1503" s="30"/>
      <c r="D1503" s="30" t="s">
        <v>7</v>
      </c>
      <c r="E1503" s="30">
        <v>0.5</v>
      </c>
      <c r="F1503" s="31">
        <v>2</v>
      </c>
      <c r="G1503" s="111">
        <v>25.92</v>
      </c>
      <c r="H1503" s="102"/>
    </row>
    <row r="1504" spans="1:8" ht="28.5" x14ac:dyDescent="0.25">
      <c r="A1504" s="34"/>
      <c r="B1504" s="34"/>
      <c r="C1504" s="34" t="s">
        <v>12280</v>
      </c>
      <c r="D1504" s="34"/>
      <c r="E1504" s="34"/>
      <c r="F1504" s="35">
        <v>3</v>
      </c>
      <c r="G1504" s="112">
        <v>155.51</v>
      </c>
      <c r="H1504" s="102"/>
    </row>
    <row r="1505" spans="1:8" ht="30" x14ac:dyDescent="0.25">
      <c r="A1505" s="30" t="s">
        <v>650</v>
      </c>
      <c r="B1505" s="30" t="s">
        <v>8369</v>
      </c>
      <c r="C1505" s="30" t="s">
        <v>6857</v>
      </c>
      <c r="D1505" s="30" t="s">
        <v>5</v>
      </c>
      <c r="E1505" s="30">
        <v>5</v>
      </c>
      <c r="F1505" s="31">
        <v>1</v>
      </c>
      <c r="G1505" s="111">
        <v>129.59</v>
      </c>
      <c r="H1505" s="102" t="s">
        <v>17111</v>
      </c>
    </row>
    <row r="1506" spans="1:8" x14ac:dyDescent="0.25">
      <c r="A1506" s="30"/>
      <c r="B1506" s="30"/>
      <c r="C1506" s="30"/>
      <c r="D1506" s="30" t="s">
        <v>7</v>
      </c>
      <c r="E1506" s="30">
        <v>0.5</v>
      </c>
      <c r="F1506" s="31">
        <v>2</v>
      </c>
      <c r="G1506" s="111">
        <v>25.92</v>
      </c>
      <c r="H1506" s="102"/>
    </row>
    <row r="1507" spans="1:8" ht="28.5" x14ac:dyDescent="0.25">
      <c r="A1507" s="34"/>
      <c r="B1507" s="34"/>
      <c r="C1507" s="34" t="s">
        <v>12281</v>
      </c>
      <c r="D1507" s="34"/>
      <c r="E1507" s="34"/>
      <c r="F1507" s="35">
        <v>3</v>
      </c>
      <c r="G1507" s="112">
        <v>155.51</v>
      </c>
      <c r="H1507" s="102"/>
    </row>
    <row r="1508" spans="1:8" x14ac:dyDescent="0.25">
      <c r="A1508" s="30" t="s">
        <v>651</v>
      </c>
      <c r="B1508" s="30" t="s">
        <v>8370</v>
      </c>
      <c r="C1508" s="30" t="s">
        <v>221</v>
      </c>
      <c r="D1508" s="30" t="s">
        <v>5</v>
      </c>
      <c r="E1508" s="30">
        <v>5</v>
      </c>
      <c r="F1508" s="31">
        <v>1</v>
      </c>
      <c r="G1508" s="111">
        <v>129.59</v>
      </c>
      <c r="H1508" s="102" t="s">
        <v>19220</v>
      </c>
    </row>
    <row r="1509" spans="1:8" x14ac:dyDescent="0.25">
      <c r="A1509" s="30"/>
      <c r="B1509" s="30"/>
      <c r="C1509" s="30"/>
      <c r="D1509" s="30" t="s">
        <v>7</v>
      </c>
      <c r="E1509" s="30">
        <v>0.5</v>
      </c>
      <c r="F1509" s="31">
        <v>2</v>
      </c>
      <c r="G1509" s="111">
        <v>25.92</v>
      </c>
      <c r="H1509" s="102"/>
    </row>
    <row r="1510" spans="1:8" ht="28.5" x14ac:dyDescent="0.25">
      <c r="A1510" s="34"/>
      <c r="B1510" s="34"/>
      <c r="C1510" s="34" t="s">
        <v>12282</v>
      </c>
      <c r="D1510" s="34"/>
      <c r="E1510" s="34"/>
      <c r="F1510" s="35">
        <v>3</v>
      </c>
      <c r="G1510" s="112">
        <v>155.51</v>
      </c>
      <c r="H1510" s="102"/>
    </row>
    <row r="1511" spans="1:8" ht="30" x14ac:dyDescent="0.25">
      <c r="A1511" s="30" t="s">
        <v>652</v>
      </c>
      <c r="B1511" s="30" t="s">
        <v>8371</v>
      </c>
      <c r="C1511" s="30" t="s">
        <v>185</v>
      </c>
      <c r="D1511" s="30" t="s">
        <v>5</v>
      </c>
      <c r="E1511" s="30">
        <v>5</v>
      </c>
      <c r="F1511" s="31">
        <v>1</v>
      </c>
      <c r="G1511" s="111">
        <v>129.59</v>
      </c>
      <c r="H1511" s="102" t="s">
        <v>18727</v>
      </c>
    </row>
    <row r="1512" spans="1:8" x14ac:dyDescent="0.25">
      <c r="A1512" s="30"/>
      <c r="B1512" s="30"/>
      <c r="C1512" s="30"/>
      <c r="D1512" s="30" t="s">
        <v>7</v>
      </c>
      <c r="E1512" s="30">
        <v>0.5</v>
      </c>
      <c r="F1512" s="31">
        <v>3</v>
      </c>
      <c r="G1512" s="111">
        <v>38.880000000000003</v>
      </c>
      <c r="H1512" s="102"/>
    </row>
    <row r="1513" spans="1:8" ht="28.5" x14ac:dyDescent="0.25">
      <c r="A1513" s="34"/>
      <c r="B1513" s="34"/>
      <c r="C1513" s="34" t="s">
        <v>12283</v>
      </c>
      <c r="D1513" s="34"/>
      <c r="E1513" s="34"/>
      <c r="F1513" s="35">
        <v>4</v>
      </c>
      <c r="G1513" s="112">
        <v>168.47</v>
      </c>
      <c r="H1513" s="102"/>
    </row>
    <row r="1514" spans="1:8" ht="30" x14ac:dyDescent="0.25">
      <c r="A1514" s="30" t="s">
        <v>653</v>
      </c>
      <c r="B1514" s="30" t="s">
        <v>8372</v>
      </c>
      <c r="C1514" s="30" t="s">
        <v>104</v>
      </c>
      <c r="D1514" s="30" t="s">
        <v>5</v>
      </c>
      <c r="E1514" s="30">
        <v>5</v>
      </c>
      <c r="F1514" s="31">
        <v>1</v>
      </c>
      <c r="G1514" s="111">
        <v>129.59</v>
      </c>
      <c r="H1514" s="102" t="s">
        <v>17984</v>
      </c>
    </row>
    <row r="1515" spans="1:8" x14ac:dyDescent="0.25">
      <c r="A1515" s="30"/>
      <c r="B1515" s="30"/>
      <c r="C1515" s="30"/>
      <c r="D1515" s="30" t="s">
        <v>7</v>
      </c>
      <c r="E1515" s="30">
        <v>0.5</v>
      </c>
      <c r="F1515" s="31">
        <v>3</v>
      </c>
      <c r="G1515" s="111">
        <v>38.880000000000003</v>
      </c>
      <c r="H1515" s="102"/>
    </row>
    <row r="1516" spans="1:8" ht="28.5" x14ac:dyDescent="0.25">
      <c r="A1516" s="34"/>
      <c r="B1516" s="34"/>
      <c r="C1516" s="34" t="s">
        <v>12284</v>
      </c>
      <c r="D1516" s="34"/>
      <c r="E1516" s="34"/>
      <c r="F1516" s="35">
        <v>4</v>
      </c>
      <c r="G1516" s="112">
        <v>168.47</v>
      </c>
      <c r="H1516" s="102"/>
    </row>
    <row r="1517" spans="1:8" x14ac:dyDescent="0.25">
      <c r="A1517" s="30" t="s">
        <v>654</v>
      </c>
      <c r="B1517" s="30" t="s">
        <v>8373</v>
      </c>
      <c r="C1517" s="30" t="s">
        <v>210</v>
      </c>
      <c r="D1517" s="30" t="s">
        <v>5</v>
      </c>
      <c r="E1517" s="30">
        <v>5</v>
      </c>
      <c r="F1517" s="31">
        <v>2</v>
      </c>
      <c r="G1517" s="111">
        <v>259.18</v>
      </c>
      <c r="H1517" s="102" t="s">
        <v>19062</v>
      </c>
    </row>
    <row r="1518" spans="1:8" x14ac:dyDescent="0.25">
      <c r="A1518" s="34"/>
      <c r="B1518" s="34"/>
      <c r="C1518" s="34" t="s">
        <v>12285</v>
      </c>
      <c r="D1518" s="34"/>
      <c r="E1518" s="34"/>
      <c r="F1518" s="35">
        <v>2</v>
      </c>
      <c r="G1518" s="112">
        <v>259.18</v>
      </c>
      <c r="H1518" s="102"/>
    </row>
    <row r="1519" spans="1:8" ht="30" x14ac:dyDescent="0.25">
      <c r="A1519" s="30" t="s">
        <v>655</v>
      </c>
      <c r="B1519" s="30" t="s">
        <v>8374</v>
      </c>
      <c r="C1519" s="30" t="s">
        <v>191</v>
      </c>
      <c r="D1519" s="30" t="s">
        <v>5</v>
      </c>
      <c r="E1519" s="30">
        <v>5</v>
      </c>
      <c r="F1519" s="31">
        <v>1</v>
      </c>
      <c r="G1519" s="111">
        <v>129.59</v>
      </c>
      <c r="H1519" s="102" t="s">
        <v>18792</v>
      </c>
    </row>
    <row r="1520" spans="1:8" x14ac:dyDescent="0.25">
      <c r="A1520" s="30"/>
      <c r="B1520" s="30"/>
      <c r="C1520" s="30"/>
      <c r="D1520" s="30" t="s">
        <v>6</v>
      </c>
      <c r="E1520" s="30">
        <v>1</v>
      </c>
      <c r="F1520" s="31">
        <v>1</v>
      </c>
      <c r="G1520" s="111">
        <v>25.92</v>
      </c>
      <c r="H1520" s="102"/>
    </row>
    <row r="1521" spans="1:8" x14ac:dyDescent="0.25">
      <c r="A1521" s="30"/>
      <c r="B1521" s="30"/>
      <c r="C1521" s="30"/>
      <c r="D1521" s="30" t="s">
        <v>7</v>
      </c>
      <c r="E1521" s="30">
        <v>0.5</v>
      </c>
      <c r="F1521" s="31">
        <v>2</v>
      </c>
      <c r="G1521" s="111">
        <v>25.92</v>
      </c>
      <c r="H1521" s="102"/>
    </row>
    <row r="1522" spans="1:8" ht="28.5" x14ac:dyDescent="0.25">
      <c r="A1522" s="34"/>
      <c r="B1522" s="34"/>
      <c r="C1522" s="34" t="s">
        <v>12286</v>
      </c>
      <c r="D1522" s="34"/>
      <c r="E1522" s="34"/>
      <c r="F1522" s="35">
        <v>4</v>
      </c>
      <c r="G1522" s="112">
        <v>181.43</v>
      </c>
      <c r="H1522" s="102"/>
    </row>
    <row r="1523" spans="1:8" x14ac:dyDescent="0.25">
      <c r="A1523" s="30" t="s">
        <v>656</v>
      </c>
      <c r="B1523" s="30" t="s">
        <v>8375</v>
      </c>
      <c r="C1523" s="30" t="s">
        <v>356</v>
      </c>
      <c r="D1523" s="30" t="s">
        <v>5</v>
      </c>
      <c r="E1523" s="30">
        <v>5</v>
      </c>
      <c r="F1523" s="31">
        <v>1</v>
      </c>
      <c r="G1523" s="111">
        <v>129.59</v>
      </c>
      <c r="H1523" s="102" t="s">
        <v>20883</v>
      </c>
    </row>
    <row r="1524" spans="1:8" x14ac:dyDescent="0.25">
      <c r="A1524" s="30"/>
      <c r="B1524" s="30"/>
      <c r="C1524" s="30"/>
      <c r="D1524" s="30" t="s">
        <v>6</v>
      </c>
      <c r="E1524" s="30">
        <v>1</v>
      </c>
      <c r="F1524" s="31">
        <v>1</v>
      </c>
      <c r="G1524" s="111">
        <v>25.92</v>
      </c>
      <c r="H1524" s="102"/>
    </row>
    <row r="1525" spans="1:8" x14ac:dyDescent="0.25">
      <c r="A1525" s="30"/>
      <c r="B1525" s="30"/>
      <c r="C1525" s="30"/>
      <c r="D1525" s="30" t="s">
        <v>7</v>
      </c>
      <c r="E1525" s="30">
        <v>0.5</v>
      </c>
      <c r="F1525" s="31">
        <v>1</v>
      </c>
      <c r="G1525" s="111">
        <v>12.96</v>
      </c>
      <c r="H1525" s="102"/>
    </row>
    <row r="1526" spans="1:8" ht="28.5" x14ac:dyDescent="0.25">
      <c r="A1526" s="34"/>
      <c r="B1526" s="34"/>
      <c r="C1526" s="34" t="s">
        <v>12287</v>
      </c>
      <c r="D1526" s="34"/>
      <c r="E1526" s="34"/>
      <c r="F1526" s="35">
        <v>3</v>
      </c>
      <c r="G1526" s="112">
        <v>168.47</v>
      </c>
      <c r="H1526" s="102"/>
    </row>
    <row r="1527" spans="1:8" ht="30" x14ac:dyDescent="0.25">
      <c r="A1527" s="30" t="s">
        <v>657</v>
      </c>
      <c r="B1527" s="30" t="s">
        <v>8376</v>
      </c>
      <c r="C1527" s="30" t="s">
        <v>2905</v>
      </c>
      <c r="D1527" s="30" t="s">
        <v>5</v>
      </c>
      <c r="E1527" s="30">
        <v>5</v>
      </c>
      <c r="F1527" s="31">
        <v>1</v>
      </c>
      <c r="G1527" s="111">
        <v>129.59</v>
      </c>
      <c r="H1527" s="102" t="s">
        <v>19501</v>
      </c>
    </row>
    <row r="1528" spans="1:8" x14ac:dyDescent="0.25">
      <c r="A1528" s="30"/>
      <c r="B1528" s="30"/>
      <c r="C1528" s="30"/>
      <c r="D1528" s="30" t="s">
        <v>7</v>
      </c>
      <c r="E1528" s="30">
        <v>0.5</v>
      </c>
      <c r="F1528" s="31">
        <v>4</v>
      </c>
      <c r="G1528" s="111">
        <v>51.84</v>
      </c>
      <c r="H1528" s="102"/>
    </row>
    <row r="1529" spans="1:8" ht="28.5" x14ac:dyDescent="0.25">
      <c r="A1529" s="34"/>
      <c r="B1529" s="34"/>
      <c r="C1529" s="34" t="s">
        <v>12288</v>
      </c>
      <c r="D1529" s="34"/>
      <c r="E1529" s="34"/>
      <c r="F1529" s="35">
        <v>5</v>
      </c>
      <c r="G1529" s="112">
        <v>181.43</v>
      </c>
      <c r="H1529" s="102"/>
    </row>
    <row r="1530" spans="1:8" x14ac:dyDescent="0.25">
      <c r="A1530" s="30" t="s">
        <v>658</v>
      </c>
      <c r="B1530" s="30" t="s">
        <v>8377</v>
      </c>
      <c r="C1530" s="30" t="s">
        <v>2906</v>
      </c>
      <c r="D1530" s="30" t="s">
        <v>5</v>
      </c>
      <c r="E1530" s="30">
        <v>5</v>
      </c>
      <c r="F1530" s="31">
        <v>1</v>
      </c>
      <c r="G1530" s="111">
        <v>129.59</v>
      </c>
      <c r="H1530" s="102" t="s">
        <v>20991</v>
      </c>
    </row>
    <row r="1531" spans="1:8" x14ac:dyDescent="0.25">
      <c r="A1531" s="30"/>
      <c r="B1531" s="30"/>
      <c r="C1531" s="30"/>
      <c r="D1531" s="30" t="s">
        <v>7</v>
      </c>
      <c r="E1531" s="30">
        <v>0.5</v>
      </c>
      <c r="F1531" s="31">
        <v>2</v>
      </c>
      <c r="G1531" s="111">
        <v>25.92</v>
      </c>
      <c r="H1531" s="102"/>
    </row>
    <row r="1532" spans="1:8" ht="28.5" x14ac:dyDescent="0.25">
      <c r="A1532" s="34"/>
      <c r="B1532" s="34"/>
      <c r="C1532" s="34" t="s">
        <v>12289</v>
      </c>
      <c r="D1532" s="34"/>
      <c r="E1532" s="34"/>
      <c r="F1532" s="35">
        <v>3</v>
      </c>
      <c r="G1532" s="112">
        <v>155.51</v>
      </c>
      <c r="H1532" s="102"/>
    </row>
    <row r="1533" spans="1:8" x14ac:dyDescent="0.25">
      <c r="A1533" s="30" t="s">
        <v>659</v>
      </c>
      <c r="B1533" s="30" t="s">
        <v>8378</v>
      </c>
      <c r="C1533" s="30" t="s">
        <v>31</v>
      </c>
      <c r="D1533" s="30" t="s">
        <v>5</v>
      </c>
      <c r="E1533" s="30">
        <v>5</v>
      </c>
      <c r="F1533" s="31">
        <v>1</v>
      </c>
      <c r="G1533" s="111">
        <v>129.59</v>
      </c>
      <c r="H1533" s="102" t="s">
        <v>17061</v>
      </c>
    </row>
    <row r="1534" spans="1:8" x14ac:dyDescent="0.25">
      <c r="A1534" s="30"/>
      <c r="B1534" s="30"/>
      <c r="C1534" s="30"/>
      <c r="D1534" s="30" t="s">
        <v>7</v>
      </c>
      <c r="E1534" s="30">
        <v>0.5</v>
      </c>
      <c r="F1534" s="31">
        <v>2</v>
      </c>
      <c r="G1534" s="111">
        <v>25.92</v>
      </c>
      <c r="H1534" s="102"/>
    </row>
    <row r="1535" spans="1:8" x14ac:dyDescent="0.25">
      <c r="A1535" s="34"/>
      <c r="B1535" s="34"/>
      <c r="C1535" s="34" t="s">
        <v>12290</v>
      </c>
      <c r="D1535" s="34"/>
      <c r="E1535" s="34"/>
      <c r="F1535" s="35">
        <v>3</v>
      </c>
      <c r="G1535" s="112">
        <v>155.51</v>
      </c>
      <c r="H1535" s="102"/>
    </row>
    <row r="1536" spans="1:8" x14ac:dyDescent="0.25">
      <c r="A1536" s="30" t="s">
        <v>660</v>
      </c>
      <c r="B1536" s="30" t="s">
        <v>8379</v>
      </c>
      <c r="C1536" s="30" t="s">
        <v>2907</v>
      </c>
      <c r="D1536" s="30" t="s">
        <v>5</v>
      </c>
      <c r="E1536" s="30">
        <v>5</v>
      </c>
      <c r="F1536" s="31">
        <v>1</v>
      </c>
      <c r="G1536" s="111">
        <v>129.59</v>
      </c>
      <c r="H1536" s="102" t="s">
        <v>19731</v>
      </c>
    </row>
    <row r="1537" spans="1:8" x14ac:dyDescent="0.25">
      <c r="A1537" s="30"/>
      <c r="B1537" s="30"/>
      <c r="C1537" s="30"/>
      <c r="D1537" s="30" t="s">
        <v>7</v>
      </c>
      <c r="E1537" s="30">
        <v>0.5</v>
      </c>
      <c r="F1537" s="31">
        <v>1</v>
      </c>
      <c r="G1537" s="111">
        <v>12.96</v>
      </c>
      <c r="H1537" s="102"/>
    </row>
    <row r="1538" spans="1:8" ht="28.5" x14ac:dyDescent="0.25">
      <c r="A1538" s="34"/>
      <c r="B1538" s="34"/>
      <c r="C1538" s="34" t="s">
        <v>12291</v>
      </c>
      <c r="D1538" s="34"/>
      <c r="E1538" s="34"/>
      <c r="F1538" s="35">
        <v>2</v>
      </c>
      <c r="G1538" s="112">
        <v>142.55000000000001</v>
      </c>
      <c r="H1538" s="102"/>
    </row>
    <row r="1539" spans="1:8" x14ac:dyDescent="0.25">
      <c r="A1539" s="30" t="s">
        <v>661</v>
      </c>
      <c r="B1539" s="30" t="s">
        <v>8380</v>
      </c>
      <c r="C1539" s="30" t="s">
        <v>63</v>
      </c>
      <c r="D1539" s="30" t="s">
        <v>5</v>
      </c>
      <c r="E1539" s="30">
        <v>5</v>
      </c>
      <c r="F1539" s="31">
        <v>1</v>
      </c>
      <c r="G1539" s="111">
        <v>129.59</v>
      </c>
      <c r="H1539" s="102" t="s">
        <v>17339</v>
      </c>
    </row>
    <row r="1540" spans="1:8" x14ac:dyDescent="0.25">
      <c r="A1540" s="30"/>
      <c r="B1540" s="30"/>
      <c r="C1540" s="30"/>
      <c r="D1540" s="30" t="s">
        <v>7</v>
      </c>
      <c r="E1540" s="30">
        <v>0.5</v>
      </c>
      <c r="F1540" s="31">
        <v>2</v>
      </c>
      <c r="G1540" s="111">
        <v>25.92</v>
      </c>
      <c r="H1540" s="102"/>
    </row>
    <row r="1541" spans="1:8" ht="28.5" x14ac:dyDescent="0.25">
      <c r="A1541" s="34"/>
      <c r="B1541" s="34"/>
      <c r="C1541" s="34" t="s">
        <v>12292</v>
      </c>
      <c r="D1541" s="34"/>
      <c r="E1541" s="34"/>
      <c r="F1541" s="35">
        <v>3</v>
      </c>
      <c r="G1541" s="112">
        <v>155.51</v>
      </c>
      <c r="H1541" s="102"/>
    </row>
    <row r="1542" spans="1:8" x14ac:dyDescent="0.25">
      <c r="A1542" s="30" t="s">
        <v>662</v>
      </c>
      <c r="B1542" s="30" t="s">
        <v>8381</v>
      </c>
      <c r="C1542" s="30" t="s">
        <v>320</v>
      </c>
      <c r="D1542" s="30" t="s">
        <v>5</v>
      </c>
      <c r="E1542" s="30">
        <v>5</v>
      </c>
      <c r="F1542" s="31">
        <v>1</v>
      </c>
      <c r="G1542" s="111">
        <v>129.59</v>
      </c>
      <c r="H1542" s="102" t="s">
        <v>20476</v>
      </c>
    </row>
    <row r="1543" spans="1:8" x14ac:dyDescent="0.25">
      <c r="A1543" s="30"/>
      <c r="B1543" s="30"/>
      <c r="C1543" s="30"/>
      <c r="D1543" s="30" t="s">
        <v>7</v>
      </c>
      <c r="E1543" s="30">
        <v>0.5</v>
      </c>
      <c r="F1543" s="31">
        <v>2</v>
      </c>
      <c r="G1543" s="111">
        <v>25.92</v>
      </c>
      <c r="H1543" s="102"/>
    </row>
    <row r="1544" spans="1:8" ht="28.5" x14ac:dyDescent="0.25">
      <c r="A1544" s="34"/>
      <c r="B1544" s="34"/>
      <c r="C1544" s="34" t="s">
        <v>12293</v>
      </c>
      <c r="D1544" s="34"/>
      <c r="E1544" s="34"/>
      <c r="F1544" s="35">
        <v>3</v>
      </c>
      <c r="G1544" s="112">
        <v>155.51</v>
      </c>
      <c r="H1544" s="102"/>
    </row>
    <row r="1545" spans="1:8" x14ac:dyDescent="0.25">
      <c r="A1545" s="30" t="s">
        <v>663</v>
      </c>
      <c r="B1545" s="30" t="s">
        <v>8382</v>
      </c>
      <c r="C1545" s="30" t="s">
        <v>188</v>
      </c>
      <c r="D1545" s="30" t="s">
        <v>5</v>
      </c>
      <c r="E1545" s="30">
        <v>5</v>
      </c>
      <c r="F1545" s="31">
        <v>1</v>
      </c>
      <c r="G1545" s="111">
        <v>129.59</v>
      </c>
      <c r="H1545" s="102" t="s">
        <v>18747</v>
      </c>
    </row>
    <row r="1546" spans="1:8" x14ac:dyDescent="0.25">
      <c r="A1546" s="30"/>
      <c r="B1546" s="30"/>
      <c r="C1546" s="30"/>
      <c r="D1546" s="30" t="s">
        <v>7</v>
      </c>
      <c r="E1546" s="30">
        <v>0.5</v>
      </c>
      <c r="F1546" s="31">
        <v>1</v>
      </c>
      <c r="G1546" s="111">
        <v>12.96</v>
      </c>
      <c r="H1546" s="102"/>
    </row>
    <row r="1547" spans="1:8" ht="28.5" x14ac:dyDescent="0.25">
      <c r="A1547" s="34"/>
      <c r="B1547" s="34"/>
      <c r="C1547" s="34" t="s">
        <v>12294</v>
      </c>
      <c r="D1547" s="34"/>
      <c r="E1547" s="34"/>
      <c r="F1547" s="35">
        <v>2</v>
      </c>
      <c r="G1547" s="112">
        <v>142.55000000000001</v>
      </c>
      <c r="H1547" s="102"/>
    </row>
    <row r="1548" spans="1:8" ht="30" x14ac:dyDescent="0.25">
      <c r="A1548" s="30" t="s">
        <v>664</v>
      </c>
      <c r="B1548" s="30" t="s">
        <v>8383</v>
      </c>
      <c r="C1548" s="30" t="s">
        <v>265</v>
      </c>
      <c r="D1548" s="30" t="s">
        <v>5</v>
      </c>
      <c r="E1548" s="30">
        <v>5</v>
      </c>
      <c r="F1548" s="31">
        <v>1</v>
      </c>
      <c r="G1548" s="111">
        <v>129.59</v>
      </c>
      <c r="H1548" s="102" t="s">
        <v>19780</v>
      </c>
    </row>
    <row r="1549" spans="1:8" x14ac:dyDescent="0.25">
      <c r="A1549" s="30"/>
      <c r="B1549" s="30"/>
      <c r="C1549" s="30"/>
      <c r="D1549" s="30" t="s">
        <v>7</v>
      </c>
      <c r="E1549" s="30">
        <v>0.5</v>
      </c>
      <c r="F1549" s="31">
        <v>1</v>
      </c>
      <c r="G1549" s="111">
        <v>12.96</v>
      </c>
      <c r="H1549" s="102"/>
    </row>
    <row r="1550" spans="1:8" ht="28.5" x14ac:dyDescent="0.25">
      <c r="A1550" s="34"/>
      <c r="B1550" s="34"/>
      <c r="C1550" s="34" t="s">
        <v>12295</v>
      </c>
      <c r="D1550" s="34"/>
      <c r="E1550" s="34"/>
      <c r="F1550" s="35">
        <v>2</v>
      </c>
      <c r="G1550" s="112">
        <v>142.55000000000001</v>
      </c>
      <c r="H1550" s="102"/>
    </row>
    <row r="1551" spans="1:8" ht="30" x14ac:dyDescent="0.25">
      <c r="A1551" s="30" t="s">
        <v>665</v>
      </c>
      <c r="B1551" s="30" t="s">
        <v>8384</v>
      </c>
      <c r="C1551" s="30" t="s">
        <v>350</v>
      </c>
      <c r="D1551" s="30" t="s">
        <v>5</v>
      </c>
      <c r="E1551" s="30">
        <v>5</v>
      </c>
      <c r="F1551" s="31">
        <v>2</v>
      </c>
      <c r="G1551" s="111">
        <v>259.18</v>
      </c>
      <c r="H1551" s="102" t="s">
        <v>20813</v>
      </c>
    </row>
    <row r="1552" spans="1:8" x14ac:dyDescent="0.25">
      <c r="A1552" s="30"/>
      <c r="B1552" s="30"/>
      <c r="C1552" s="30"/>
      <c r="D1552" s="30" t="s">
        <v>7</v>
      </c>
      <c r="E1552" s="30">
        <v>0.5</v>
      </c>
      <c r="F1552" s="31">
        <v>1</v>
      </c>
      <c r="G1552" s="111">
        <v>12.96</v>
      </c>
      <c r="H1552" s="102"/>
    </row>
    <row r="1553" spans="1:8" ht="28.5" x14ac:dyDescent="0.25">
      <c r="A1553" s="34"/>
      <c r="B1553" s="34"/>
      <c r="C1553" s="34" t="s">
        <v>12296</v>
      </c>
      <c r="D1553" s="34"/>
      <c r="E1553" s="34"/>
      <c r="F1553" s="35">
        <v>3</v>
      </c>
      <c r="G1553" s="112">
        <v>272.14</v>
      </c>
      <c r="H1553" s="102"/>
    </row>
    <row r="1554" spans="1:8" ht="30" x14ac:dyDescent="0.25">
      <c r="A1554" s="30" t="s">
        <v>666</v>
      </c>
      <c r="B1554" s="30" t="s">
        <v>8385</v>
      </c>
      <c r="C1554" s="30" t="s">
        <v>144</v>
      </c>
      <c r="D1554" s="30" t="s">
        <v>5</v>
      </c>
      <c r="E1554" s="30">
        <v>5</v>
      </c>
      <c r="F1554" s="31">
        <v>1</v>
      </c>
      <c r="G1554" s="111">
        <v>129.59</v>
      </c>
      <c r="H1554" s="102" t="s">
        <v>18321</v>
      </c>
    </row>
    <row r="1555" spans="1:8" x14ac:dyDescent="0.25">
      <c r="A1555" s="30"/>
      <c r="B1555" s="30"/>
      <c r="C1555" s="30"/>
      <c r="D1555" s="30" t="s">
        <v>7</v>
      </c>
      <c r="E1555" s="30">
        <v>0.5</v>
      </c>
      <c r="F1555" s="31">
        <v>2</v>
      </c>
      <c r="G1555" s="111">
        <v>25.92</v>
      </c>
      <c r="H1555" s="102"/>
    </row>
    <row r="1556" spans="1:8" ht="28.5" x14ac:dyDescent="0.25">
      <c r="A1556" s="34"/>
      <c r="B1556" s="34"/>
      <c r="C1556" s="34" t="s">
        <v>12297</v>
      </c>
      <c r="D1556" s="34"/>
      <c r="E1556" s="34"/>
      <c r="F1556" s="35">
        <v>3</v>
      </c>
      <c r="G1556" s="112">
        <v>155.51</v>
      </c>
      <c r="H1556" s="102"/>
    </row>
    <row r="1557" spans="1:8" x14ac:dyDescent="0.25">
      <c r="A1557" s="30" t="s">
        <v>667</v>
      </c>
      <c r="B1557" s="30" t="s">
        <v>8386</v>
      </c>
      <c r="C1557" s="30" t="s">
        <v>366</v>
      </c>
      <c r="D1557" s="30" t="s">
        <v>5</v>
      </c>
      <c r="E1557" s="30">
        <v>5</v>
      </c>
      <c r="F1557" s="31">
        <v>1</v>
      </c>
      <c r="G1557" s="111">
        <v>129.59</v>
      </c>
      <c r="H1557" s="102" t="s">
        <v>20990</v>
      </c>
    </row>
    <row r="1558" spans="1:8" x14ac:dyDescent="0.25">
      <c r="A1558" s="30"/>
      <c r="B1558" s="30"/>
      <c r="C1558" s="30"/>
      <c r="D1558" s="30" t="s">
        <v>7</v>
      </c>
      <c r="E1558" s="30">
        <v>0.5</v>
      </c>
      <c r="F1558" s="31">
        <v>2</v>
      </c>
      <c r="G1558" s="111">
        <v>25.92</v>
      </c>
      <c r="H1558" s="102"/>
    </row>
    <row r="1559" spans="1:8" ht="28.5" x14ac:dyDescent="0.25">
      <c r="A1559" s="34"/>
      <c r="B1559" s="34"/>
      <c r="C1559" s="34" t="s">
        <v>12298</v>
      </c>
      <c r="D1559" s="34"/>
      <c r="E1559" s="34"/>
      <c r="F1559" s="35">
        <v>3</v>
      </c>
      <c r="G1559" s="112">
        <v>155.51</v>
      </c>
      <c r="H1559" s="102"/>
    </row>
    <row r="1560" spans="1:8" ht="30" x14ac:dyDescent="0.25">
      <c r="A1560" s="30" t="s">
        <v>668</v>
      </c>
      <c r="B1560" s="30" t="s">
        <v>8387</v>
      </c>
      <c r="C1560" s="30" t="s">
        <v>112</v>
      </c>
      <c r="D1560" s="30" t="s">
        <v>5</v>
      </c>
      <c r="E1560" s="30">
        <v>5</v>
      </c>
      <c r="F1560" s="31">
        <v>1</v>
      </c>
      <c r="G1560" s="111">
        <v>129.59</v>
      </c>
      <c r="H1560" s="102" t="s">
        <v>18037</v>
      </c>
    </row>
    <row r="1561" spans="1:8" x14ac:dyDescent="0.25">
      <c r="A1561" s="30"/>
      <c r="B1561" s="30"/>
      <c r="C1561" s="30"/>
      <c r="D1561" s="30" t="s">
        <v>7</v>
      </c>
      <c r="E1561" s="30">
        <v>0.5</v>
      </c>
      <c r="F1561" s="31">
        <v>2</v>
      </c>
      <c r="G1561" s="111">
        <v>25.92</v>
      </c>
      <c r="H1561" s="102"/>
    </row>
    <row r="1562" spans="1:8" ht="28.5" x14ac:dyDescent="0.25">
      <c r="A1562" s="34"/>
      <c r="B1562" s="34"/>
      <c r="C1562" s="34" t="s">
        <v>12299</v>
      </c>
      <c r="D1562" s="34"/>
      <c r="E1562" s="34"/>
      <c r="F1562" s="35">
        <v>3</v>
      </c>
      <c r="G1562" s="112">
        <v>155.51</v>
      </c>
      <c r="H1562" s="102"/>
    </row>
    <row r="1563" spans="1:8" ht="45" x14ac:dyDescent="0.25">
      <c r="A1563" s="30" t="s">
        <v>669</v>
      </c>
      <c r="B1563" s="30" t="s">
        <v>8388</v>
      </c>
      <c r="C1563" s="30" t="s">
        <v>2396</v>
      </c>
      <c r="D1563" s="30" t="s">
        <v>5</v>
      </c>
      <c r="E1563" s="30">
        <v>5</v>
      </c>
      <c r="F1563" s="31">
        <v>2</v>
      </c>
      <c r="G1563" s="111">
        <v>259.18</v>
      </c>
      <c r="H1563" s="102" t="s">
        <v>19591</v>
      </c>
    </row>
    <row r="1564" spans="1:8" x14ac:dyDescent="0.25">
      <c r="A1564" s="30"/>
      <c r="B1564" s="30"/>
      <c r="C1564" s="30"/>
      <c r="D1564" s="30" t="s">
        <v>7</v>
      </c>
      <c r="E1564" s="30">
        <v>0.5</v>
      </c>
      <c r="F1564" s="31">
        <v>1</v>
      </c>
      <c r="G1564" s="111">
        <v>12.96</v>
      </c>
      <c r="H1564" s="102"/>
    </row>
    <row r="1565" spans="1:8" ht="42.75" x14ac:dyDescent="0.25">
      <c r="A1565" s="34"/>
      <c r="B1565" s="34"/>
      <c r="C1565" s="34" t="s">
        <v>12300</v>
      </c>
      <c r="D1565" s="34"/>
      <c r="E1565" s="34"/>
      <c r="F1565" s="35">
        <v>3</v>
      </c>
      <c r="G1565" s="112">
        <v>272.14</v>
      </c>
      <c r="H1565" s="102"/>
    </row>
    <row r="1566" spans="1:8" x14ac:dyDescent="0.25">
      <c r="A1566" s="30" t="s">
        <v>670</v>
      </c>
      <c r="B1566" s="30" t="s">
        <v>8389</v>
      </c>
      <c r="C1566" s="30" t="s">
        <v>2788</v>
      </c>
      <c r="D1566" s="30" t="s">
        <v>5</v>
      </c>
      <c r="E1566" s="30">
        <v>5</v>
      </c>
      <c r="F1566" s="31">
        <v>2</v>
      </c>
      <c r="G1566" s="111">
        <v>259.18</v>
      </c>
      <c r="H1566" s="102" t="s">
        <v>19586</v>
      </c>
    </row>
    <row r="1567" spans="1:8" x14ac:dyDescent="0.25">
      <c r="A1567" s="30"/>
      <c r="B1567" s="30"/>
      <c r="C1567" s="30"/>
      <c r="D1567" s="30" t="s">
        <v>7</v>
      </c>
      <c r="E1567" s="30">
        <v>0.5</v>
      </c>
      <c r="F1567" s="31">
        <v>1</v>
      </c>
      <c r="G1567" s="111">
        <v>12.96</v>
      </c>
      <c r="H1567" s="102"/>
    </row>
    <row r="1568" spans="1:8" ht="28.5" x14ac:dyDescent="0.25">
      <c r="A1568" s="34"/>
      <c r="B1568" s="34"/>
      <c r="C1568" s="34" t="s">
        <v>12301</v>
      </c>
      <c r="D1568" s="34"/>
      <c r="E1568" s="34"/>
      <c r="F1568" s="35">
        <v>3</v>
      </c>
      <c r="G1568" s="112">
        <v>272.14</v>
      </c>
      <c r="H1568" s="102"/>
    </row>
    <row r="1569" spans="1:8" ht="30" x14ac:dyDescent="0.25">
      <c r="A1569" s="30" t="s">
        <v>671</v>
      </c>
      <c r="B1569" s="30" t="s">
        <v>8390</v>
      </c>
      <c r="C1569" s="30" t="s">
        <v>80</v>
      </c>
      <c r="D1569" s="30" t="s">
        <v>5</v>
      </c>
      <c r="E1569" s="30">
        <v>5</v>
      </c>
      <c r="F1569" s="31">
        <v>1</v>
      </c>
      <c r="G1569" s="111">
        <v>129.59</v>
      </c>
      <c r="H1569" s="102" t="s">
        <v>17508</v>
      </c>
    </row>
    <row r="1570" spans="1:8" x14ac:dyDescent="0.25">
      <c r="A1570" s="30"/>
      <c r="B1570" s="30"/>
      <c r="C1570" s="30"/>
      <c r="D1570" s="30" t="s">
        <v>7</v>
      </c>
      <c r="E1570" s="30">
        <v>0.5</v>
      </c>
      <c r="F1570" s="31">
        <v>2</v>
      </c>
      <c r="G1570" s="111">
        <v>25.92</v>
      </c>
      <c r="H1570" s="102"/>
    </row>
    <row r="1571" spans="1:8" ht="28.5" x14ac:dyDescent="0.25">
      <c r="A1571" s="34"/>
      <c r="B1571" s="34"/>
      <c r="C1571" s="34" t="s">
        <v>12302</v>
      </c>
      <c r="D1571" s="34"/>
      <c r="E1571" s="34"/>
      <c r="F1571" s="35">
        <v>3</v>
      </c>
      <c r="G1571" s="112">
        <v>155.51</v>
      </c>
      <c r="H1571" s="102"/>
    </row>
    <row r="1572" spans="1:8" ht="30" x14ac:dyDescent="0.25">
      <c r="A1572" s="30" t="s">
        <v>672</v>
      </c>
      <c r="B1572" s="30" t="s">
        <v>8391</v>
      </c>
      <c r="C1572" s="30" t="s">
        <v>233</v>
      </c>
      <c r="D1572" s="30" t="s">
        <v>5</v>
      </c>
      <c r="E1572" s="30">
        <v>5</v>
      </c>
      <c r="F1572" s="31">
        <v>1</v>
      </c>
      <c r="G1572" s="111">
        <v>129.59</v>
      </c>
      <c r="H1572" s="102" t="s">
        <v>20854</v>
      </c>
    </row>
    <row r="1573" spans="1:8" x14ac:dyDescent="0.25">
      <c r="A1573" s="30"/>
      <c r="B1573" s="30"/>
      <c r="C1573" s="30"/>
      <c r="D1573" s="30" t="s">
        <v>6</v>
      </c>
      <c r="E1573" s="30">
        <v>1</v>
      </c>
      <c r="F1573" s="31">
        <v>2</v>
      </c>
      <c r="G1573" s="111">
        <v>51.84</v>
      </c>
      <c r="H1573" s="102"/>
    </row>
    <row r="1574" spans="1:8" x14ac:dyDescent="0.25">
      <c r="A1574" s="30"/>
      <c r="B1574" s="30"/>
      <c r="C1574" s="30"/>
      <c r="D1574" s="30" t="s">
        <v>7</v>
      </c>
      <c r="E1574" s="30">
        <v>0.5</v>
      </c>
      <c r="F1574" s="31">
        <v>1</v>
      </c>
      <c r="G1574" s="111">
        <v>12.96</v>
      </c>
      <c r="H1574" s="102"/>
    </row>
    <row r="1575" spans="1:8" ht="28.5" x14ac:dyDescent="0.25">
      <c r="A1575" s="34"/>
      <c r="B1575" s="34"/>
      <c r="C1575" s="34" t="s">
        <v>12303</v>
      </c>
      <c r="D1575" s="34"/>
      <c r="E1575" s="34"/>
      <c r="F1575" s="35">
        <v>4</v>
      </c>
      <c r="G1575" s="112">
        <v>194.39000000000001</v>
      </c>
      <c r="H1575" s="102"/>
    </row>
    <row r="1576" spans="1:8" x14ac:dyDescent="0.25">
      <c r="A1576" s="30" t="s">
        <v>673</v>
      </c>
      <c r="B1576" s="30" t="s">
        <v>8392</v>
      </c>
      <c r="C1576" s="30" t="s">
        <v>2908</v>
      </c>
      <c r="D1576" s="30" t="s">
        <v>5</v>
      </c>
      <c r="E1576" s="30">
        <v>5</v>
      </c>
      <c r="F1576" s="31">
        <v>2</v>
      </c>
      <c r="G1576" s="111">
        <v>259.18</v>
      </c>
      <c r="H1576" s="102" t="s">
        <v>18439</v>
      </c>
    </row>
    <row r="1577" spans="1:8" x14ac:dyDescent="0.25">
      <c r="A1577" s="30"/>
      <c r="B1577" s="30"/>
      <c r="C1577" s="30"/>
      <c r="D1577" s="30" t="s">
        <v>7</v>
      </c>
      <c r="E1577" s="30">
        <v>0.5</v>
      </c>
      <c r="F1577" s="31">
        <v>1</v>
      </c>
      <c r="G1577" s="111">
        <v>12.96</v>
      </c>
      <c r="H1577" s="102"/>
    </row>
    <row r="1578" spans="1:8" ht="28.5" x14ac:dyDescent="0.25">
      <c r="A1578" s="34"/>
      <c r="B1578" s="34"/>
      <c r="C1578" s="34" t="s">
        <v>12304</v>
      </c>
      <c r="D1578" s="34"/>
      <c r="E1578" s="34"/>
      <c r="F1578" s="35">
        <v>3</v>
      </c>
      <c r="G1578" s="112">
        <v>272.14</v>
      </c>
      <c r="H1578" s="102"/>
    </row>
    <row r="1579" spans="1:8" ht="30" x14ac:dyDescent="0.25">
      <c r="A1579" s="30" t="s">
        <v>674</v>
      </c>
      <c r="B1579" s="30" t="s">
        <v>8393</v>
      </c>
      <c r="C1579" s="30" t="s">
        <v>152</v>
      </c>
      <c r="D1579" s="30" t="s">
        <v>5</v>
      </c>
      <c r="E1579" s="30">
        <v>5</v>
      </c>
      <c r="F1579" s="31">
        <v>1</v>
      </c>
      <c r="G1579" s="111">
        <v>129.59</v>
      </c>
      <c r="H1579" s="102" t="s">
        <v>18416</v>
      </c>
    </row>
    <row r="1580" spans="1:8" x14ac:dyDescent="0.25">
      <c r="A1580" s="30"/>
      <c r="B1580" s="30"/>
      <c r="C1580" s="30"/>
      <c r="D1580" s="30" t="s">
        <v>7</v>
      </c>
      <c r="E1580" s="30">
        <v>0.5</v>
      </c>
      <c r="F1580" s="31">
        <v>3</v>
      </c>
      <c r="G1580" s="111">
        <v>38.880000000000003</v>
      </c>
      <c r="H1580" s="102"/>
    </row>
    <row r="1581" spans="1:8" ht="28.5" x14ac:dyDescent="0.25">
      <c r="A1581" s="34"/>
      <c r="B1581" s="34"/>
      <c r="C1581" s="34" t="s">
        <v>12305</v>
      </c>
      <c r="D1581" s="34"/>
      <c r="E1581" s="34"/>
      <c r="F1581" s="35">
        <v>4</v>
      </c>
      <c r="G1581" s="112">
        <v>168.47</v>
      </c>
      <c r="H1581" s="102"/>
    </row>
    <row r="1582" spans="1:8" ht="30" x14ac:dyDescent="0.25">
      <c r="A1582" s="30" t="s">
        <v>675</v>
      </c>
      <c r="B1582" s="30" t="s">
        <v>8394</v>
      </c>
      <c r="C1582" s="30" t="s">
        <v>352</v>
      </c>
      <c r="D1582" s="30" t="s">
        <v>5</v>
      </c>
      <c r="E1582" s="30">
        <v>5</v>
      </c>
      <c r="F1582" s="31">
        <v>1</v>
      </c>
      <c r="G1582" s="111">
        <v>129.59</v>
      </c>
      <c r="H1582" s="102" t="s">
        <v>20833</v>
      </c>
    </row>
    <row r="1583" spans="1:8" x14ac:dyDescent="0.25">
      <c r="A1583" s="30"/>
      <c r="B1583" s="30"/>
      <c r="C1583" s="30"/>
      <c r="D1583" s="30" t="s">
        <v>7</v>
      </c>
      <c r="E1583" s="30">
        <v>0.5</v>
      </c>
      <c r="F1583" s="31">
        <v>1</v>
      </c>
      <c r="G1583" s="111">
        <v>12.96</v>
      </c>
      <c r="H1583" s="102"/>
    </row>
    <row r="1584" spans="1:8" ht="28.5" x14ac:dyDescent="0.25">
      <c r="A1584" s="34"/>
      <c r="B1584" s="34"/>
      <c r="C1584" s="34" t="s">
        <v>12306</v>
      </c>
      <c r="D1584" s="34"/>
      <c r="E1584" s="34"/>
      <c r="F1584" s="35">
        <v>2</v>
      </c>
      <c r="G1584" s="112">
        <v>142.55000000000001</v>
      </c>
      <c r="H1584" s="102"/>
    </row>
    <row r="1585" spans="1:8" ht="30" x14ac:dyDescent="0.25">
      <c r="A1585" s="30" t="s">
        <v>676</v>
      </c>
      <c r="B1585" s="30" t="s">
        <v>8395</v>
      </c>
      <c r="C1585" s="30" t="s">
        <v>187</v>
      </c>
      <c r="D1585" s="30" t="s">
        <v>5</v>
      </c>
      <c r="E1585" s="30">
        <v>5</v>
      </c>
      <c r="F1585" s="31">
        <v>1</v>
      </c>
      <c r="G1585" s="111">
        <v>129.59</v>
      </c>
      <c r="H1585" s="102" t="s">
        <v>18733</v>
      </c>
    </row>
    <row r="1586" spans="1:8" x14ac:dyDescent="0.25">
      <c r="A1586" s="30"/>
      <c r="B1586" s="30"/>
      <c r="C1586" s="30"/>
      <c r="D1586" s="30" t="s">
        <v>7</v>
      </c>
      <c r="E1586" s="30">
        <v>0.5</v>
      </c>
      <c r="F1586" s="31">
        <v>1</v>
      </c>
      <c r="G1586" s="111">
        <v>12.96</v>
      </c>
      <c r="H1586" s="102"/>
    </row>
    <row r="1587" spans="1:8" ht="28.5" x14ac:dyDescent="0.25">
      <c r="A1587" s="34"/>
      <c r="B1587" s="34"/>
      <c r="C1587" s="34" t="s">
        <v>12307</v>
      </c>
      <c r="D1587" s="34"/>
      <c r="E1587" s="34"/>
      <c r="F1587" s="35">
        <v>2</v>
      </c>
      <c r="G1587" s="112">
        <v>142.55000000000001</v>
      </c>
      <c r="H1587" s="102"/>
    </row>
    <row r="1588" spans="1:8" ht="30" x14ac:dyDescent="0.25">
      <c r="A1588" s="30" t="s">
        <v>677</v>
      </c>
      <c r="B1588" s="30" t="s">
        <v>8396</v>
      </c>
      <c r="C1588" s="30" t="s">
        <v>161</v>
      </c>
      <c r="D1588" s="30" t="s">
        <v>5</v>
      </c>
      <c r="E1588" s="30">
        <v>5</v>
      </c>
      <c r="F1588" s="31">
        <v>2</v>
      </c>
      <c r="G1588" s="111">
        <v>259.18</v>
      </c>
      <c r="H1588" s="102" t="s">
        <v>18495</v>
      </c>
    </row>
    <row r="1589" spans="1:8" x14ac:dyDescent="0.25">
      <c r="A1589" s="30"/>
      <c r="B1589" s="30"/>
      <c r="C1589" s="30"/>
      <c r="D1589" s="30" t="s">
        <v>7</v>
      </c>
      <c r="E1589" s="30">
        <v>0.5</v>
      </c>
      <c r="F1589" s="31">
        <v>2</v>
      </c>
      <c r="G1589" s="111">
        <v>25.92</v>
      </c>
      <c r="H1589" s="102"/>
    </row>
    <row r="1590" spans="1:8" ht="28.5" x14ac:dyDescent="0.25">
      <c r="A1590" s="34"/>
      <c r="B1590" s="34"/>
      <c r="C1590" s="34" t="s">
        <v>12308</v>
      </c>
      <c r="D1590" s="34"/>
      <c r="E1590" s="34"/>
      <c r="F1590" s="35">
        <v>4</v>
      </c>
      <c r="G1590" s="112">
        <v>285.10000000000002</v>
      </c>
      <c r="H1590" s="102"/>
    </row>
    <row r="1591" spans="1:8" x14ac:dyDescent="0.25">
      <c r="A1591" s="30" t="s">
        <v>678</v>
      </c>
      <c r="B1591" s="30" t="s">
        <v>8397</v>
      </c>
      <c r="C1591" s="30" t="s">
        <v>299</v>
      </c>
      <c r="D1591" s="30" t="s">
        <v>5</v>
      </c>
      <c r="E1591" s="30">
        <v>5</v>
      </c>
      <c r="F1591" s="31">
        <v>1</v>
      </c>
      <c r="G1591" s="111">
        <v>129.59</v>
      </c>
      <c r="H1591" s="102" t="s">
        <v>20222</v>
      </c>
    </row>
    <row r="1592" spans="1:8" x14ac:dyDescent="0.25">
      <c r="A1592" s="30"/>
      <c r="B1592" s="30"/>
      <c r="C1592" s="30"/>
      <c r="D1592" s="30" t="s">
        <v>7</v>
      </c>
      <c r="E1592" s="30">
        <v>0.5</v>
      </c>
      <c r="F1592" s="31">
        <v>4</v>
      </c>
      <c r="G1592" s="111">
        <v>51.84</v>
      </c>
      <c r="H1592" s="102"/>
    </row>
    <row r="1593" spans="1:8" ht="28.5" x14ac:dyDescent="0.25">
      <c r="A1593" s="34"/>
      <c r="B1593" s="34"/>
      <c r="C1593" s="34" t="s">
        <v>12309</v>
      </c>
      <c r="D1593" s="34"/>
      <c r="E1593" s="34"/>
      <c r="F1593" s="35">
        <v>5</v>
      </c>
      <c r="G1593" s="112">
        <v>181.43</v>
      </c>
      <c r="H1593" s="102"/>
    </row>
    <row r="1594" spans="1:8" ht="30" x14ac:dyDescent="0.25">
      <c r="A1594" s="30" t="s">
        <v>679</v>
      </c>
      <c r="B1594" s="30" t="s">
        <v>8398</v>
      </c>
      <c r="C1594" s="30" t="s">
        <v>319</v>
      </c>
      <c r="D1594" s="30" t="s">
        <v>5</v>
      </c>
      <c r="E1594" s="30">
        <v>5</v>
      </c>
      <c r="F1594" s="31">
        <v>2</v>
      </c>
      <c r="G1594" s="111">
        <v>259.18</v>
      </c>
      <c r="H1594" s="102" t="s">
        <v>20474</v>
      </c>
    </row>
    <row r="1595" spans="1:8" x14ac:dyDescent="0.25">
      <c r="A1595" s="30"/>
      <c r="B1595" s="30"/>
      <c r="C1595" s="30"/>
      <c r="D1595" s="30" t="s">
        <v>7</v>
      </c>
      <c r="E1595" s="30">
        <v>0.5</v>
      </c>
      <c r="F1595" s="31">
        <v>2</v>
      </c>
      <c r="G1595" s="111">
        <v>25.92</v>
      </c>
      <c r="H1595" s="102"/>
    </row>
    <row r="1596" spans="1:8" ht="28.5" x14ac:dyDescent="0.25">
      <c r="A1596" s="34"/>
      <c r="B1596" s="34"/>
      <c r="C1596" s="34" t="s">
        <v>12310</v>
      </c>
      <c r="D1596" s="34"/>
      <c r="E1596" s="34"/>
      <c r="F1596" s="35">
        <v>4</v>
      </c>
      <c r="G1596" s="112">
        <v>285.10000000000002</v>
      </c>
      <c r="H1596" s="102"/>
    </row>
    <row r="1597" spans="1:8" ht="30" x14ac:dyDescent="0.25">
      <c r="A1597" s="30" t="s">
        <v>680</v>
      </c>
      <c r="B1597" s="30" t="s">
        <v>8399</v>
      </c>
      <c r="C1597" s="30" t="s">
        <v>281</v>
      </c>
      <c r="D1597" s="30" t="s">
        <v>5</v>
      </c>
      <c r="E1597" s="30">
        <v>5</v>
      </c>
      <c r="F1597" s="31">
        <v>1</v>
      </c>
      <c r="G1597" s="111">
        <v>129.59</v>
      </c>
      <c r="H1597" s="102" t="s">
        <v>20012</v>
      </c>
    </row>
    <row r="1598" spans="1:8" x14ac:dyDescent="0.25">
      <c r="A1598" s="30"/>
      <c r="B1598" s="30"/>
      <c r="C1598" s="30"/>
      <c r="D1598" s="30" t="s">
        <v>7</v>
      </c>
      <c r="E1598" s="30">
        <v>0.5</v>
      </c>
      <c r="F1598" s="31">
        <v>4</v>
      </c>
      <c r="G1598" s="111">
        <v>51.84</v>
      </c>
      <c r="H1598" s="102"/>
    </row>
    <row r="1599" spans="1:8" ht="28.5" x14ac:dyDescent="0.25">
      <c r="A1599" s="34"/>
      <c r="B1599" s="34"/>
      <c r="C1599" s="34" t="s">
        <v>12311</v>
      </c>
      <c r="D1599" s="34"/>
      <c r="E1599" s="34"/>
      <c r="F1599" s="35">
        <v>5</v>
      </c>
      <c r="G1599" s="112">
        <v>181.43</v>
      </c>
      <c r="H1599" s="102"/>
    </row>
    <row r="1600" spans="1:8" ht="30" x14ac:dyDescent="0.25">
      <c r="A1600" s="30" t="s">
        <v>681</v>
      </c>
      <c r="B1600" s="30" t="s">
        <v>8400</v>
      </c>
      <c r="C1600" s="30" t="s">
        <v>172</v>
      </c>
      <c r="D1600" s="30" t="s">
        <v>5</v>
      </c>
      <c r="E1600" s="30">
        <v>5</v>
      </c>
      <c r="F1600" s="31">
        <v>1</v>
      </c>
      <c r="G1600" s="111">
        <v>129.59</v>
      </c>
      <c r="H1600" s="102" t="s">
        <v>18597</v>
      </c>
    </row>
    <row r="1601" spans="1:8" x14ac:dyDescent="0.25">
      <c r="A1601" s="30"/>
      <c r="B1601" s="30"/>
      <c r="C1601" s="30"/>
      <c r="D1601" s="30" t="s">
        <v>7</v>
      </c>
      <c r="E1601" s="30">
        <v>0.5</v>
      </c>
      <c r="F1601" s="31">
        <v>2</v>
      </c>
      <c r="G1601" s="111">
        <v>25.92</v>
      </c>
      <c r="H1601" s="102"/>
    </row>
    <row r="1602" spans="1:8" ht="28.5" x14ac:dyDescent="0.25">
      <c r="A1602" s="34"/>
      <c r="B1602" s="34"/>
      <c r="C1602" s="34" t="s">
        <v>12312</v>
      </c>
      <c r="D1602" s="34"/>
      <c r="E1602" s="34"/>
      <c r="F1602" s="35">
        <v>3</v>
      </c>
      <c r="G1602" s="112">
        <v>155.51</v>
      </c>
      <c r="H1602" s="102"/>
    </row>
    <row r="1603" spans="1:8" x14ac:dyDescent="0.25">
      <c r="A1603" s="30" t="s">
        <v>682</v>
      </c>
      <c r="B1603" s="30" t="s">
        <v>12313</v>
      </c>
      <c r="C1603" s="30" t="s">
        <v>12314</v>
      </c>
      <c r="D1603" s="30" t="s">
        <v>5</v>
      </c>
      <c r="E1603" s="30">
        <v>5</v>
      </c>
      <c r="F1603" s="31">
        <v>2</v>
      </c>
      <c r="G1603" s="111">
        <v>259.18</v>
      </c>
      <c r="H1603" s="102" t="s">
        <v>20359</v>
      </c>
    </row>
    <row r="1604" spans="1:8" x14ac:dyDescent="0.25">
      <c r="A1604" s="30"/>
      <c r="B1604" s="30"/>
      <c r="C1604" s="30"/>
      <c r="D1604" s="30" t="s">
        <v>7</v>
      </c>
      <c r="E1604" s="30">
        <v>0.5</v>
      </c>
      <c r="F1604" s="31">
        <v>2</v>
      </c>
      <c r="G1604" s="111">
        <v>25.92</v>
      </c>
      <c r="H1604" s="102"/>
    </row>
    <row r="1605" spans="1:8" ht="28.5" x14ac:dyDescent="0.25">
      <c r="A1605" s="34"/>
      <c r="B1605" s="34"/>
      <c r="C1605" s="34" t="s">
        <v>12315</v>
      </c>
      <c r="D1605" s="34"/>
      <c r="E1605" s="34"/>
      <c r="F1605" s="35">
        <v>4</v>
      </c>
      <c r="G1605" s="112">
        <v>285.10000000000002</v>
      </c>
      <c r="H1605" s="102"/>
    </row>
    <row r="1606" spans="1:8" ht="30" x14ac:dyDescent="0.25">
      <c r="A1606" s="30" t="s">
        <v>684</v>
      </c>
      <c r="B1606" s="30" t="s">
        <v>8402</v>
      </c>
      <c r="C1606" s="30" t="s">
        <v>256</v>
      </c>
      <c r="D1606" s="30" t="s">
        <v>5</v>
      </c>
      <c r="E1606" s="30">
        <v>5</v>
      </c>
      <c r="F1606" s="31">
        <v>2</v>
      </c>
      <c r="G1606" s="111">
        <v>259.18</v>
      </c>
      <c r="H1606" s="102" t="s">
        <v>19706</v>
      </c>
    </row>
    <row r="1607" spans="1:8" x14ac:dyDescent="0.25">
      <c r="A1607" s="30"/>
      <c r="B1607" s="30"/>
      <c r="C1607" s="30"/>
      <c r="D1607" s="30" t="s">
        <v>7</v>
      </c>
      <c r="E1607" s="30">
        <v>0.5</v>
      </c>
      <c r="F1607" s="31">
        <v>1</v>
      </c>
      <c r="G1607" s="111">
        <v>12.96</v>
      </c>
      <c r="H1607" s="102"/>
    </row>
    <row r="1608" spans="1:8" ht="28.5" x14ac:dyDescent="0.25">
      <c r="A1608" s="34"/>
      <c r="B1608" s="34"/>
      <c r="C1608" s="34" t="s">
        <v>12316</v>
      </c>
      <c r="D1608" s="34"/>
      <c r="E1608" s="34"/>
      <c r="F1608" s="35">
        <v>3</v>
      </c>
      <c r="G1608" s="112">
        <v>272.14</v>
      </c>
      <c r="H1608" s="102"/>
    </row>
    <row r="1609" spans="1:8" ht="30" x14ac:dyDescent="0.25">
      <c r="A1609" s="30" t="s">
        <v>685</v>
      </c>
      <c r="B1609" s="30" t="s">
        <v>8403</v>
      </c>
      <c r="C1609" s="30" t="s">
        <v>346</v>
      </c>
      <c r="D1609" s="30" t="s">
        <v>5</v>
      </c>
      <c r="E1609" s="30">
        <v>5</v>
      </c>
      <c r="F1609" s="31">
        <v>2</v>
      </c>
      <c r="G1609" s="111">
        <v>259.18</v>
      </c>
      <c r="H1609" s="102" t="s">
        <v>20739</v>
      </c>
    </row>
    <row r="1610" spans="1:8" x14ac:dyDescent="0.25">
      <c r="A1610" s="30"/>
      <c r="B1610" s="30"/>
      <c r="C1610" s="30"/>
      <c r="D1610" s="30" t="s">
        <v>7</v>
      </c>
      <c r="E1610" s="30">
        <v>0.5</v>
      </c>
      <c r="F1610" s="31">
        <v>2</v>
      </c>
      <c r="G1610" s="111">
        <v>25.92</v>
      </c>
      <c r="H1610" s="102"/>
    </row>
    <row r="1611" spans="1:8" ht="28.5" x14ac:dyDescent="0.25">
      <c r="A1611" s="34"/>
      <c r="B1611" s="34"/>
      <c r="C1611" s="34" t="s">
        <v>12317</v>
      </c>
      <c r="D1611" s="34"/>
      <c r="E1611" s="34"/>
      <c r="F1611" s="35">
        <v>4</v>
      </c>
      <c r="G1611" s="112">
        <v>285.10000000000002</v>
      </c>
      <c r="H1611" s="102"/>
    </row>
    <row r="1612" spans="1:8" x14ac:dyDescent="0.25">
      <c r="A1612" s="30" t="s">
        <v>686</v>
      </c>
      <c r="B1612" s="30" t="s">
        <v>8404</v>
      </c>
      <c r="C1612" s="30" t="s">
        <v>301</v>
      </c>
      <c r="D1612" s="30" t="s">
        <v>3</v>
      </c>
      <c r="E1612" s="30">
        <v>10</v>
      </c>
      <c r="F1612" s="31">
        <v>1</v>
      </c>
      <c r="G1612" s="111">
        <v>259.18</v>
      </c>
      <c r="H1612" s="102" t="s">
        <v>20260</v>
      </c>
    </row>
    <row r="1613" spans="1:8" ht="28.5" x14ac:dyDescent="0.25">
      <c r="A1613" s="34"/>
      <c r="B1613" s="34"/>
      <c r="C1613" s="34" t="s">
        <v>12318</v>
      </c>
      <c r="D1613" s="34"/>
      <c r="E1613" s="34"/>
      <c r="F1613" s="35">
        <v>1</v>
      </c>
      <c r="G1613" s="112">
        <v>259.18</v>
      </c>
      <c r="H1613" s="102"/>
    </row>
    <row r="1614" spans="1:8" ht="30" x14ac:dyDescent="0.25">
      <c r="A1614" s="30" t="s">
        <v>687</v>
      </c>
      <c r="B1614" s="30" t="s">
        <v>8405</v>
      </c>
      <c r="C1614" s="30" t="s">
        <v>20</v>
      </c>
      <c r="D1614" s="30" t="s">
        <v>5</v>
      </c>
      <c r="E1614" s="30">
        <v>5</v>
      </c>
      <c r="F1614" s="31">
        <v>1</v>
      </c>
      <c r="G1614" s="111">
        <v>129.59</v>
      </c>
      <c r="H1614" s="102" t="s">
        <v>16902</v>
      </c>
    </row>
    <row r="1615" spans="1:8" x14ac:dyDescent="0.25">
      <c r="A1615" s="30"/>
      <c r="B1615" s="30"/>
      <c r="C1615" s="30"/>
      <c r="D1615" s="30" t="s">
        <v>7</v>
      </c>
      <c r="E1615" s="30">
        <v>0.5</v>
      </c>
      <c r="F1615" s="31">
        <v>3</v>
      </c>
      <c r="G1615" s="111">
        <v>38.880000000000003</v>
      </c>
      <c r="H1615" s="102"/>
    </row>
    <row r="1616" spans="1:8" ht="28.5" x14ac:dyDescent="0.25">
      <c r="A1616" s="34"/>
      <c r="B1616" s="34"/>
      <c r="C1616" s="34" t="s">
        <v>12319</v>
      </c>
      <c r="D1616" s="34"/>
      <c r="E1616" s="34"/>
      <c r="F1616" s="35">
        <v>4</v>
      </c>
      <c r="G1616" s="112">
        <v>168.47</v>
      </c>
      <c r="H1616" s="102"/>
    </row>
    <row r="1617" spans="1:8" ht="30" x14ac:dyDescent="0.25">
      <c r="A1617" s="30" t="s">
        <v>688</v>
      </c>
      <c r="B1617" s="30" t="s">
        <v>8406</v>
      </c>
      <c r="C1617" s="30" t="s">
        <v>110</v>
      </c>
      <c r="D1617" s="30" t="s">
        <v>5</v>
      </c>
      <c r="E1617" s="30">
        <v>5</v>
      </c>
      <c r="F1617" s="31">
        <v>1</v>
      </c>
      <c r="G1617" s="111">
        <v>129.59</v>
      </c>
      <c r="H1617" s="102" t="s">
        <v>18025</v>
      </c>
    </row>
    <row r="1618" spans="1:8" ht="42.75" x14ac:dyDescent="0.25">
      <c r="A1618" s="34"/>
      <c r="B1618" s="34"/>
      <c r="C1618" s="34" t="s">
        <v>12320</v>
      </c>
      <c r="D1618" s="34"/>
      <c r="E1618" s="34"/>
      <c r="F1618" s="35">
        <v>1</v>
      </c>
      <c r="G1618" s="112">
        <v>129.59</v>
      </c>
      <c r="H1618" s="102"/>
    </row>
    <row r="1619" spans="1:8" ht="45" x14ac:dyDescent="0.25">
      <c r="A1619" s="30" t="s">
        <v>689</v>
      </c>
      <c r="B1619" s="30" t="s">
        <v>8407</v>
      </c>
      <c r="C1619" s="30" t="s">
        <v>2474</v>
      </c>
      <c r="D1619" s="30" t="s">
        <v>5</v>
      </c>
      <c r="E1619" s="30">
        <v>5</v>
      </c>
      <c r="F1619" s="31">
        <v>2</v>
      </c>
      <c r="G1619" s="111">
        <v>259.18</v>
      </c>
      <c r="H1619" s="102" t="s">
        <v>20851</v>
      </c>
    </row>
    <row r="1620" spans="1:8" x14ac:dyDescent="0.25">
      <c r="A1620" s="30"/>
      <c r="B1620" s="30"/>
      <c r="C1620" s="30"/>
      <c r="D1620" s="30" t="s">
        <v>7</v>
      </c>
      <c r="E1620" s="30">
        <v>0.5</v>
      </c>
      <c r="F1620" s="31">
        <v>2</v>
      </c>
      <c r="G1620" s="111">
        <v>25.92</v>
      </c>
      <c r="H1620" s="102"/>
    </row>
    <row r="1621" spans="1:8" ht="42.75" x14ac:dyDescent="0.25">
      <c r="A1621" s="34"/>
      <c r="B1621" s="34"/>
      <c r="C1621" s="34" t="s">
        <v>12321</v>
      </c>
      <c r="D1621" s="34"/>
      <c r="E1621" s="34"/>
      <c r="F1621" s="35">
        <v>4</v>
      </c>
      <c r="G1621" s="112">
        <v>285.10000000000002</v>
      </c>
      <c r="H1621" s="102"/>
    </row>
    <row r="1622" spans="1:8" ht="30" x14ac:dyDescent="0.25">
      <c r="A1622" s="30" t="s">
        <v>690</v>
      </c>
      <c r="B1622" s="30" t="s">
        <v>8408</v>
      </c>
      <c r="C1622" s="30" t="s">
        <v>330</v>
      </c>
      <c r="D1622" s="30" t="s">
        <v>5</v>
      </c>
      <c r="E1622" s="30">
        <v>5</v>
      </c>
      <c r="F1622" s="31">
        <v>1</v>
      </c>
      <c r="G1622" s="111">
        <v>129.59</v>
      </c>
      <c r="H1622" s="102" t="s">
        <v>20610</v>
      </c>
    </row>
    <row r="1623" spans="1:8" x14ac:dyDescent="0.25">
      <c r="A1623" s="30"/>
      <c r="B1623" s="30"/>
      <c r="C1623" s="30"/>
      <c r="D1623" s="30" t="s">
        <v>7</v>
      </c>
      <c r="E1623" s="30">
        <v>0.5</v>
      </c>
      <c r="F1623" s="31">
        <v>2</v>
      </c>
      <c r="G1623" s="111">
        <v>25.92</v>
      </c>
      <c r="H1623" s="102"/>
    </row>
    <row r="1624" spans="1:8" ht="28.5" x14ac:dyDescent="0.25">
      <c r="A1624" s="34"/>
      <c r="B1624" s="34"/>
      <c r="C1624" s="34" t="s">
        <v>12322</v>
      </c>
      <c r="D1624" s="34"/>
      <c r="E1624" s="34"/>
      <c r="F1624" s="35">
        <v>3</v>
      </c>
      <c r="G1624" s="112">
        <v>155.51</v>
      </c>
      <c r="H1624" s="102"/>
    </row>
    <row r="1625" spans="1:8" ht="30" x14ac:dyDescent="0.25">
      <c r="A1625" s="30" t="s">
        <v>692</v>
      </c>
      <c r="B1625" s="30" t="s">
        <v>8410</v>
      </c>
      <c r="C1625" s="30" t="s">
        <v>315</v>
      </c>
      <c r="D1625" s="30" t="s">
        <v>5</v>
      </c>
      <c r="E1625" s="30">
        <v>5</v>
      </c>
      <c r="F1625" s="31">
        <v>1</v>
      </c>
      <c r="G1625" s="111">
        <v>129.59</v>
      </c>
      <c r="H1625" s="102" t="s">
        <v>16944</v>
      </c>
    </row>
    <row r="1626" spans="1:8" ht="28.5" x14ac:dyDescent="0.25">
      <c r="A1626" s="34"/>
      <c r="B1626" s="34"/>
      <c r="C1626" s="34" t="s">
        <v>12323</v>
      </c>
      <c r="D1626" s="34"/>
      <c r="E1626" s="34"/>
      <c r="F1626" s="35">
        <v>1</v>
      </c>
      <c r="G1626" s="112">
        <v>129.59</v>
      </c>
      <c r="H1626" s="102"/>
    </row>
    <row r="1627" spans="1:8" ht="30" x14ac:dyDescent="0.25">
      <c r="A1627" s="30" t="s">
        <v>693</v>
      </c>
      <c r="B1627" s="30" t="s">
        <v>8411</v>
      </c>
      <c r="C1627" s="30" t="s">
        <v>326</v>
      </c>
      <c r="D1627" s="30" t="s">
        <v>3</v>
      </c>
      <c r="E1627" s="30">
        <v>10</v>
      </c>
      <c r="F1627" s="31">
        <v>10</v>
      </c>
      <c r="G1627" s="111">
        <v>2591.8200000000002</v>
      </c>
      <c r="H1627" s="102" t="s">
        <v>20552</v>
      </c>
    </row>
    <row r="1628" spans="1:8" x14ac:dyDescent="0.25">
      <c r="A1628" s="30"/>
      <c r="B1628" s="30"/>
      <c r="C1628" s="30"/>
      <c r="D1628" s="30" t="s">
        <v>5</v>
      </c>
      <c r="E1628" s="30">
        <v>5</v>
      </c>
      <c r="F1628" s="31">
        <v>2</v>
      </c>
      <c r="G1628" s="111">
        <v>259.18</v>
      </c>
      <c r="H1628" s="102"/>
    </row>
    <row r="1629" spans="1:8" x14ac:dyDescent="0.25">
      <c r="A1629" s="30"/>
      <c r="B1629" s="30"/>
      <c r="C1629" s="30"/>
      <c r="D1629" s="30" t="s">
        <v>7</v>
      </c>
      <c r="E1629" s="30">
        <v>0.5</v>
      </c>
      <c r="F1629" s="31">
        <v>6</v>
      </c>
      <c r="G1629" s="111">
        <v>77.75</v>
      </c>
      <c r="H1629" s="102"/>
    </row>
    <row r="1630" spans="1:8" ht="28.5" x14ac:dyDescent="0.25">
      <c r="A1630" s="34"/>
      <c r="B1630" s="34"/>
      <c r="C1630" s="34" t="s">
        <v>12324</v>
      </c>
      <c r="D1630" s="34"/>
      <c r="E1630" s="34"/>
      <c r="F1630" s="35">
        <v>18</v>
      </c>
      <c r="G1630" s="112">
        <v>2928.75</v>
      </c>
      <c r="H1630" s="102"/>
    </row>
    <row r="1631" spans="1:8" x14ac:dyDescent="0.25">
      <c r="A1631" s="30" t="s">
        <v>2986</v>
      </c>
      <c r="B1631" s="30" t="s">
        <v>8412</v>
      </c>
      <c r="C1631" s="30" t="s">
        <v>2987</v>
      </c>
      <c r="D1631" s="30" t="s">
        <v>8</v>
      </c>
      <c r="E1631" s="30">
        <v>2</v>
      </c>
      <c r="F1631" s="31">
        <v>10</v>
      </c>
      <c r="G1631" s="111">
        <v>518.36</v>
      </c>
      <c r="H1631" s="102" t="s">
        <v>18192</v>
      </c>
    </row>
    <row r="1632" spans="1:8" x14ac:dyDescent="0.25">
      <c r="A1632" s="30"/>
      <c r="B1632" s="30"/>
      <c r="C1632" s="30"/>
      <c r="D1632" s="30" t="s">
        <v>7</v>
      </c>
      <c r="E1632" s="30">
        <v>0.5</v>
      </c>
      <c r="F1632" s="31">
        <v>10</v>
      </c>
      <c r="G1632" s="111">
        <v>129.59</v>
      </c>
      <c r="H1632" s="102"/>
    </row>
    <row r="1633" spans="1:8" x14ac:dyDescent="0.25">
      <c r="A1633" s="34"/>
      <c r="B1633" s="34"/>
      <c r="C1633" s="34" t="s">
        <v>12325</v>
      </c>
      <c r="D1633" s="34"/>
      <c r="E1633" s="34"/>
      <c r="F1633" s="35">
        <v>20</v>
      </c>
      <c r="G1633" s="112">
        <v>647.95000000000005</v>
      </c>
      <c r="H1633" s="102"/>
    </row>
    <row r="1634" spans="1:8" ht="30" x14ac:dyDescent="0.25">
      <c r="A1634" s="30" t="s">
        <v>694</v>
      </c>
      <c r="B1634" s="30" t="s">
        <v>8413</v>
      </c>
      <c r="C1634" s="30" t="s">
        <v>2568</v>
      </c>
      <c r="D1634" s="30" t="s">
        <v>8</v>
      </c>
      <c r="E1634" s="30">
        <v>2</v>
      </c>
      <c r="F1634" s="31">
        <v>3</v>
      </c>
      <c r="G1634" s="111">
        <v>155.51</v>
      </c>
      <c r="H1634" s="102" t="s">
        <v>17660</v>
      </c>
    </row>
    <row r="1635" spans="1:8" x14ac:dyDescent="0.25">
      <c r="A1635" s="30"/>
      <c r="B1635" s="30"/>
      <c r="C1635" s="30"/>
      <c r="D1635" s="30" t="s">
        <v>7</v>
      </c>
      <c r="E1635" s="30">
        <v>0.5</v>
      </c>
      <c r="F1635" s="31">
        <v>2</v>
      </c>
      <c r="G1635" s="111">
        <v>25.92</v>
      </c>
      <c r="H1635" s="102"/>
    </row>
    <row r="1636" spans="1:8" ht="28.5" x14ac:dyDescent="0.25">
      <c r="A1636" s="34"/>
      <c r="B1636" s="34"/>
      <c r="C1636" s="34" t="s">
        <v>12326</v>
      </c>
      <c r="D1636" s="34"/>
      <c r="E1636" s="34"/>
      <c r="F1636" s="35">
        <v>5</v>
      </c>
      <c r="G1636" s="112">
        <v>181.43</v>
      </c>
      <c r="H1636" s="102"/>
    </row>
    <row r="1637" spans="1:8" ht="30" x14ac:dyDescent="0.25">
      <c r="A1637" s="30" t="s">
        <v>695</v>
      </c>
      <c r="B1637" s="30" t="s">
        <v>8414</v>
      </c>
      <c r="C1637" s="30" t="s">
        <v>223</v>
      </c>
      <c r="D1637" s="30" t="s">
        <v>8</v>
      </c>
      <c r="E1637" s="30">
        <v>2</v>
      </c>
      <c r="F1637" s="31">
        <v>1</v>
      </c>
      <c r="G1637" s="111">
        <v>51.84</v>
      </c>
      <c r="H1637" s="102" t="s">
        <v>19234</v>
      </c>
    </row>
    <row r="1638" spans="1:8" x14ac:dyDescent="0.25">
      <c r="A1638" s="30"/>
      <c r="B1638" s="30"/>
      <c r="C1638" s="30"/>
      <c r="D1638" s="30" t="s">
        <v>7</v>
      </c>
      <c r="E1638" s="30">
        <v>0.5</v>
      </c>
      <c r="F1638" s="31">
        <v>3</v>
      </c>
      <c r="G1638" s="111">
        <v>38.880000000000003</v>
      </c>
      <c r="H1638" s="102"/>
    </row>
    <row r="1639" spans="1:8" ht="28.5" x14ac:dyDescent="0.25">
      <c r="A1639" s="34"/>
      <c r="B1639" s="34"/>
      <c r="C1639" s="34" t="s">
        <v>12327</v>
      </c>
      <c r="D1639" s="34"/>
      <c r="E1639" s="34"/>
      <c r="F1639" s="35">
        <v>4</v>
      </c>
      <c r="G1639" s="112">
        <v>90.72</v>
      </c>
      <c r="H1639" s="102"/>
    </row>
    <row r="1640" spans="1:8" x14ac:dyDescent="0.25">
      <c r="A1640" s="30" t="s">
        <v>4815</v>
      </c>
      <c r="B1640" s="30" t="s">
        <v>8415</v>
      </c>
      <c r="C1640" s="30" t="s">
        <v>4816</v>
      </c>
      <c r="D1640" s="30" t="s">
        <v>8</v>
      </c>
      <c r="E1640" s="30">
        <v>2</v>
      </c>
      <c r="F1640" s="31">
        <v>6</v>
      </c>
      <c r="G1640" s="111">
        <v>311.02</v>
      </c>
      <c r="H1640" s="102" t="s">
        <v>20344</v>
      </c>
    </row>
    <row r="1641" spans="1:8" x14ac:dyDescent="0.25">
      <c r="A1641" s="30"/>
      <c r="B1641" s="30"/>
      <c r="C1641" s="30"/>
      <c r="D1641" s="30" t="s">
        <v>7</v>
      </c>
      <c r="E1641" s="30">
        <v>0.5</v>
      </c>
      <c r="F1641" s="31">
        <v>3</v>
      </c>
      <c r="G1641" s="111">
        <v>38.880000000000003</v>
      </c>
      <c r="H1641" s="102"/>
    </row>
    <row r="1642" spans="1:8" x14ac:dyDescent="0.25">
      <c r="A1642" s="34"/>
      <c r="B1642" s="34"/>
      <c r="C1642" s="34" t="s">
        <v>12328</v>
      </c>
      <c r="D1642" s="34"/>
      <c r="E1642" s="34"/>
      <c r="F1642" s="35">
        <v>9</v>
      </c>
      <c r="G1642" s="112">
        <v>349.9</v>
      </c>
      <c r="H1642" s="102"/>
    </row>
    <row r="1643" spans="1:8" ht="30" x14ac:dyDescent="0.25">
      <c r="A1643" s="30" t="s">
        <v>696</v>
      </c>
      <c r="B1643" s="30" t="s">
        <v>8416</v>
      </c>
      <c r="C1643" s="30" t="s">
        <v>23</v>
      </c>
      <c r="D1643" s="30" t="s">
        <v>5</v>
      </c>
      <c r="E1643" s="30">
        <v>5</v>
      </c>
      <c r="F1643" s="31">
        <v>4</v>
      </c>
      <c r="G1643" s="111">
        <v>518.36</v>
      </c>
      <c r="H1643" s="102" t="s">
        <v>16918</v>
      </c>
    </row>
    <row r="1644" spans="1:8" x14ac:dyDescent="0.25">
      <c r="A1644" s="30"/>
      <c r="B1644" s="30"/>
      <c r="C1644" s="30"/>
      <c r="D1644" s="30" t="s">
        <v>7</v>
      </c>
      <c r="E1644" s="30">
        <v>0.5</v>
      </c>
      <c r="F1644" s="31">
        <v>2</v>
      </c>
      <c r="G1644" s="111">
        <v>25.92</v>
      </c>
      <c r="H1644" s="102"/>
    </row>
    <row r="1645" spans="1:8" ht="28.5" x14ac:dyDescent="0.25">
      <c r="A1645" s="34"/>
      <c r="B1645" s="34"/>
      <c r="C1645" s="34" t="s">
        <v>12329</v>
      </c>
      <c r="D1645" s="34"/>
      <c r="E1645" s="34"/>
      <c r="F1645" s="35">
        <v>6</v>
      </c>
      <c r="G1645" s="112">
        <v>544.28</v>
      </c>
      <c r="H1645" s="102"/>
    </row>
    <row r="1646" spans="1:8" ht="45" x14ac:dyDescent="0.25">
      <c r="A1646" s="30" t="s">
        <v>697</v>
      </c>
      <c r="B1646" s="30" t="s">
        <v>8417</v>
      </c>
      <c r="C1646" s="30" t="s">
        <v>269</v>
      </c>
      <c r="D1646" s="30" t="s">
        <v>3</v>
      </c>
      <c r="E1646" s="30">
        <v>10</v>
      </c>
      <c r="F1646" s="31">
        <v>15</v>
      </c>
      <c r="G1646" s="111">
        <v>3887.73</v>
      </c>
      <c r="H1646" s="102" t="s">
        <v>19815</v>
      </c>
    </row>
    <row r="1647" spans="1:8" x14ac:dyDescent="0.25">
      <c r="A1647" s="30"/>
      <c r="B1647" s="30"/>
      <c r="C1647" s="30"/>
      <c r="D1647" s="30" t="s">
        <v>4</v>
      </c>
      <c r="E1647" s="30">
        <v>8</v>
      </c>
      <c r="F1647" s="31">
        <v>6</v>
      </c>
      <c r="G1647" s="111">
        <v>1244.07</v>
      </c>
      <c r="H1647" s="102"/>
    </row>
    <row r="1648" spans="1:8" x14ac:dyDescent="0.25">
      <c r="A1648" s="30"/>
      <c r="B1648" s="30"/>
      <c r="C1648" s="30"/>
      <c r="D1648" s="30" t="s">
        <v>5</v>
      </c>
      <c r="E1648" s="30">
        <v>5</v>
      </c>
      <c r="F1648" s="31">
        <v>7</v>
      </c>
      <c r="G1648" s="111">
        <v>907.14</v>
      </c>
      <c r="H1648" s="102"/>
    </row>
    <row r="1649" spans="1:8" x14ac:dyDescent="0.25">
      <c r="A1649" s="30"/>
      <c r="B1649" s="30"/>
      <c r="C1649" s="30"/>
      <c r="D1649" s="30" t="s">
        <v>6</v>
      </c>
      <c r="E1649" s="30">
        <v>1</v>
      </c>
      <c r="F1649" s="31">
        <v>2</v>
      </c>
      <c r="G1649" s="111">
        <v>51.84</v>
      </c>
      <c r="H1649" s="102"/>
    </row>
    <row r="1650" spans="1:8" x14ac:dyDescent="0.25">
      <c r="A1650" s="30"/>
      <c r="B1650" s="30"/>
      <c r="C1650" s="30"/>
      <c r="D1650" s="30" t="s">
        <v>7</v>
      </c>
      <c r="E1650" s="30">
        <v>0.5</v>
      </c>
      <c r="F1650" s="31">
        <v>21</v>
      </c>
      <c r="G1650" s="111">
        <v>272.14</v>
      </c>
      <c r="H1650" s="102"/>
    </row>
    <row r="1651" spans="1:8" ht="42.75" x14ac:dyDescent="0.25">
      <c r="A1651" s="34"/>
      <c r="B1651" s="34"/>
      <c r="C1651" s="34" t="s">
        <v>12330</v>
      </c>
      <c r="D1651" s="34"/>
      <c r="E1651" s="34"/>
      <c r="F1651" s="35">
        <v>51</v>
      </c>
      <c r="G1651" s="112">
        <v>6362.920000000001</v>
      </c>
      <c r="H1651" s="102"/>
    </row>
    <row r="1652" spans="1:8" ht="30" x14ac:dyDescent="0.25">
      <c r="A1652" s="30" t="s">
        <v>698</v>
      </c>
      <c r="B1652" s="30" t="s">
        <v>8418</v>
      </c>
      <c r="C1652" s="30" t="s">
        <v>2569</v>
      </c>
      <c r="D1652" s="30" t="s">
        <v>3</v>
      </c>
      <c r="E1652" s="30">
        <v>10</v>
      </c>
      <c r="F1652" s="31">
        <v>5</v>
      </c>
      <c r="G1652" s="111">
        <v>1295.9100000000001</v>
      </c>
      <c r="H1652" s="102" t="s">
        <v>18073</v>
      </c>
    </row>
    <row r="1653" spans="1:8" x14ac:dyDescent="0.25">
      <c r="A1653" s="30"/>
      <c r="B1653" s="30"/>
      <c r="C1653" s="30"/>
      <c r="D1653" s="30" t="s">
        <v>4</v>
      </c>
      <c r="E1653" s="30">
        <v>8</v>
      </c>
      <c r="F1653" s="31">
        <v>14</v>
      </c>
      <c r="G1653" s="111">
        <v>2902.84</v>
      </c>
      <c r="H1653" s="102"/>
    </row>
    <row r="1654" spans="1:8" x14ac:dyDescent="0.25">
      <c r="A1654" s="30"/>
      <c r="B1654" s="30"/>
      <c r="C1654" s="30"/>
      <c r="D1654" s="30" t="s">
        <v>5</v>
      </c>
      <c r="E1654" s="30">
        <v>5</v>
      </c>
      <c r="F1654" s="31">
        <v>15</v>
      </c>
      <c r="G1654" s="111">
        <v>1943.86</v>
      </c>
      <c r="H1654" s="102"/>
    </row>
    <row r="1655" spans="1:8" x14ac:dyDescent="0.25">
      <c r="A1655" s="30"/>
      <c r="B1655" s="30"/>
      <c r="C1655" s="30"/>
      <c r="D1655" s="30" t="s">
        <v>6</v>
      </c>
      <c r="E1655" s="30">
        <v>1</v>
      </c>
      <c r="F1655" s="31">
        <v>2</v>
      </c>
      <c r="G1655" s="111">
        <v>51.84</v>
      </c>
      <c r="H1655" s="102"/>
    </row>
    <row r="1656" spans="1:8" x14ac:dyDescent="0.25">
      <c r="A1656" s="30"/>
      <c r="B1656" s="30"/>
      <c r="C1656" s="30"/>
      <c r="D1656" s="30" t="s">
        <v>7</v>
      </c>
      <c r="E1656" s="30">
        <v>0.5</v>
      </c>
      <c r="F1656" s="31">
        <v>60</v>
      </c>
      <c r="G1656" s="111">
        <v>777.55</v>
      </c>
      <c r="H1656" s="102"/>
    </row>
    <row r="1657" spans="1:8" ht="42.75" x14ac:dyDescent="0.25">
      <c r="A1657" s="34"/>
      <c r="B1657" s="34"/>
      <c r="C1657" s="34" t="s">
        <v>12331</v>
      </c>
      <c r="D1657" s="34"/>
      <c r="E1657" s="34"/>
      <c r="F1657" s="35">
        <v>96</v>
      </c>
      <c r="G1657" s="112">
        <v>6972</v>
      </c>
      <c r="H1657" s="102"/>
    </row>
    <row r="1658" spans="1:8" ht="45" x14ac:dyDescent="0.25">
      <c r="A1658" s="30" t="s">
        <v>699</v>
      </c>
      <c r="B1658" s="30" t="s">
        <v>8419</v>
      </c>
      <c r="C1658" s="30" t="s">
        <v>199</v>
      </c>
      <c r="D1658" s="30" t="s">
        <v>3</v>
      </c>
      <c r="E1658" s="30">
        <v>10</v>
      </c>
      <c r="F1658" s="31">
        <v>29</v>
      </c>
      <c r="G1658" s="111">
        <v>7516.28</v>
      </c>
      <c r="H1658" s="102" t="s">
        <v>18832</v>
      </c>
    </row>
    <row r="1659" spans="1:8" x14ac:dyDescent="0.25">
      <c r="A1659" s="30"/>
      <c r="B1659" s="30"/>
      <c r="C1659" s="30"/>
      <c r="D1659" s="30" t="s">
        <v>4</v>
      </c>
      <c r="E1659" s="30">
        <v>8</v>
      </c>
      <c r="F1659" s="31">
        <v>4</v>
      </c>
      <c r="G1659" s="111">
        <v>829.38</v>
      </c>
      <c r="H1659" s="102"/>
    </row>
    <row r="1660" spans="1:8" x14ac:dyDescent="0.25">
      <c r="A1660" s="30"/>
      <c r="B1660" s="30"/>
      <c r="C1660" s="30"/>
      <c r="D1660" s="30" t="s">
        <v>5</v>
      </c>
      <c r="E1660" s="30">
        <v>5</v>
      </c>
      <c r="F1660" s="31">
        <v>4</v>
      </c>
      <c r="G1660" s="111">
        <v>518.36</v>
      </c>
      <c r="H1660" s="102"/>
    </row>
    <row r="1661" spans="1:8" x14ac:dyDescent="0.25">
      <c r="A1661" s="30"/>
      <c r="B1661" s="30"/>
      <c r="C1661" s="30"/>
      <c r="D1661" s="30" t="s">
        <v>6</v>
      </c>
      <c r="E1661" s="30">
        <v>1</v>
      </c>
      <c r="F1661" s="31">
        <v>3</v>
      </c>
      <c r="G1661" s="111">
        <v>77.75</v>
      </c>
      <c r="H1661" s="102"/>
    </row>
    <row r="1662" spans="1:8" x14ac:dyDescent="0.25">
      <c r="A1662" s="30"/>
      <c r="B1662" s="30"/>
      <c r="C1662" s="30"/>
      <c r="D1662" s="30" t="s">
        <v>7</v>
      </c>
      <c r="E1662" s="30">
        <v>0.5</v>
      </c>
      <c r="F1662" s="31">
        <v>31</v>
      </c>
      <c r="G1662" s="111">
        <v>401.73</v>
      </c>
      <c r="H1662" s="102"/>
    </row>
    <row r="1663" spans="1:8" ht="71.25" x14ac:dyDescent="0.25">
      <c r="A1663" s="34"/>
      <c r="B1663" s="34"/>
      <c r="C1663" s="34" t="s">
        <v>12332</v>
      </c>
      <c r="D1663" s="34"/>
      <c r="E1663" s="34"/>
      <c r="F1663" s="35">
        <v>71</v>
      </c>
      <c r="G1663" s="112">
        <v>9343.5</v>
      </c>
      <c r="H1663" s="102"/>
    </row>
    <row r="1664" spans="1:8" ht="45" x14ac:dyDescent="0.25">
      <c r="A1664" s="30" t="s">
        <v>700</v>
      </c>
      <c r="B1664" s="30" t="s">
        <v>8420</v>
      </c>
      <c r="C1664" s="30" t="s">
        <v>2570</v>
      </c>
      <c r="D1664" s="30" t="s">
        <v>5</v>
      </c>
      <c r="E1664" s="30">
        <v>5</v>
      </c>
      <c r="F1664" s="31">
        <v>3</v>
      </c>
      <c r="G1664" s="111">
        <v>388.77</v>
      </c>
      <c r="H1664" s="102" t="s">
        <v>18266</v>
      </c>
    </row>
    <row r="1665" spans="1:8" x14ac:dyDescent="0.25">
      <c r="A1665" s="30"/>
      <c r="B1665" s="30"/>
      <c r="C1665" s="30"/>
      <c r="D1665" s="30" t="s">
        <v>7</v>
      </c>
      <c r="E1665" s="30">
        <v>0.5</v>
      </c>
      <c r="F1665" s="31">
        <v>3</v>
      </c>
      <c r="G1665" s="111">
        <v>38.880000000000003</v>
      </c>
      <c r="H1665" s="102"/>
    </row>
    <row r="1666" spans="1:8" ht="42.75" x14ac:dyDescent="0.25">
      <c r="A1666" s="34"/>
      <c r="B1666" s="34"/>
      <c r="C1666" s="34" t="s">
        <v>12333</v>
      </c>
      <c r="D1666" s="34"/>
      <c r="E1666" s="34"/>
      <c r="F1666" s="35">
        <v>6</v>
      </c>
      <c r="G1666" s="112">
        <v>427.65</v>
      </c>
      <c r="H1666" s="102"/>
    </row>
    <row r="1667" spans="1:8" ht="30" x14ac:dyDescent="0.25">
      <c r="A1667" s="30" t="s">
        <v>701</v>
      </c>
      <c r="B1667" s="30" t="s">
        <v>8421</v>
      </c>
      <c r="C1667" s="30" t="s">
        <v>3042</v>
      </c>
      <c r="D1667" s="30" t="s">
        <v>5</v>
      </c>
      <c r="E1667" s="30">
        <v>5</v>
      </c>
      <c r="F1667" s="31">
        <v>2</v>
      </c>
      <c r="G1667" s="111">
        <v>259.18</v>
      </c>
      <c r="H1667" s="102" t="s">
        <v>17970</v>
      </c>
    </row>
    <row r="1668" spans="1:8" x14ac:dyDescent="0.25">
      <c r="A1668" s="30"/>
      <c r="B1668" s="30"/>
      <c r="C1668" s="30"/>
      <c r="D1668" s="30" t="s">
        <v>7</v>
      </c>
      <c r="E1668" s="30">
        <v>0.5</v>
      </c>
      <c r="F1668" s="31">
        <v>2</v>
      </c>
      <c r="G1668" s="111">
        <v>25.92</v>
      </c>
      <c r="H1668" s="102"/>
    </row>
    <row r="1669" spans="1:8" ht="28.5" x14ac:dyDescent="0.25">
      <c r="A1669" s="34"/>
      <c r="B1669" s="34"/>
      <c r="C1669" s="34" t="s">
        <v>12334</v>
      </c>
      <c r="D1669" s="34"/>
      <c r="E1669" s="34"/>
      <c r="F1669" s="35">
        <v>4</v>
      </c>
      <c r="G1669" s="112">
        <v>285.10000000000002</v>
      </c>
      <c r="H1669" s="102"/>
    </row>
    <row r="1670" spans="1:8" x14ac:dyDescent="0.25">
      <c r="A1670" s="30" t="s">
        <v>702</v>
      </c>
      <c r="B1670" s="30" t="s">
        <v>8422</v>
      </c>
      <c r="C1670" s="30" t="s">
        <v>285</v>
      </c>
      <c r="D1670" s="30" t="s">
        <v>5</v>
      </c>
      <c r="E1670" s="30">
        <v>5</v>
      </c>
      <c r="F1670" s="31">
        <v>1</v>
      </c>
      <c r="G1670" s="111">
        <v>129.59</v>
      </c>
      <c r="H1670" s="102" t="s">
        <v>20069</v>
      </c>
    </row>
    <row r="1671" spans="1:8" x14ac:dyDescent="0.25">
      <c r="A1671" s="30"/>
      <c r="B1671" s="30"/>
      <c r="C1671" s="30"/>
      <c r="D1671" s="30" t="s">
        <v>7</v>
      </c>
      <c r="E1671" s="30">
        <v>0.5</v>
      </c>
      <c r="F1671" s="31">
        <v>3</v>
      </c>
      <c r="G1671" s="111">
        <v>38.880000000000003</v>
      </c>
      <c r="H1671" s="102"/>
    </row>
    <row r="1672" spans="1:8" ht="28.5" x14ac:dyDescent="0.25">
      <c r="A1672" s="34"/>
      <c r="B1672" s="34"/>
      <c r="C1672" s="34" t="s">
        <v>12335</v>
      </c>
      <c r="D1672" s="34"/>
      <c r="E1672" s="34"/>
      <c r="F1672" s="35">
        <v>4</v>
      </c>
      <c r="G1672" s="112">
        <v>168.47</v>
      </c>
      <c r="H1672" s="102"/>
    </row>
    <row r="1673" spans="1:8" x14ac:dyDescent="0.25">
      <c r="A1673" s="30" t="s">
        <v>703</v>
      </c>
      <c r="B1673" s="30" t="s">
        <v>8423</v>
      </c>
      <c r="C1673" s="30" t="s">
        <v>307</v>
      </c>
      <c r="D1673" s="30" t="s">
        <v>5</v>
      </c>
      <c r="E1673" s="30">
        <v>5</v>
      </c>
      <c r="F1673" s="31">
        <v>1</v>
      </c>
      <c r="G1673" s="111">
        <v>129.59</v>
      </c>
      <c r="H1673" s="102" t="s">
        <v>20305</v>
      </c>
    </row>
    <row r="1674" spans="1:8" x14ac:dyDescent="0.25">
      <c r="A1674" s="30"/>
      <c r="B1674" s="30"/>
      <c r="C1674" s="30"/>
      <c r="D1674" s="30" t="s">
        <v>7</v>
      </c>
      <c r="E1674" s="30">
        <v>0.5</v>
      </c>
      <c r="F1674" s="31">
        <v>5</v>
      </c>
      <c r="G1674" s="111">
        <v>64.8</v>
      </c>
      <c r="H1674" s="102"/>
    </row>
    <row r="1675" spans="1:8" ht="28.5" x14ac:dyDescent="0.25">
      <c r="A1675" s="34"/>
      <c r="B1675" s="34"/>
      <c r="C1675" s="34" t="s">
        <v>12336</v>
      </c>
      <c r="D1675" s="34"/>
      <c r="E1675" s="34"/>
      <c r="F1675" s="35">
        <v>6</v>
      </c>
      <c r="G1675" s="112">
        <v>194.39</v>
      </c>
      <c r="H1675" s="102"/>
    </row>
    <row r="1676" spans="1:8" ht="30" x14ac:dyDescent="0.25">
      <c r="A1676" s="30" t="s">
        <v>704</v>
      </c>
      <c r="B1676" s="30" t="s">
        <v>8424</v>
      </c>
      <c r="C1676" s="30" t="s">
        <v>2631</v>
      </c>
      <c r="D1676" s="30" t="s">
        <v>5</v>
      </c>
      <c r="E1676" s="30">
        <v>5</v>
      </c>
      <c r="F1676" s="31">
        <v>1</v>
      </c>
      <c r="G1676" s="111">
        <v>129.59</v>
      </c>
      <c r="H1676" s="102" t="s">
        <v>18545</v>
      </c>
    </row>
    <row r="1677" spans="1:8" x14ac:dyDescent="0.25">
      <c r="A1677" s="30"/>
      <c r="B1677" s="30"/>
      <c r="C1677" s="30"/>
      <c r="D1677" s="30" t="s">
        <v>7</v>
      </c>
      <c r="E1677" s="30">
        <v>0.5</v>
      </c>
      <c r="F1677" s="31">
        <v>2</v>
      </c>
      <c r="G1677" s="111">
        <v>25.92</v>
      </c>
      <c r="H1677" s="102"/>
    </row>
    <row r="1678" spans="1:8" ht="28.5" x14ac:dyDescent="0.25">
      <c r="A1678" s="34"/>
      <c r="B1678" s="34"/>
      <c r="C1678" s="34" t="s">
        <v>12337</v>
      </c>
      <c r="D1678" s="34"/>
      <c r="E1678" s="34"/>
      <c r="F1678" s="35">
        <v>3</v>
      </c>
      <c r="G1678" s="112">
        <v>155.51</v>
      </c>
      <c r="H1678" s="102"/>
    </row>
    <row r="1679" spans="1:8" x14ac:dyDescent="0.25">
      <c r="A1679" s="30" t="s">
        <v>705</v>
      </c>
      <c r="B1679" s="30" t="s">
        <v>8425</v>
      </c>
      <c r="C1679" s="30" t="s">
        <v>18</v>
      </c>
      <c r="D1679" s="30" t="s">
        <v>5</v>
      </c>
      <c r="E1679" s="30">
        <v>5</v>
      </c>
      <c r="F1679" s="31">
        <v>1</v>
      </c>
      <c r="G1679" s="111">
        <v>129.59</v>
      </c>
      <c r="H1679" s="102" t="s">
        <v>16879</v>
      </c>
    </row>
    <row r="1680" spans="1:8" x14ac:dyDescent="0.25">
      <c r="A1680" s="30"/>
      <c r="B1680" s="30"/>
      <c r="C1680" s="30"/>
      <c r="D1680" s="30" t="s">
        <v>7</v>
      </c>
      <c r="E1680" s="30">
        <v>0.5</v>
      </c>
      <c r="F1680" s="31">
        <v>1</v>
      </c>
      <c r="G1680" s="111">
        <v>12.96</v>
      </c>
      <c r="H1680" s="102"/>
    </row>
    <row r="1681" spans="1:8" ht="28.5" x14ac:dyDescent="0.25">
      <c r="A1681" s="34"/>
      <c r="B1681" s="34"/>
      <c r="C1681" s="34" t="s">
        <v>12338</v>
      </c>
      <c r="D1681" s="34"/>
      <c r="E1681" s="34"/>
      <c r="F1681" s="35">
        <v>2</v>
      </c>
      <c r="G1681" s="112">
        <v>142.55000000000001</v>
      </c>
      <c r="H1681" s="102"/>
    </row>
    <row r="1682" spans="1:8" x14ac:dyDescent="0.25">
      <c r="A1682" s="30" t="s">
        <v>706</v>
      </c>
      <c r="B1682" s="30" t="s">
        <v>8426</v>
      </c>
      <c r="C1682" s="30" t="s">
        <v>59</v>
      </c>
      <c r="D1682" s="30" t="s">
        <v>5</v>
      </c>
      <c r="E1682" s="30">
        <v>5</v>
      </c>
      <c r="F1682" s="31">
        <v>1</v>
      </c>
      <c r="G1682" s="111">
        <v>129.59</v>
      </c>
      <c r="H1682" s="102" t="s">
        <v>17300</v>
      </c>
    </row>
    <row r="1683" spans="1:8" x14ac:dyDescent="0.25">
      <c r="A1683" s="30"/>
      <c r="B1683" s="30"/>
      <c r="C1683" s="30"/>
      <c r="D1683" s="30" t="s">
        <v>7</v>
      </c>
      <c r="E1683" s="30">
        <v>0.5</v>
      </c>
      <c r="F1683" s="31">
        <v>2</v>
      </c>
      <c r="G1683" s="111">
        <v>25.92</v>
      </c>
      <c r="H1683" s="102"/>
    </row>
    <row r="1684" spans="1:8" ht="28.5" x14ac:dyDescent="0.25">
      <c r="A1684" s="34"/>
      <c r="B1684" s="34"/>
      <c r="C1684" s="34" t="s">
        <v>12339</v>
      </c>
      <c r="D1684" s="34"/>
      <c r="E1684" s="34"/>
      <c r="F1684" s="35">
        <v>3</v>
      </c>
      <c r="G1684" s="112">
        <v>155.51</v>
      </c>
      <c r="H1684" s="102"/>
    </row>
    <row r="1685" spans="1:8" ht="30" x14ac:dyDescent="0.25">
      <c r="A1685" s="30" t="s">
        <v>707</v>
      </c>
      <c r="B1685" s="30" t="s">
        <v>8427</v>
      </c>
      <c r="C1685" s="30" t="s">
        <v>2691</v>
      </c>
      <c r="D1685" s="30" t="s">
        <v>5</v>
      </c>
      <c r="E1685" s="30">
        <v>5</v>
      </c>
      <c r="F1685" s="31">
        <v>1</v>
      </c>
      <c r="G1685" s="111">
        <v>129.59</v>
      </c>
      <c r="H1685" s="102" t="s">
        <v>17981</v>
      </c>
    </row>
    <row r="1686" spans="1:8" x14ac:dyDescent="0.25">
      <c r="A1686" s="30"/>
      <c r="B1686" s="30"/>
      <c r="C1686" s="30"/>
      <c r="D1686" s="30" t="s">
        <v>7</v>
      </c>
      <c r="E1686" s="30">
        <v>0.5</v>
      </c>
      <c r="F1686" s="31">
        <v>2</v>
      </c>
      <c r="G1686" s="111">
        <v>25.92</v>
      </c>
      <c r="H1686" s="102"/>
    </row>
    <row r="1687" spans="1:8" ht="28.5" x14ac:dyDescent="0.25">
      <c r="A1687" s="34"/>
      <c r="B1687" s="34"/>
      <c r="C1687" s="34" t="s">
        <v>12340</v>
      </c>
      <c r="D1687" s="34"/>
      <c r="E1687" s="34"/>
      <c r="F1687" s="35">
        <v>3</v>
      </c>
      <c r="G1687" s="112">
        <v>155.51</v>
      </c>
      <c r="H1687" s="102"/>
    </row>
    <row r="1688" spans="1:8" x14ac:dyDescent="0.25">
      <c r="A1688" s="30" t="s">
        <v>708</v>
      </c>
      <c r="B1688" s="30" t="s">
        <v>8428</v>
      </c>
      <c r="C1688" s="30" t="s">
        <v>71</v>
      </c>
      <c r="D1688" s="30" t="s">
        <v>5</v>
      </c>
      <c r="E1688" s="30">
        <v>5</v>
      </c>
      <c r="F1688" s="31">
        <v>1</v>
      </c>
      <c r="G1688" s="111">
        <v>129.59</v>
      </c>
      <c r="H1688" s="102" t="s">
        <v>17384</v>
      </c>
    </row>
    <row r="1689" spans="1:8" x14ac:dyDescent="0.25">
      <c r="A1689" s="30"/>
      <c r="B1689" s="30"/>
      <c r="C1689" s="30"/>
      <c r="D1689" s="30" t="s">
        <v>7</v>
      </c>
      <c r="E1689" s="30">
        <v>0.5</v>
      </c>
      <c r="F1689" s="31">
        <v>2</v>
      </c>
      <c r="G1689" s="111">
        <v>25.92</v>
      </c>
      <c r="H1689" s="102"/>
    </row>
    <row r="1690" spans="1:8" ht="28.5" x14ac:dyDescent="0.25">
      <c r="A1690" s="34"/>
      <c r="B1690" s="34"/>
      <c r="C1690" s="34" t="s">
        <v>12341</v>
      </c>
      <c r="D1690" s="34"/>
      <c r="E1690" s="34"/>
      <c r="F1690" s="35">
        <v>3</v>
      </c>
      <c r="G1690" s="112">
        <v>155.51</v>
      </c>
      <c r="H1690" s="102"/>
    </row>
    <row r="1691" spans="1:8" ht="30" x14ac:dyDescent="0.25">
      <c r="A1691" s="30" t="s">
        <v>709</v>
      </c>
      <c r="B1691" s="30" t="s">
        <v>8429</v>
      </c>
      <c r="C1691" s="30" t="s">
        <v>160</v>
      </c>
      <c r="D1691" s="30" t="s">
        <v>5</v>
      </c>
      <c r="E1691" s="30">
        <v>5</v>
      </c>
      <c r="F1691" s="31">
        <v>1</v>
      </c>
      <c r="G1691" s="111">
        <v>129.59</v>
      </c>
      <c r="H1691" s="102" t="s">
        <v>18494</v>
      </c>
    </row>
    <row r="1692" spans="1:8" x14ac:dyDescent="0.25">
      <c r="A1692" s="30"/>
      <c r="B1692" s="30"/>
      <c r="C1692" s="30"/>
      <c r="D1692" s="30" t="s">
        <v>7</v>
      </c>
      <c r="E1692" s="30">
        <v>0.5</v>
      </c>
      <c r="F1692" s="31">
        <v>3</v>
      </c>
      <c r="G1692" s="111">
        <v>38.880000000000003</v>
      </c>
      <c r="H1692" s="102"/>
    </row>
    <row r="1693" spans="1:8" ht="28.5" x14ac:dyDescent="0.25">
      <c r="A1693" s="34"/>
      <c r="B1693" s="34"/>
      <c r="C1693" s="34" t="s">
        <v>12342</v>
      </c>
      <c r="D1693" s="34"/>
      <c r="E1693" s="34"/>
      <c r="F1693" s="35">
        <v>4</v>
      </c>
      <c r="G1693" s="112">
        <v>168.47</v>
      </c>
      <c r="H1693" s="102"/>
    </row>
    <row r="1694" spans="1:8" ht="30" x14ac:dyDescent="0.25">
      <c r="A1694" s="30" t="s">
        <v>710</v>
      </c>
      <c r="B1694" s="30" t="s">
        <v>8430</v>
      </c>
      <c r="C1694" s="30" t="s">
        <v>303</v>
      </c>
      <c r="D1694" s="30" t="s">
        <v>5</v>
      </c>
      <c r="E1694" s="30">
        <v>5</v>
      </c>
      <c r="F1694" s="31">
        <v>2</v>
      </c>
      <c r="G1694" s="111">
        <v>259.18</v>
      </c>
      <c r="H1694" s="102" t="s">
        <v>20277</v>
      </c>
    </row>
    <row r="1695" spans="1:8" x14ac:dyDescent="0.25">
      <c r="A1695" s="30"/>
      <c r="B1695" s="30"/>
      <c r="C1695" s="30"/>
      <c r="D1695" s="30" t="s">
        <v>7</v>
      </c>
      <c r="E1695" s="30">
        <v>0.5</v>
      </c>
      <c r="F1695" s="31">
        <v>1</v>
      </c>
      <c r="G1695" s="111">
        <v>12.96</v>
      </c>
      <c r="H1695" s="102"/>
    </row>
    <row r="1696" spans="1:8" ht="28.5" x14ac:dyDescent="0.25">
      <c r="A1696" s="34"/>
      <c r="B1696" s="34"/>
      <c r="C1696" s="34" t="s">
        <v>12343</v>
      </c>
      <c r="D1696" s="34"/>
      <c r="E1696" s="34"/>
      <c r="F1696" s="35">
        <v>3</v>
      </c>
      <c r="G1696" s="112">
        <v>272.14</v>
      </c>
      <c r="H1696" s="102"/>
    </row>
    <row r="1697" spans="1:8" x14ac:dyDescent="0.25">
      <c r="A1697" s="30" t="s">
        <v>712</v>
      </c>
      <c r="B1697" s="30" t="s">
        <v>8431</v>
      </c>
      <c r="C1697" s="30" t="s">
        <v>81</v>
      </c>
      <c r="D1697" s="30" t="s">
        <v>5</v>
      </c>
      <c r="E1697" s="30">
        <v>5</v>
      </c>
      <c r="F1697" s="31">
        <v>1</v>
      </c>
      <c r="G1697" s="111">
        <v>129.59</v>
      </c>
      <c r="H1697" s="102" t="s">
        <v>17510</v>
      </c>
    </row>
    <row r="1698" spans="1:8" x14ac:dyDescent="0.25">
      <c r="A1698" s="30"/>
      <c r="B1698" s="30"/>
      <c r="C1698" s="30"/>
      <c r="D1698" s="30" t="s">
        <v>7</v>
      </c>
      <c r="E1698" s="30">
        <v>0.5</v>
      </c>
      <c r="F1698" s="31">
        <v>3</v>
      </c>
      <c r="G1698" s="111">
        <v>38.880000000000003</v>
      </c>
      <c r="H1698" s="102"/>
    </row>
    <row r="1699" spans="1:8" ht="28.5" x14ac:dyDescent="0.25">
      <c r="A1699" s="34"/>
      <c r="B1699" s="34"/>
      <c r="C1699" s="34" t="s">
        <v>12344</v>
      </c>
      <c r="D1699" s="34"/>
      <c r="E1699" s="34"/>
      <c r="F1699" s="35">
        <v>4</v>
      </c>
      <c r="G1699" s="112">
        <v>168.47</v>
      </c>
      <c r="H1699" s="102"/>
    </row>
    <row r="1700" spans="1:8" x14ac:dyDescent="0.25">
      <c r="A1700" s="30" t="s">
        <v>713</v>
      </c>
      <c r="B1700" s="30" t="s">
        <v>8432</v>
      </c>
      <c r="C1700" s="30" t="s">
        <v>214</v>
      </c>
      <c r="D1700" s="30" t="s">
        <v>5</v>
      </c>
      <c r="E1700" s="30">
        <v>5</v>
      </c>
      <c r="F1700" s="31">
        <v>1</v>
      </c>
      <c r="G1700" s="111">
        <v>129.59</v>
      </c>
      <c r="H1700" s="102" t="s">
        <v>19132</v>
      </c>
    </row>
    <row r="1701" spans="1:8" x14ac:dyDescent="0.25">
      <c r="A1701" s="30"/>
      <c r="B1701" s="30"/>
      <c r="C1701" s="30"/>
      <c r="D1701" s="30" t="s">
        <v>7</v>
      </c>
      <c r="E1701" s="30">
        <v>0.5</v>
      </c>
      <c r="F1701" s="31">
        <v>2</v>
      </c>
      <c r="G1701" s="111">
        <v>25.92</v>
      </c>
      <c r="H1701" s="102"/>
    </row>
    <row r="1702" spans="1:8" ht="28.5" x14ac:dyDescent="0.25">
      <c r="A1702" s="34"/>
      <c r="B1702" s="34"/>
      <c r="C1702" s="34" t="s">
        <v>12345</v>
      </c>
      <c r="D1702" s="34"/>
      <c r="E1702" s="34"/>
      <c r="F1702" s="35">
        <v>3</v>
      </c>
      <c r="G1702" s="112">
        <v>155.51</v>
      </c>
      <c r="H1702" s="102"/>
    </row>
    <row r="1703" spans="1:8" ht="30" x14ac:dyDescent="0.25">
      <c r="A1703" s="30" t="s">
        <v>714</v>
      </c>
      <c r="B1703" s="30" t="s">
        <v>8433</v>
      </c>
      <c r="C1703" s="30" t="s">
        <v>6496</v>
      </c>
      <c r="D1703" s="30" t="s">
        <v>5</v>
      </c>
      <c r="E1703" s="30">
        <v>5</v>
      </c>
      <c r="F1703" s="31">
        <v>1</v>
      </c>
      <c r="G1703" s="111">
        <v>129.59</v>
      </c>
      <c r="H1703" s="102" t="s">
        <v>17416</v>
      </c>
    </row>
    <row r="1704" spans="1:8" x14ac:dyDescent="0.25">
      <c r="A1704" s="30"/>
      <c r="B1704" s="30"/>
      <c r="C1704" s="30"/>
      <c r="D1704" s="30" t="s">
        <v>6</v>
      </c>
      <c r="E1704" s="30">
        <v>1</v>
      </c>
      <c r="F1704" s="31">
        <v>1</v>
      </c>
      <c r="G1704" s="111">
        <v>25.92</v>
      </c>
      <c r="H1704" s="102"/>
    </row>
    <row r="1705" spans="1:8" x14ac:dyDescent="0.25">
      <c r="A1705" s="30"/>
      <c r="B1705" s="30"/>
      <c r="C1705" s="30"/>
      <c r="D1705" s="30" t="s">
        <v>7</v>
      </c>
      <c r="E1705" s="30">
        <v>0.5</v>
      </c>
      <c r="F1705" s="31">
        <v>1</v>
      </c>
      <c r="G1705" s="111">
        <v>12.96</v>
      </c>
      <c r="H1705" s="102"/>
    </row>
    <row r="1706" spans="1:8" ht="28.5" x14ac:dyDescent="0.25">
      <c r="A1706" s="34"/>
      <c r="B1706" s="34"/>
      <c r="C1706" s="34" t="s">
        <v>12346</v>
      </c>
      <c r="D1706" s="34"/>
      <c r="E1706" s="34"/>
      <c r="F1706" s="35">
        <v>3</v>
      </c>
      <c r="G1706" s="112">
        <v>168.47</v>
      </c>
      <c r="H1706" s="102"/>
    </row>
    <row r="1707" spans="1:8" x14ac:dyDescent="0.25">
      <c r="A1707" s="30" t="s">
        <v>715</v>
      </c>
      <c r="B1707" s="30" t="s">
        <v>8434</v>
      </c>
      <c r="C1707" s="30" t="s">
        <v>79</v>
      </c>
      <c r="D1707" s="30" t="s">
        <v>5</v>
      </c>
      <c r="E1707" s="30">
        <v>5</v>
      </c>
      <c r="F1707" s="31">
        <v>1</v>
      </c>
      <c r="G1707" s="111">
        <v>129.59</v>
      </c>
      <c r="H1707" s="102" t="s">
        <v>17507</v>
      </c>
    </row>
    <row r="1708" spans="1:8" x14ac:dyDescent="0.25">
      <c r="A1708" s="30"/>
      <c r="B1708" s="30"/>
      <c r="C1708" s="30"/>
      <c r="D1708" s="30" t="s">
        <v>7</v>
      </c>
      <c r="E1708" s="30">
        <v>0.5</v>
      </c>
      <c r="F1708" s="31">
        <v>2</v>
      </c>
      <c r="G1708" s="111">
        <v>25.92</v>
      </c>
      <c r="H1708" s="102"/>
    </row>
    <row r="1709" spans="1:8" ht="28.5" x14ac:dyDescent="0.25">
      <c r="A1709" s="34"/>
      <c r="B1709" s="34"/>
      <c r="C1709" s="34" t="s">
        <v>12347</v>
      </c>
      <c r="D1709" s="34"/>
      <c r="E1709" s="34"/>
      <c r="F1709" s="35">
        <v>3</v>
      </c>
      <c r="G1709" s="112">
        <v>155.51</v>
      </c>
      <c r="H1709" s="102"/>
    </row>
    <row r="1710" spans="1:8" ht="30" x14ac:dyDescent="0.25">
      <c r="A1710" s="30" t="s">
        <v>716</v>
      </c>
      <c r="B1710" s="30" t="s">
        <v>8435</v>
      </c>
      <c r="C1710" s="30" t="s">
        <v>314</v>
      </c>
      <c r="D1710" s="30" t="s">
        <v>5</v>
      </c>
      <c r="E1710" s="30">
        <v>5</v>
      </c>
      <c r="F1710" s="31">
        <v>1</v>
      </c>
      <c r="G1710" s="111">
        <v>129.59</v>
      </c>
      <c r="H1710" s="102" t="s">
        <v>20389</v>
      </c>
    </row>
    <row r="1711" spans="1:8" ht="28.5" x14ac:dyDescent="0.25">
      <c r="A1711" s="34"/>
      <c r="B1711" s="34"/>
      <c r="C1711" s="34" t="s">
        <v>12348</v>
      </c>
      <c r="D1711" s="34"/>
      <c r="E1711" s="34"/>
      <c r="F1711" s="35">
        <v>1</v>
      </c>
      <c r="G1711" s="112">
        <v>129.59</v>
      </c>
      <c r="H1711" s="102"/>
    </row>
    <row r="1712" spans="1:8" ht="30" x14ac:dyDescent="0.25">
      <c r="A1712" s="30" t="s">
        <v>717</v>
      </c>
      <c r="B1712" s="30" t="s">
        <v>8436</v>
      </c>
      <c r="C1712" s="30" t="s">
        <v>163</v>
      </c>
      <c r="D1712" s="30" t="s">
        <v>5</v>
      </c>
      <c r="E1712" s="30">
        <v>5</v>
      </c>
      <c r="F1712" s="31">
        <v>1</v>
      </c>
      <c r="G1712" s="111">
        <v>129.59</v>
      </c>
      <c r="H1712" s="102" t="s">
        <v>18504</v>
      </c>
    </row>
    <row r="1713" spans="1:8" x14ac:dyDescent="0.25">
      <c r="A1713" s="30"/>
      <c r="B1713" s="30"/>
      <c r="C1713" s="30"/>
      <c r="D1713" s="30" t="s">
        <v>7</v>
      </c>
      <c r="E1713" s="30">
        <v>0.5</v>
      </c>
      <c r="F1713" s="31">
        <v>1</v>
      </c>
      <c r="G1713" s="111">
        <v>12.96</v>
      </c>
      <c r="H1713" s="102"/>
    </row>
    <row r="1714" spans="1:8" ht="28.5" x14ac:dyDescent="0.25">
      <c r="A1714" s="34"/>
      <c r="B1714" s="34"/>
      <c r="C1714" s="34" t="s">
        <v>12349</v>
      </c>
      <c r="D1714" s="34"/>
      <c r="E1714" s="34"/>
      <c r="F1714" s="35">
        <v>2</v>
      </c>
      <c r="G1714" s="112">
        <v>142.55000000000001</v>
      </c>
      <c r="H1714" s="102"/>
    </row>
    <row r="1715" spans="1:8" ht="30" x14ac:dyDescent="0.25">
      <c r="A1715" s="30" t="s">
        <v>718</v>
      </c>
      <c r="B1715" s="30" t="s">
        <v>8437</v>
      </c>
      <c r="C1715" s="30" t="s">
        <v>2909</v>
      </c>
      <c r="D1715" s="30" t="s">
        <v>5</v>
      </c>
      <c r="E1715" s="30">
        <v>5</v>
      </c>
      <c r="F1715" s="31">
        <v>1</v>
      </c>
      <c r="G1715" s="111">
        <v>129.59</v>
      </c>
      <c r="H1715" s="102" t="s">
        <v>20449</v>
      </c>
    </row>
    <row r="1716" spans="1:8" x14ac:dyDescent="0.25">
      <c r="A1716" s="30"/>
      <c r="B1716" s="30"/>
      <c r="C1716" s="30"/>
      <c r="D1716" s="30" t="s">
        <v>7</v>
      </c>
      <c r="E1716" s="30">
        <v>0.5</v>
      </c>
      <c r="F1716" s="31">
        <v>1</v>
      </c>
      <c r="G1716" s="111">
        <v>12.96</v>
      </c>
      <c r="H1716" s="102"/>
    </row>
    <row r="1717" spans="1:8" ht="28.5" x14ac:dyDescent="0.25">
      <c r="A1717" s="34"/>
      <c r="B1717" s="34"/>
      <c r="C1717" s="34" t="s">
        <v>12350</v>
      </c>
      <c r="D1717" s="34"/>
      <c r="E1717" s="34"/>
      <c r="F1717" s="35">
        <v>2</v>
      </c>
      <c r="G1717" s="112">
        <v>142.55000000000001</v>
      </c>
      <c r="H1717" s="102"/>
    </row>
    <row r="1718" spans="1:8" ht="30" x14ac:dyDescent="0.25">
      <c r="A1718" s="30" t="s">
        <v>719</v>
      </c>
      <c r="B1718" s="30" t="s">
        <v>8438</v>
      </c>
      <c r="C1718" s="30" t="s">
        <v>2692</v>
      </c>
      <c r="D1718" s="30" t="s">
        <v>5</v>
      </c>
      <c r="E1718" s="30">
        <v>5</v>
      </c>
      <c r="F1718" s="31">
        <v>1</v>
      </c>
      <c r="G1718" s="111">
        <v>129.59</v>
      </c>
      <c r="H1718" s="102" t="s">
        <v>16930</v>
      </c>
    </row>
    <row r="1719" spans="1:8" x14ac:dyDescent="0.25">
      <c r="A1719" s="30"/>
      <c r="B1719" s="30"/>
      <c r="C1719" s="30"/>
      <c r="D1719" s="30" t="s">
        <v>7</v>
      </c>
      <c r="E1719" s="30">
        <v>0.5</v>
      </c>
      <c r="F1719" s="31">
        <v>1</v>
      </c>
      <c r="G1719" s="111">
        <v>12.96</v>
      </c>
      <c r="H1719" s="102"/>
    </row>
    <row r="1720" spans="1:8" ht="28.5" x14ac:dyDescent="0.25">
      <c r="A1720" s="34"/>
      <c r="B1720" s="34"/>
      <c r="C1720" s="34" t="s">
        <v>12351</v>
      </c>
      <c r="D1720" s="34"/>
      <c r="E1720" s="34"/>
      <c r="F1720" s="35">
        <v>2</v>
      </c>
      <c r="G1720" s="112">
        <v>142.55000000000001</v>
      </c>
      <c r="H1720" s="102"/>
    </row>
    <row r="1721" spans="1:8" x14ac:dyDescent="0.25">
      <c r="A1721" s="30" t="s">
        <v>720</v>
      </c>
      <c r="B1721" s="30" t="s">
        <v>8439</v>
      </c>
      <c r="C1721" s="30" t="s">
        <v>241</v>
      </c>
      <c r="D1721" s="30" t="s">
        <v>5</v>
      </c>
      <c r="E1721" s="30">
        <v>5</v>
      </c>
      <c r="F1721" s="31">
        <v>1</v>
      </c>
      <c r="G1721" s="111">
        <v>129.59</v>
      </c>
      <c r="H1721" s="102" t="s">
        <v>19511</v>
      </c>
    </row>
    <row r="1722" spans="1:8" x14ac:dyDescent="0.25">
      <c r="A1722" s="30"/>
      <c r="B1722" s="30"/>
      <c r="C1722" s="30"/>
      <c r="D1722" s="30" t="s">
        <v>7</v>
      </c>
      <c r="E1722" s="30">
        <v>0.5</v>
      </c>
      <c r="F1722" s="31">
        <v>2</v>
      </c>
      <c r="G1722" s="111">
        <v>25.92</v>
      </c>
      <c r="H1722" s="102"/>
    </row>
    <row r="1723" spans="1:8" ht="28.5" x14ac:dyDescent="0.25">
      <c r="A1723" s="34"/>
      <c r="B1723" s="34"/>
      <c r="C1723" s="34" t="s">
        <v>12352</v>
      </c>
      <c r="D1723" s="34"/>
      <c r="E1723" s="34"/>
      <c r="F1723" s="35">
        <v>3</v>
      </c>
      <c r="G1723" s="112">
        <v>155.51</v>
      </c>
      <c r="H1723" s="102"/>
    </row>
    <row r="1724" spans="1:8" ht="30" x14ac:dyDescent="0.25">
      <c r="A1724" s="30" t="s">
        <v>722</v>
      </c>
      <c r="B1724" s="30" t="s">
        <v>8440</v>
      </c>
      <c r="C1724" s="30" t="s">
        <v>170</v>
      </c>
      <c r="D1724" s="30" t="s">
        <v>5</v>
      </c>
      <c r="E1724" s="30">
        <v>5</v>
      </c>
      <c r="F1724" s="31">
        <v>1</v>
      </c>
      <c r="G1724" s="111">
        <v>129.59</v>
      </c>
      <c r="H1724" s="102" t="s">
        <v>18561</v>
      </c>
    </row>
    <row r="1725" spans="1:8" x14ac:dyDescent="0.25">
      <c r="A1725" s="30"/>
      <c r="B1725" s="30"/>
      <c r="C1725" s="30"/>
      <c r="D1725" s="30" t="s">
        <v>7</v>
      </c>
      <c r="E1725" s="30">
        <v>0.5</v>
      </c>
      <c r="F1725" s="31">
        <v>2</v>
      </c>
      <c r="G1725" s="111">
        <v>25.92</v>
      </c>
      <c r="H1725" s="102"/>
    </row>
    <row r="1726" spans="1:8" ht="28.5" x14ac:dyDescent="0.25">
      <c r="A1726" s="34"/>
      <c r="B1726" s="34"/>
      <c r="C1726" s="34" t="s">
        <v>12353</v>
      </c>
      <c r="D1726" s="34"/>
      <c r="E1726" s="34"/>
      <c r="F1726" s="35">
        <v>3</v>
      </c>
      <c r="G1726" s="112">
        <v>155.51</v>
      </c>
      <c r="H1726" s="102"/>
    </row>
    <row r="1727" spans="1:8" ht="30" x14ac:dyDescent="0.25">
      <c r="A1727" s="30" t="s">
        <v>723</v>
      </c>
      <c r="B1727" s="30" t="s">
        <v>8441</v>
      </c>
      <c r="C1727" s="30" t="s">
        <v>8442</v>
      </c>
      <c r="D1727" s="30" t="s">
        <v>5</v>
      </c>
      <c r="E1727" s="30">
        <v>5</v>
      </c>
      <c r="F1727" s="31">
        <v>4</v>
      </c>
      <c r="G1727" s="111">
        <v>518.36</v>
      </c>
      <c r="H1727" s="102" t="s">
        <v>20347</v>
      </c>
    </row>
    <row r="1728" spans="1:8" x14ac:dyDescent="0.25">
      <c r="A1728" s="30"/>
      <c r="B1728" s="30"/>
      <c r="C1728" s="30"/>
      <c r="D1728" s="30" t="s">
        <v>7</v>
      </c>
      <c r="E1728" s="30">
        <v>0.5</v>
      </c>
      <c r="F1728" s="31">
        <v>4</v>
      </c>
      <c r="G1728" s="111">
        <v>51.84</v>
      </c>
      <c r="H1728" s="102"/>
    </row>
    <row r="1729" spans="1:8" ht="28.5" x14ac:dyDescent="0.25">
      <c r="A1729" s="34"/>
      <c r="B1729" s="34"/>
      <c r="C1729" s="34" t="s">
        <v>12354</v>
      </c>
      <c r="D1729" s="34"/>
      <c r="E1729" s="34"/>
      <c r="F1729" s="35">
        <v>8</v>
      </c>
      <c r="G1729" s="112">
        <v>570.20000000000005</v>
      </c>
      <c r="H1729" s="102"/>
    </row>
    <row r="1730" spans="1:8" ht="30" x14ac:dyDescent="0.25">
      <c r="A1730" s="30" t="s">
        <v>724</v>
      </c>
      <c r="B1730" s="30" t="s">
        <v>8443</v>
      </c>
      <c r="C1730" s="30" t="s">
        <v>344</v>
      </c>
      <c r="D1730" s="30" t="s">
        <v>5</v>
      </c>
      <c r="E1730" s="30">
        <v>5</v>
      </c>
      <c r="F1730" s="31">
        <v>5</v>
      </c>
      <c r="G1730" s="111">
        <v>647.95000000000005</v>
      </c>
      <c r="H1730" s="102" t="s">
        <v>20734</v>
      </c>
    </row>
    <row r="1731" spans="1:8" x14ac:dyDescent="0.25">
      <c r="A1731" s="30"/>
      <c r="B1731" s="30"/>
      <c r="C1731" s="30"/>
      <c r="D1731" s="30" t="s">
        <v>7</v>
      </c>
      <c r="E1731" s="30">
        <v>0.5</v>
      </c>
      <c r="F1731" s="31">
        <v>1</v>
      </c>
      <c r="G1731" s="111">
        <v>12.96</v>
      </c>
      <c r="H1731" s="102"/>
    </row>
    <row r="1732" spans="1:8" ht="28.5" x14ac:dyDescent="0.25">
      <c r="A1732" s="34"/>
      <c r="B1732" s="34"/>
      <c r="C1732" s="34" t="s">
        <v>12355</v>
      </c>
      <c r="D1732" s="34"/>
      <c r="E1732" s="34"/>
      <c r="F1732" s="35">
        <v>6</v>
      </c>
      <c r="G1732" s="112">
        <v>660.91000000000008</v>
      </c>
      <c r="H1732" s="102"/>
    </row>
    <row r="1733" spans="1:8" x14ac:dyDescent="0.25">
      <c r="A1733" s="30" t="s">
        <v>725</v>
      </c>
      <c r="B1733" s="30" t="s">
        <v>8444</v>
      </c>
      <c r="C1733" s="30" t="s">
        <v>6497</v>
      </c>
      <c r="D1733" s="30" t="s">
        <v>5</v>
      </c>
      <c r="E1733" s="30">
        <v>5</v>
      </c>
      <c r="F1733" s="31">
        <v>2</v>
      </c>
      <c r="G1733" s="111">
        <v>259.18</v>
      </c>
      <c r="H1733" s="102" t="s">
        <v>17060</v>
      </c>
    </row>
    <row r="1734" spans="1:8" x14ac:dyDescent="0.25">
      <c r="A1734" s="30"/>
      <c r="B1734" s="30"/>
      <c r="C1734" s="30"/>
      <c r="D1734" s="30" t="s">
        <v>6</v>
      </c>
      <c r="E1734" s="30">
        <v>1</v>
      </c>
      <c r="F1734" s="31">
        <v>1</v>
      </c>
      <c r="G1734" s="111">
        <v>25.92</v>
      </c>
      <c r="H1734" s="102"/>
    </row>
    <row r="1735" spans="1:8" x14ac:dyDescent="0.25">
      <c r="A1735" s="30"/>
      <c r="B1735" s="30"/>
      <c r="C1735" s="30"/>
      <c r="D1735" s="30" t="s">
        <v>7</v>
      </c>
      <c r="E1735" s="30">
        <v>0.5</v>
      </c>
      <c r="F1735" s="31">
        <v>1</v>
      </c>
      <c r="G1735" s="111">
        <v>12.96</v>
      </c>
      <c r="H1735" s="102"/>
    </row>
    <row r="1736" spans="1:8" x14ac:dyDescent="0.25">
      <c r="A1736" s="34"/>
      <c r="B1736" s="34"/>
      <c r="C1736" s="34" t="s">
        <v>12356</v>
      </c>
      <c r="D1736" s="34"/>
      <c r="E1736" s="34"/>
      <c r="F1736" s="35">
        <v>4</v>
      </c>
      <c r="G1736" s="112">
        <v>298.06</v>
      </c>
      <c r="H1736" s="102"/>
    </row>
    <row r="1737" spans="1:8" ht="30" x14ac:dyDescent="0.25">
      <c r="A1737" s="30" t="s">
        <v>727</v>
      </c>
      <c r="B1737" s="30" t="s">
        <v>8446</v>
      </c>
      <c r="C1737" s="30" t="s">
        <v>7150</v>
      </c>
      <c r="D1737" s="30" t="s">
        <v>4</v>
      </c>
      <c r="E1737" s="30">
        <v>8</v>
      </c>
      <c r="F1737" s="31">
        <v>1</v>
      </c>
      <c r="G1737" s="111">
        <v>207.35</v>
      </c>
      <c r="H1737" s="102" t="s">
        <v>18645</v>
      </c>
    </row>
    <row r="1738" spans="1:8" ht="28.5" x14ac:dyDescent="0.25">
      <c r="A1738" s="34"/>
      <c r="B1738" s="34"/>
      <c r="C1738" s="34" t="s">
        <v>12357</v>
      </c>
      <c r="D1738" s="34"/>
      <c r="E1738" s="34"/>
      <c r="F1738" s="35">
        <v>1</v>
      </c>
      <c r="G1738" s="112">
        <v>207.35</v>
      </c>
      <c r="H1738" s="102"/>
    </row>
    <row r="1739" spans="1:8" ht="30" x14ac:dyDescent="0.25">
      <c r="A1739" s="30" t="s">
        <v>728</v>
      </c>
      <c r="B1739" s="30" t="s">
        <v>8447</v>
      </c>
      <c r="C1739" s="30" t="s">
        <v>2571</v>
      </c>
      <c r="D1739" s="30" t="s">
        <v>5</v>
      </c>
      <c r="E1739" s="30">
        <v>5</v>
      </c>
      <c r="F1739" s="31">
        <v>2</v>
      </c>
      <c r="G1739" s="111">
        <v>259.18</v>
      </c>
      <c r="H1739" s="102" t="s">
        <v>19516</v>
      </c>
    </row>
    <row r="1740" spans="1:8" ht="42.75" x14ac:dyDescent="0.25">
      <c r="A1740" s="34"/>
      <c r="B1740" s="34"/>
      <c r="C1740" s="34" t="s">
        <v>12358</v>
      </c>
      <c r="D1740" s="34"/>
      <c r="E1740" s="34"/>
      <c r="F1740" s="35">
        <v>2</v>
      </c>
      <c r="G1740" s="112">
        <v>259.18</v>
      </c>
      <c r="H1740" s="102"/>
    </row>
    <row r="1741" spans="1:8" ht="30" x14ac:dyDescent="0.25">
      <c r="A1741" s="30" t="s">
        <v>729</v>
      </c>
      <c r="B1741" s="30" t="s">
        <v>8448</v>
      </c>
      <c r="C1741" s="30" t="s">
        <v>332</v>
      </c>
      <c r="D1741" s="30" t="s">
        <v>4</v>
      </c>
      <c r="E1741" s="30">
        <v>8</v>
      </c>
      <c r="F1741" s="31">
        <v>1</v>
      </c>
      <c r="G1741" s="111">
        <v>207.35</v>
      </c>
      <c r="H1741" s="102" t="s">
        <v>20632</v>
      </c>
    </row>
    <row r="1742" spans="1:8" ht="28.5" x14ac:dyDescent="0.25">
      <c r="A1742" s="34"/>
      <c r="B1742" s="34"/>
      <c r="C1742" s="34" t="s">
        <v>12359</v>
      </c>
      <c r="D1742" s="34"/>
      <c r="E1742" s="34"/>
      <c r="F1742" s="35">
        <v>1</v>
      </c>
      <c r="G1742" s="112">
        <v>207.35</v>
      </c>
      <c r="H1742" s="102"/>
    </row>
    <row r="1743" spans="1:8" ht="30" x14ac:dyDescent="0.25">
      <c r="A1743" s="30" t="s">
        <v>731</v>
      </c>
      <c r="B1743" s="30" t="s">
        <v>8449</v>
      </c>
      <c r="C1743" s="30" t="s">
        <v>6498</v>
      </c>
      <c r="D1743" s="30" t="s">
        <v>5</v>
      </c>
      <c r="E1743" s="30">
        <v>5</v>
      </c>
      <c r="F1743" s="31">
        <v>2</v>
      </c>
      <c r="G1743" s="111">
        <v>259.18</v>
      </c>
      <c r="H1743" s="102" t="s">
        <v>20855</v>
      </c>
    </row>
    <row r="1744" spans="1:8" x14ac:dyDescent="0.25">
      <c r="A1744" s="30"/>
      <c r="B1744" s="30"/>
      <c r="C1744" s="30"/>
      <c r="D1744" s="30" t="s">
        <v>7</v>
      </c>
      <c r="E1744" s="30">
        <v>0.5</v>
      </c>
      <c r="F1744" s="31">
        <v>1</v>
      </c>
      <c r="G1744" s="111">
        <v>12.96</v>
      </c>
      <c r="H1744" s="102"/>
    </row>
    <row r="1745" spans="1:8" ht="28.5" x14ac:dyDescent="0.25">
      <c r="A1745" s="34"/>
      <c r="B1745" s="34"/>
      <c r="C1745" s="34" t="s">
        <v>12360</v>
      </c>
      <c r="D1745" s="34"/>
      <c r="E1745" s="34"/>
      <c r="F1745" s="35">
        <v>3</v>
      </c>
      <c r="G1745" s="112">
        <v>272.14</v>
      </c>
      <c r="H1745" s="102"/>
    </row>
    <row r="1746" spans="1:8" ht="45" x14ac:dyDescent="0.25">
      <c r="A1746" s="30" t="s">
        <v>732</v>
      </c>
      <c r="B1746" s="30" t="s">
        <v>8450</v>
      </c>
      <c r="C1746" s="30" t="s">
        <v>3043</v>
      </c>
      <c r="D1746" s="30" t="s">
        <v>5</v>
      </c>
      <c r="E1746" s="30">
        <v>5</v>
      </c>
      <c r="F1746" s="31">
        <v>3</v>
      </c>
      <c r="G1746" s="111">
        <v>388.77</v>
      </c>
      <c r="H1746" s="102" t="s">
        <v>20455</v>
      </c>
    </row>
    <row r="1747" spans="1:8" x14ac:dyDescent="0.25">
      <c r="A1747" s="30"/>
      <c r="B1747" s="30"/>
      <c r="C1747" s="30"/>
      <c r="D1747" s="30" t="s">
        <v>7</v>
      </c>
      <c r="E1747" s="30">
        <v>0.5</v>
      </c>
      <c r="F1747" s="31">
        <v>2</v>
      </c>
      <c r="G1747" s="111">
        <v>25.92</v>
      </c>
      <c r="H1747" s="102"/>
    </row>
    <row r="1748" spans="1:8" ht="42.75" x14ac:dyDescent="0.25">
      <c r="A1748" s="34"/>
      <c r="B1748" s="34"/>
      <c r="C1748" s="34" t="s">
        <v>12361</v>
      </c>
      <c r="D1748" s="34"/>
      <c r="E1748" s="34"/>
      <c r="F1748" s="35">
        <v>5</v>
      </c>
      <c r="G1748" s="112">
        <v>414.69</v>
      </c>
      <c r="H1748" s="102"/>
    </row>
    <row r="1749" spans="1:8" ht="30" x14ac:dyDescent="0.25">
      <c r="A1749" s="30" t="s">
        <v>734</v>
      </c>
      <c r="B1749" s="30" t="s">
        <v>8451</v>
      </c>
      <c r="C1749" s="30" t="s">
        <v>291</v>
      </c>
      <c r="D1749" s="30" t="s">
        <v>5</v>
      </c>
      <c r="E1749" s="30">
        <v>5</v>
      </c>
      <c r="F1749" s="31">
        <v>1</v>
      </c>
      <c r="G1749" s="111">
        <v>129.59</v>
      </c>
      <c r="H1749" s="102" t="s">
        <v>20106</v>
      </c>
    </row>
    <row r="1750" spans="1:8" x14ac:dyDescent="0.25">
      <c r="A1750" s="30"/>
      <c r="B1750" s="30"/>
      <c r="C1750" s="30"/>
      <c r="D1750" s="30" t="s">
        <v>7</v>
      </c>
      <c r="E1750" s="30">
        <v>0.5</v>
      </c>
      <c r="F1750" s="31">
        <v>1</v>
      </c>
      <c r="G1750" s="111">
        <v>12.96</v>
      </c>
      <c r="H1750" s="102"/>
    </row>
    <row r="1751" spans="1:8" ht="28.5" x14ac:dyDescent="0.25">
      <c r="A1751" s="34"/>
      <c r="B1751" s="34"/>
      <c r="C1751" s="34" t="s">
        <v>12362</v>
      </c>
      <c r="D1751" s="34"/>
      <c r="E1751" s="34"/>
      <c r="F1751" s="35">
        <v>2</v>
      </c>
      <c r="G1751" s="112">
        <v>142.55000000000001</v>
      </c>
      <c r="H1751" s="102"/>
    </row>
    <row r="1752" spans="1:8" ht="30" x14ac:dyDescent="0.25">
      <c r="A1752" s="30" t="s">
        <v>735</v>
      </c>
      <c r="B1752" s="30" t="s">
        <v>8452</v>
      </c>
      <c r="C1752" s="30" t="s">
        <v>313</v>
      </c>
      <c r="D1752" s="30" t="s">
        <v>4</v>
      </c>
      <c r="E1752" s="30">
        <v>8</v>
      </c>
      <c r="F1752" s="31">
        <v>1</v>
      </c>
      <c r="G1752" s="111">
        <v>207.35</v>
      </c>
      <c r="H1752" s="102" t="s">
        <v>20369</v>
      </c>
    </row>
    <row r="1753" spans="1:8" ht="28.5" x14ac:dyDescent="0.25">
      <c r="A1753" s="34"/>
      <c r="B1753" s="34"/>
      <c r="C1753" s="34" t="s">
        <v>12363</v>
      </c>
      <c r="D1753" s="34"/>
      <c r="E1753" s="34"/>
      <c r="F1753" s="35">
        <v>1</v>
      </c>
      <c r="G1753" s="112">
        <v>207.35</v>
      </c>
      <c r="H1753" s="102"/>
    </row>
    <row r="1754" spans="1:8" ht="30" x14ac:dyDescent="0.25">
      <c r="A1754" s="30" t="s">
        <v>737</v>
      </c>
      <c r="B1754" s="30" t="s">
        <v>8453</v>
      </c>
      <c r="C1754" s="30" t="s">
        <v>298</v>
      </c>
      <c r="D1754" s="30" t="s">
        <v>3</v>
      </c>
      <c r="E1754" s="30">
        <v>10</v>
      </c>
      <c r="F1754" s="31">
        <v>1</v>
      </c>
      <c r="G1754" s="111">
        <v>259.18</v>
      </c>
      <c r="H1754" s="102" t="s">
        <v>20216</v>
      </c>
    </row>
    <row r="1755" spans="1:8" ht="42.75" x14ac:dyDescent="0.25">
      <c r="A1755" s="34"/>
      <c r="B1755" s="34"/>
      <c r="C1755" s="34" t="s">
        <v>12364</v>
      </c>
      <c r="D1755" s="34"/>
      <c r="E1755" s="34"/>
      <c r="F1755" s="35">
        <v>1</v>
      </c>
      <c r="G1755" s="112">
        <v>259.18</v>
      </c>
      <c r="H1755" s="102"/>
    </row>
    <row r="1756" spans="1:8" ht="30" x14ac:dyDescent="0.25">
      <c r="A1756" s="30" t="s">
        <v>738</v>
      </c>
      <c r="B1756" s="30" t="s">
        <v>8454</v>
      </c>
      <c r="C1756" s="30" t="s">
        <v>2475</v>
      </c>
      <c r="D1756" s="30" t="s">
        <v>5</v>
      </c>
      <c r="E1756" s="30">
        <v>5</v>
      </c>
      <c r="F1756" s="31">
        <v>1</v>
      </c>
      <c r="G1756" s="111">
        <v>129.59</v>
      </c>
      <c r="H1756" s="102" t="s">
        <v>17276</v>
      </c>
    </row>
    <row r="1757" spans="1:8" x14ac:dyDescent="0.25">
      <c r="A1757" s="30"/>
      <c r="B1757" s="30"/>
      <c r="C1757" s="30"/>
      <c r="D1757" s="30" t="s">
        <v>7</v>
      </c>
      <c r="E1757" s="30">
        <v>0.5</v>
      </c>
      <c r="F1757" s="31">
        <v>2</v>
      </c>
      <c r="G1757" s="111">
        <v>25.92</v>
      </c>
      <c r="H1757" s="102"/>
    </row>
    <row r="1758" spans="1:8" ht="28.5" x14ac:dyDescent="0.25">
      <c r="A1758" s="34"/>
      <c r="B1758" s="34"/>
      <c r="C1758" s="34" t="s">
        <v>12365</v>
      </c>
      <c r="D1758" s="34"/>
      <c r="E1758" s="34"/>
      <c r="F1758" s="35">
        <v>3</v>
      </c>
      <c r="G1758" s="112">
        <v>155.51</v>
      </c>
      <c r="H1758" s="102"/>
    </row>
    <row r="1759" spans="1:8" x14ac:dyDescent="0.25">
      <c r="A1759" s="30" t="s">
        <v>739</v>
      </c>
      <c r="B1759" s="30" t="s">
        <v>8455</v>
      </c>
      <c r="C1759" s="30" t="s">
        <v>324</v>
      </c>
      <c r="D1759" s="30" t="s">
        <v>5</v>
      </c>
      <c r="E1759" s="30">
        <v>5</v>
      </c>
      <c r="F1759" s="31">
        <v>1</v>
      </c>
      <c r="G1759" s="111">
        <v>129.59</v>
      </c>
      <c r="H1759" s="102" t="s">
        <v>20542</v>
      </c>
    </row>
    <row r="1760" spans="1:8" x14ac:dyDescent="0.25">
      <c r="A1760" s="30"/>
      <c r="B1760" s="30"/>
      <c r="C1760" s="30"/>
      <c r="D1760" s="30" t="s">
        <v>7</v>
      </c>
      <c r="E1760" s="30">
        <v>0.5</v>
      </c>
      <c r="F1760" s="31">
        <v>2</v>
      </c>
      <c r="G1760" s="111">
        <v>25.92</v>
      </c>
      <c r="H1760" s="102"/>
    </row>
    <row r="1761" spans="1:8" ht="28.5" x14ac:dyDescent="0.25">
      <c r="A1761" s="34"/>
      <c r="B1761" s="34"/>
      <c r="C1761" s="34" t="s">
        <v>12366</v>
      </c>
      <c r="D1761" s="34"/>
      <c r="E1761" s="34"/>
      <c r="F1761" s="35">
        <v>3</v>
      </c>
      <c r="G1761" s="112">
        <v>155.51</v>
      </c>
      <c r="H1761" s="102"/>
    </row>
    <row r="1762" spans="1:8" ht="30" x14ac:dyDescent="0.25">
      <c r="A1762" s="30" t="s">
        <v>740</v>
      </c>
      <c r="B1762" s="30" t="s">
        <v>8456</v>
      </c>
      <c r="C1762" s="30" t="s">
        <v>117</v>
      </c>
      <c r="D1762" s="30" t="s">
        <v>5</v>
      </c>
      <c r="E1762" s="30">
        <v>5</v>
      </c>
      <c r="F1762" s="31">
        <v>2</v>
      </c>
      <c r="G1762" s="111">
        <v>259.18</v>
      </c>
      <c r="H1762" s="102" t="s">
        <v>18088</v>
      </c>
    </row>
    <row r="1763" spans="1:8" ht="28.5" x14ac:dyDescent="0.25">
      <c r="A1763" s="34"/>
      <c r="B1763" s="34"/>
      <c r="C1763" s="34" t="s">
        <v>12367</v>
      </c>
      <c r="D1763" s="34"/>
      <c r="E1763" s="34"/>
      <c r="F1763" s="35">
        <v>2</v>
      </c>
      <c r="G1763" s="112">
        <v>259.18</v>
      </c>
      <c r="H1763" s="102"/>
    </row>
    <row r="1764" spans="1:8" ht="30" x14ac:dyDescent="0.25">
      <c r="A1764" s="30" t="s">
        <v>742</v>
      </c>
      <c r="B1764" s="30" t="s">
        <v>8457</v>
      </c>
      <c r="C1764" s="30" t="s">
        <v>2910</v>
      </c>
      <c r="D1764" s="30" t="s">
        <v>5</v>
      </c>
      <c r="E1764" s="30">
        <v>5</v>
      </c>
      <c r="F1764" s="31">
        <v>1</v>
      </c>
      <c r="G1764" s="111">
        <v>129.59</v>
      </c>
      <c r="H1764" s="102" t="s">
        <v>17543</v>
      </c>
    </row>
    <row r="1765" spans="1:8" x14ac:dyDescent="0.25">
      <c r="A1765" s="30"/>
      <c r="B1765" s="30"/>
      <c r="C1765" s="30"/>
      <c r="D1765" s="30" t="s">
        <v>7</v>
      </c>
      <c r="E1765" s="30">
        <v>0.5</v>
      </c>
      <c r="F1765" s="31">
        <v>2</v>
      </c>
      <c r="G1765" s="111">
        <v>25.92</v>
      </c>
      <c r="H1765" s="102"/>
    </row>
    <row r="1766" spans="1:8" ht="28.5" x14ac:dyDescent="0.25">
      <c r="A1766" s="34"/>
      <c r="B1766" s="34"/>
      <c r="C1766" s="34" t="s">
        <v>12368</v>
      </c>
      <c r="D1766" s="34"/>
      <c r="E1766" s="34"/>
      <c r="F1766" s="35">
        <v>3</v>
      </c>
      <c r="G1766" s="112">
        <v>155.51</v>
      </c>
      <c r="H1766" s="102"/>
    </row>
    <row r="1767" spans="1:8" ht="30" x14ac:dyDescent="0.25">
      <c r="A1767" s="30" t="s">
        <v>744</v>
      </c>
      <c r="B1767" s="30" t="s">
        <v>8458</v>
      </c>
      <c r="C1767" s="30" t="s">
        <v>246</v>
      </c>
      <c r="D1767" s="30" t="s">
        <v>4</v>
      </c>
      <c r="E1767" s="30">
        <v>8</v>
      </c>
      <c r="F1767" s="31">
        <v>1</v>
      </c>
      <c r="G1767" s="111">
        <v>207.35</v>
      </c>
      <c r="H1767" s="102" t="s">
        <v>19540</v>
      </c>
    </row>
    <row r="1768" spans="1:8" ht="28.5" x14ac:dyDescent="0.25">
      <c r="A1768" s="34"/>
      <c r="B1768" s="34"/>
      <c r="C1768" s="34" t="s">
        <v>12369</v>
      </c>
      <c r="D1768" s="34"/>
      <c r="E1768" s="34"/>
      <c r="F1768" s="35">
        <v>1</v>
      </c>
      <c r="G1768" s="112">
        <v>207.35</v>
      </c>
      <c r="H1768" s="102"/>
    </row>
    <row r="1769" spans="1:8" ht="45" x14ac:dyDescent="0.25">
      <c r="A1769" s="30" t="s">
        <v>745</v>
      </c>
      <c r="B1769" s="30" t="s">
        <v>8459</v>
      </c>
      <c r="C1769" s="30" t="s">
        <v>7151</v>
      </c>
      <c r="D1769" s="30" t="s">
        <v>5</v>
      </c>
      <c r="E1769" s="30">
        <v>5</v>
      </c>
      <c r="F1769" s="31">
        <v>2</v>
      </c>
      <c r="G1769" s="111">
        <v>259.18</v>
      </c>
      <c r="H1769" s="102" t="s">
        <v>18585</v>
      </c>
    </row>
    <row r="1770" spans="1:8" ht="42.75" x14ac:dyDescent="0.25">
      <c r="A1770" s="34"/>
      <c r="B1770" s="34"/>
      <c r="C1770" s="34" t="s">
        <v>12370</v>
      </c>
      <c r="D1770" s="34"/>
      <c r="E1770" s="34"/>
      <c r="F1770" s="35">
        <v>2</v>
      </c>
      <c r="G1770" s="112">
        <v>259.18</v>
      </c>
      <c r="H1770" s="102"/>
    </row>
    <row r="1771" spans="1:8" ht="30" x14ac:dyDescent="0.25">
      <c r="A1771" s="30" t="s">
        <v>746</v>
      </c>
      <c r="B1771" s="30" t="s">
        <v>8460</v>
      </c>
      <c r="C1771" s="30" t="s">
        <v>39</v>
      </c>
      <c r="D1771" s="30" t="s">
        <v>8</v>
      </c>
      <c r="E1771" s="30">
        <v>2</v>
      </c>
      <c r="F1771" s="31">
        <v>8</v>
      </c>
      <c r="G1771" s="111">
        <v>414.69</v>
      </c>
      <c r="H1771" s="102" t="s">
        <v>17153</v>
      </c>
    </row>
    <row r="1772" spans="1:8" x14ac:dyDescent="0.25">
      <c r="A1772" s="30"/>
      <c r="B1772" s="30"/>
      <c r="C1772" s="30"/>
      <c r="D1772" s="30" t="s">
        <v>7</v>
      </c>
      <c r="E1772" s="30">
        <v>0.5</v>
      </c>
      <c r="F1772" s="31">
        <v>4</v>
      </c>
      <c r="G1772" s="111">
        <v>51.84</v>
      </c>
      <c r="H1772" s="102"/>
    </row>
    <row r="1773" spans="1:8" ht="42.75" x14ac:dyDescent="0.25">
      <c r="A1773" s="34"/>
      <c r="B1773" s="34"/>
      <c r="C1773" s="34" t="s">
        <v>12371</v>
      </c>
      <c r="D1773" s="34"/>
      <c r="E1773" s="34"/>
      <c r="F1773" s="35">
        <v>12</v>
      </c>
      <c r="G1773" s="112">
        <v>466.53</v>
      </c>
      <c r="H1773" s="102"/>
    </row>
    <row r="1774" spans="1:8" ht="30" x14ac:dyDescent="0.25">
      <c r="A1774" s="30" t="s">
        <v>747</v>
      </c>
      <c r="B1774" s="30" t="s">
        <v>8461</v>
      </c>
      <c r="C1774" s="30" t="s">
        <v>116</v>
      </c>
      <c r="D1774" s="30" t="s">
        <v>5</v>
      </c>
      <c r="E1774" s="30">
        <v>5</v>
      </c>
      <c r="F1774" s="31">
        <v>1</v>
      </c>
      <c r="G1774" s="111">
        <v>129.59</v>
      </c>
      <c r="H1774" s="102" t="s">
        <v>18071</v>
      </c>
    </row>
    <row r="1775" spans="1:8" ht="28.5" x14ac:dyDescent="0.25">
      <c r="A1775" s="34"/>
      <c r="B1775" s="34"/>
      <c r="C1775" s="34" t="s">
        <v>12372</v>
      </c>
      <c r="D1775" s="34"/>
      <c r="E1775" s="34"/>
      <c r="F1775" s="35">
        <v>1</v>
      </c>
      <c r="G1775" s="112">
        <v>129.59</v>
      </c>
      <c r="H1775" s="102"/>
    </row>
    <row r="1776" spans="1:8" ht="30" x14ac:dyDescent="0.25">
      <c r="A1776" s="30" t="s">
        <v>748</v>
      </c>
      <c r="B1776" s="30" t="s">
        <v>8462</v>
      </c>
      <c r="C1776" s="30" t="s">
        <v>2476</v>
      </c>
      <c r="D1776" s="30" t="s">
        <v>5</v>
      </c>
      <c r="E1776" s="30">
        <v>5</v>
      </c>
      <c r="F1776" s="31">
        <v>2</v>
      </c>
      <c r="G1776" s="111">
        <v>259.18</v>
      </c>
      <c r="H1776" s="102" t="s">
        <v>17517</v>
      </c>
    </row>
    <row r="1777" spans="1:8" x14ac:dyDescent="0.25">
      <c r="A1777" s="30"/>
      <c r="B1777" s="30"/>
      <c r="C1777" s="30"/>
      <c r="D1777" s="30" t="s">
        <v>7</v>
      </c>
      <c r="E1777" s="30">
        <v>0.5</v>
      </c>
      <c r="F1777" s="31">
        <v>1</v>
      </c>
      <c r="G1777" s="111">
        <v>12.96</v>
      </c>
      <c r="H1777" s="102"/>
    </row>
    <row r="1778" spans="1:8" ht="28.5" x14ac:dyDescent="0.25">
      <c r="A1778" s="34"/>
      <c r="B1778" s="34"/>
      <c r="C1778" s="34" t="s">
        <v>12373</v>
      </c>
      <c r="D1778" s="34"/>
      <c r="E1778" s="34"/>
      <c r="F1778" s="35">
        <v>3</v>
      </c>
      <c r="G1778" s="112">
        <v>272.14</v>
      </c>
      <c r="H1778" s="102"/>
    </row>
    <row r="1779" spans="1:8" ht="30" x14ac:dyDescent="0.25">
      <c r="A1779" s="30" t="s">
        <v>750</v>
      </c>
      <c r="B1779" s="30" t="s">
        <v>8464</v>
      </c>
      <c r="C1779" s="30" t="s">
        <v>296</v>
      </c>
      <c r="D1779" s="30" t="s">
        <v>5</v>
      </c>
      <c r="E1779" s="30">
        <v>5</v>
      </c>
      <c r="F1779" s="31">
        <v>1</v>
      </c>
      <c r="G1779" s="111">
        <v>129.59</v>
      </c>
      <c r="H1779" s="102" t="s">
        <v>20175</v>
      </c>
    </row>
    <row r="1780" spans="1:8" x14ac:dyDescent="0.25">
      <c r="A1780" s="30"/>
      <c r="B1780" s="30"/>
      <c r="C1780" s="30"/>
      <c r="D1780" s="30" t="s">
        <v>7</v>
      </c>
      <c r="E1780" s="30">
        <v>0.5</v>
      </c>
      <c r="F1780" s="31">
        <v>1</v>
      </c>
      <c r="G1780" s="111">
        <v>12.96</v>
      </c>
      <c r="H1780" s="102"/>
    </row>
    <row r="1781" spans="1:8" ht="28.5" x14ac:dyDescent="0.25">
      <c r="A1781" s="34"/>
      <c r="B1781" s="34"/>
      <c r="C1781" s="34" t="s">
        <v>12374</v>
      </c>
      <c r="D1781" s="34"/>
      <c r="E1781" s="34"/>
      <c r="F1781" s="35">
        <v>2</v>
      </c>
      <c r="G1781" s="112">
        <v>142.55000000000001</v>
      </c>
      <c r="H1781" s="102"/>
    </row>
    <row r="1782" spans="1:8" x14ac:dyDescent="0.25">
      <c r="A1782" s="30" t="s">
        <v>751</v>
      </c>
      <c r="B1782" s="30" t="s">
        <v>8465</v>
      </c>
      <c r="C1782" s="30" t="s">
        <v>90</v>
      </c>
      <c r="D1782" s="30" t="s">
        <v>5</v>
      </c>
      <c r="E1782" s="30">
        <v>5</v>
      </c>
      <c r="F1782" s="31">
        <v>1</v>
      </c>
      <c r="G1782" s="111">
        <v>129.59</v>
      </c>
      <c r="H1782" s="102" t="s">
        <v>17679</v>
      </c>
    </row>
    <row r="1783" spans="1:8" x14ac:dyDescent="0.25">
      <c r="A1783" s="30"/>
      <c r="B1783" s="30"/>
      <c r="C1783" s="30"/>
      <c r="D1783" s="30" t="s">
        <v>7</v>
      </c>
      <c r="E1783" s="30">
        <v>0.5</v>
      </c>
      <c r="F1783" s="31">
        <v>1</v>
      </c>
      <c r="G1783" s="111">
        <v>12.96</v>
      </c>
      <c r="H1783" s="102"/>
    </row>
    <row r="1784" spans="1:8" ht="28.5" x14ac:dyDescent="0.25">
      <c r="A1784" s="34"/>
      <c r="B1784" s="34"/>
      <c r="C1784" s="34" t="s">
        <v>12375</v>
      </c>
      <c r="D1784" s="34"/>
      <c r="E1784" s="34"/>
      <c r="F1784" s="35">
        <v>2</v>
      </c>
      <c r="G1784" s="112">
        <v>142.55000000000001</v>
      </c>
      <c r="H1784" s="102"/>
    </row>
    <row r="1785" spans="1:8" x14ac:dyDescent="0.25">
      <c r="A1785" s="30" t="s">
        <v>752</v>
      </c>
      <c r="B1785" s="30" t="s">
        <v>8466</v>
      </c>
      <c r="C1785" s="30" t="s">
        <v>227</v>
      </c>
      <c r="D1785" s="30" t="s">
        <v>5</v>
      </c>
      <c r="E1785" s="30">
        <v>5</v>
      </c>
      <c r="F1785" s="31">
        <v>1</v>
      </c>
      <c r="G1785" s="111">
        <v>129.59</v>
      </c>
      <c r="H1785" s="102" t="s">
        <v>19269</v>
      </c>
    </row>
    <row r="1786" spans="1:8" x14ac:dyDescent="0.25">
      <c r="A1786" s="30"/>
      <c r="B1786" s="30"/>
      <c r="C1786" s="30"/>
      <c r="D1786" s="30" t="s">
        <v>7</v>
      </c>
      <c r="E1786" s="30">
        <v>0.5</v>
      </c>
      <c r="F1786" s="31">
        <v>2</v>
      </c>
      <c r="G1786" s="111">
        <v>25.92</v>
      </c>
      <c r="H1786" s="102"/>
    </row>
    <row r="1787" spans="1:8" ht="28.5" x14ac:dyDescent="0.25">
      <c r="A1787" s="34"/>
      <c r="B1787" s="34"/>
      <c r="C1787" s="34" t="s">
        <v>12376</v>
      </c>
      <c r="D1787" s="34"/>
      <c r="E1787" s="34"/>
      <c r="F1787" s="35">
        <v>3</v>
      </c>
      <c r="G1787" s="112">
        <v>155.51</v>
      </c>
      <c r="H1787" s="102"/>
    </row>
    <row r="1788" spans="1:8" ht="30" x14ac:dyDescent="0.25">
      <c r="A1788" s="30" t="s">
        <v>753</v>
      </c>
      <c r="B1788" s="30" t="s">
        <v>8467</v>
      </c>
      <c r="C1788" s="30" t="s">
        <v>276</v>
      </c>
      <c r="D1788" s="30" t="s">
        <v>5</v>
      </c>
      <c r="E1788" s="30">
        <v>5</v>
      </c>
      <c r="F1788" s="31">
        <v>1</v>
      </c>
      <c r="G1788" s="111">
        <v>129.59</v>
      </c>
      <c r="H1788" s="102" t="s">
        <v>19922</v>
      </c>
    </row>
    <row r="1789" spans="1:8" x14ac:dyDescent="0.25">
      <c r="A1789" s="30"/>
      <c r="B1789" s="30"/>
      <c r="C1789" s="30"/>
      <c r="D1789" s="30" t="s">
        <v>7</v>
      </c>
      <c r="E1789" s="30">
        <v>0.5</v>
      </c>
      <c r="F1789" s="31">
        <v>2</v>
      </c>
      <c r="G1789" s="111">
        <v>25.92</v>
      </c>
      <c r="H1789" s="102"/>
    </row>
    <row r="1790" spans="1:8" ht="28.5" x14ac:dyDescent="0.25">
      <c r="A1790" s="34"/>
      <c r="B1790" s="34"/>
      <c r="C1790" s="34" t="s">
        <v>12377</v>
      </c>
      <c r="D1790" s="34"/>
      <c r="E1790" s="34"/>
      <c r="F1790" s="35">
        <v>3</v>
      </c>
      <c r="G1790" s="112">
        <v>155.51</v>
      </c>
      <c r="H1790" s="102"/>
    </row>
    <row r="1791" spans="1:8" x14ac:dyDescent="0.25">
      <c r="A1791" s="30" t="s">
        <v>754</v>
      </c>
      <c r="B1791" s="30" t="s">
        <v>8468</v>
      </c>
      <c r="C1791" s="30" t="s">
        <v>8469</v>
      </c>
      <c r="D1791" s="30" t="s">
        <v>5</v>
      </c>
      <c r="E1791" s="30">
        <v>5</v>
      </c>
      <c r="F1791" s="31">
        <v>2</v>
      </c>
      <c r="G1791" s="111">
        <v>259.18</v>
      </c>
      <c r="H1791" s="102" t="s">
        <v>20917</v>
      </c>
    </row>
    <row r="1792" spans="1:8" x14ac:dyDescent="0.25">
      <c r="A1792" s="30"/>
      <c r="B1792" s="30"/>
      <c r="C1792" s="30"/>
      <c r="D1792" s="30" t="s">
        <v>7</v>
      </c>
      <c r="E1792" s="30">
        <v>0.5</v>
      </c>
      <c r="F1792" s="31">
        <v>1</v>
      </c>
      <c r="G1792" s="111">
        <v>12.96</v>
      </c>
      <c r="H1792" s="102"/>
    </row>
    <row r="1793" spans="1:8" ht="28.5" x14ac:dyDescent="0.25">
      <c r="A1793" s="34"/>
      <c r="B1793" s="34"/>
      <c r="C1793" s="34" t="s">
        <v>12378</v>
      </c>
      <c r="D1793" s="34"/>
      <c r="E1793" s="34"/>
      <c r="F1793" s="35">
        <v>3</v>
      </c>
      <c r="G1793" s="112">
        <v>272.14</v>
      </c>
      <c r="H1793" s="102"/>
    </row>
    <row r="1794" spans="1:8" x14ac:dyDescent="0.25">
      <c r="A1794" s="30" t="s">
        <v>755</v>
      </c>
      <c r="B1794" s="30" t="s">
        <v>8470</v>
      </c>
      <c r="C1794" s="30" t="s">
        <v>3044</v>
      </c>
      <c r="D1794" s="30" t="s">
        <v>5</v>
      </c>
      <c r="E1794" s="30">
        <v>5</v>
      </c>
      <c r="F1794" s="31">
        <v>2</v>
      </c>
      <c r="G1794" s="111">
        <v>259.18</v>
      </c>
      <c r="H1794" s="102" t="s">
        <v>20250</v>
      </c>
    </row>
    <row r="1795" spans="1:8" x14ac:dyDescent="0.25">
      <c r="A1795" s="30"/>
      <c r="B1795" s="30"/>
      <c r="C1795" s="30"/>
      <c r="D1795" s="30" t="s">
        <v>7</v>
      </c>
      <c r="E1795" s="30">
        <v>0.5</v>
      </c>
      <c r="F1795" s="31">
        <v>2</v>
      </c>
      <c r="G1795" s="111">
        <v>25.92</v>
      </c>
      <c r="H1795" s="102"/>
    </row>
    <row r="1796" spans="1:8" x14ac:dyDescent="0.25">
      <c r="A1796" s="34"/>
      <c r="B1796" s="34"/>
      <c r="C1796" s="34" t="s">
        <v>12379</v>
      </c>
      <c r="D1796" s="34"/>
      <c r="E1796" s="34"/>
      <c r="F1796" s="35">
        <v>4</v>
      </c>
      <c r="G1796" s="112">
        <v>285.10000000000002</v>
      </c>
      <c r="H1796" s="102"/>
    </row>
    <row r="1797" spans="1:8" ht="30" x14ac:dyDescent="0.25">
      <c r="A1797" s="30" t="s">
        <v>756</v>
      </c>
      <c r="B1797" s="30" t="s">
        <v>8471</v>
      </c>
      <c r="C1797" s="30" t="s">
        <v>57</v>
      </c>
      <c r="D1797" s="30" t="s">
        <v>5</v>
      </c>
      <c r="E1797" s="30">
        <v>5</v>
      </c>
      <c r="F1797" s="31">
        <v>1</v>
      </c>
      <c r="G1797" s="111">
        <v>129.59</v>
      </c>
      <c r="H1797" s="102" t="s">
        <v>17288</v>
      </c>
    </row>
    <row r="1798" spans="1:8" x14ac:dyDescent="0.25">
      <c r="A1798" s="30"/>
      <c r="B1798" s="30"/>
      <c r="C1798" s="30"/>
      <c r="D1798" s="30" t="s">
        <v>6</v>
      </c>
      <c r="E1798" s="30">
        <v>1</v>
      </c>
      <c r="F1798" s="31">
        <v>1</v>
      </c>
      <c r="G1798" s="111">
        <v>25.92</v>
      </c>
      <c r="H1798" s="102"/>
    </row>
    <row r="1799" spans="1:8" x14ac:dyDescent="0.25">
      <c r="A1799" s="30"/>
      <c r="B1799" s="30"/>
      <c r="C1799" s="30"/>
      <c r="D1799" s="30" t="s">
        <v>7</v>
      </c>
      <c r="E1799" s="30">
        <v>0.5</v>
      </c>
      <c r="F1799" s="31">
        <v>1</v>
      </c>
      <c r="G1799" s="111">
        <v>12.96</v>
      </c>
      <c r="H1799" s="102"/>
    </row>
    <row r="1800" spans="1:8" ht="28.5" x14ac:dyDescent="0.25">
      <c r="A1800" s="34"/>
      <c r="B1800" s="34"/>
      <c r="C1800" s="34" t="s">
        <v>12380</v>
      </c>
      <c r="D1800" s="34"/>
      <c r="E1800" s="34"/>
      <c r="F1800" s="35">
        <v>3</v>
      </c>
      <c r="G1800" s="112">
        <v>168.47</v>
      </c>
      <c r="H1800" s="102"/>
    </row>
    <row r="1801" spans="1:8" x14ac:dyDescent="0.25">
      <c r="A1801" s="30" t="s">
        <v>757</v>
      </c>
      <c r="B1801" s="30" t="s">
        <v>8472</v>
      </c>
      <c r="C1801" s="30" t="s">
        <v>64</v>
      </c>
      <c r="D1801" s="30" t="s">
        <v>5</v>
      </c>
      <c r="E1801" s="30">
        <v>5</v>
      </c>
      <c r="F1801" s="31">
        <v>1</v>
      </c>
      <c r="G1801" s="111">
        <v>129.59</v>
      </c>
      <c r="H1801" s="102" t="s">
        <v>17340</v>
      </c>
    </row>
    <row r="1802" spans="1:8" x14ac:dyDescent="0.25">
      <c r="A1802" s="30"/>
      <c r="B1802" s="30"/>
      <c r="C1802" s="30"/>
      <c r="D1802" s="30" t="s">
        <v>7</v>
      </c>
      <c r="E1802" s="30">
        <v>0.5</v>
      </c>
      <c r="F1802" s="31">
        <v>2</v>
      </c>
      <c r="G1802" s="111">
        <v>25.92</v>
      </c>
      <c r="H1802" s="102"/>
    </row>
    <row r="1803" spans="1:8" ht="28.5" x14ac:dyDescent="0.25">
      <c r="A1803" s="34"/>
      <c r="B1803" s="34"/>
      <c r="C1803" s="34" t="s">
        <v>12381</v>
      </c>
      <c r="D1803" s="34"/>
      <c r="E1803" s="34"/>
      <c r="F1803" s="35">
        <v>3</v>
      </c>
      <c r="G1803" s="112">
        <v>155.51</v>
      </c>
      <c r="H1803" s="102"/>
    </row>
    <row r="1804" spans="1:8" x14ac:dyDescent="0.25">
      <c r="A1804" s="30" t="s">
        <v>758</v>
      </c>
      <c r="B1804" s="30" t="s">
        <v>8473</v>
      </c>
      <c r="C1804" s="30" t="s">
        <v>205</v>
      </c>
      <c r="D1804" s="30" t="s">
        <v>5</v>
      </c>
      <c r="E1804" s="30">
        <v>5</v>
      </c>
      <c r="F1804" s="31">
        <v>2</v>
      </c>
      <c r="G1804" s="111">
        <v>259.18</v>
      </c>
      <c r="H1804" s="102" t="s">
        <v>18923</v>
      </c>
    </row>
    <row r="1805" spans="1:8" x14ac:dyDescent="0.25">
      <c r="A1805" s="30"/>
      <c r="B1805" s="30"/>
      <c r="C1805" s="30"/>
      <c r="D1805" s="30" t="s">
        <v>7</v>
      </c>
      <c r="E1805" s="30">
        <v>0.5</v>
      </c>
      <c r="F1805" s="31">
        <v>1</v>
      </c>
      <c r="G1805" s="111">
        <v>12.96</v>
      </c>
      <c r="H1805" s="102"/>
    </row>
    <row r="1806" spans="1:8" ht="28.5" x14ac:dyDescent="0.25">
      <c r="A1806" s="34"/>
      <c r="B1806" s="34"/>
      <c r="C1806" s="34" t="s">
        <v>12382</v>
      </c>
      <c r="D1806" s="34"/>
      <c r="E1806" s="34"/>
      <c r="F1806" s="35">
        <v>3</v>
      </c>
      <c r="G1806" s="112">
        <v>272.14</v>
      </c>
      <c r="H1806" s="102"/>
    </row>
    <row r="1807" spans="1:8" ht="30" x14ac:dyDescent="0.25">
      <c r="A1807" s="30" t="s">
        <v>759</v>
      </c>
      <c r="B1807" s="30" t="s">
        <v>8474</v>
      </c>
      <c r="C1807" s="30" t="s">
        <v>262</v>
      </c>
      <c r="D1807" s="30" t="s">
        <v>5</v>
      </c>
      <c r="E1807" s="30">
        <v>5</v>
      </c>
      <c r="F1807" s="31">
        <v>1</v>
      </c>
      <c r="G1807" s="111">
        <v>129.59</v>
      </c>
      <c r="H1807" s="102" t="s">
        <v>19728</v>
      </c>
    </row>
    <row r="1808" spans="1:8" x14ac:dyDescent="0.25">
      <c r="A1808" s="30"/>
      <c r="B1808" s="30"/>
      <c r="C1808" s="30"/>
      <c r="D1808" s="30" t="s">
        <v>7</v>
      </c>
      <c r="E1808" s="30">
        <v>0.5</v>
      </c>
      <c r="F1808" s="31">
        <v>2</v>
      </c>
      <c r="G1808" s="111">
        <v>25.92</v>
      </c>
      <c r="H1808" s="102"/>
    </row>
    <row r="1809" spans="1:8" ht="28.5" x14ac:dyDescent="0.25">
      <c r="A1809" s="34"/>
      <c r="B1809" s="34"/>
      <c r="C1809" s="34" t="s">
        <v>12383</v>
      </c>
      <c r="D1809" s="34"/>
      <c r="E1809" s="34"/>
      <c r="F1809" s="35">
        <v>3</v>
      </c>
      <c r="G1809" s="112">
        <v>155.51</v>
      </c>
      <c r="H1809" s="102"/>
    </row>
    <row r="1810" spans="1:8" x14ac:dyDescent="0.25">
      <c r="A1810" s="30" t="s">
        <v>760</v>
      </c>
      <c r="B1810" s="30" t="s">
        <v>8475</v>
      </c>
      <c r="C1810" s="30" t="s">
        <v>157</v>
      </c>
      <c r="D1810" s="30" t="s">
        <v>5</v>
      </c>
      <c r="E1810" s="30">
        <v>5</v>
      </c>
      <c r="F1810" s="31">
        <v>1</v>
      </c>
      <c r="G1810" s="111">
        <v>129.59</v>
      </c>
      <c r="H1810" s="102" t="s">
        <v>18485</v>
      </c>
    </row>
    <row r="1811" spans="1:8" x14ac:dyDescent="0.25">
      <c r="A1811" s="30"/>
      <c r="B1811" s="30"/>
      <c r="C1811" s="30"/>
      <c r="D1811" s="30" t="s">
        <v>7</v>
      </c>
      <c r="E1811" s="30">
        <v>0.5</v>
      </c>
      <c r="F1811" s="31">
        <v>2</v>
      </c>
      <c r="G1811" s="111">
        <v>25.92</v>
      </c>
      <c r="H1811" s="102"/>
    </row>
    <row r="1812" spans="1:8" ht="28.5" x14ac:dyDescent="0.25">
      <c r="A1812" s="34"/>
      <c r="B1812" s="34"/>
      <c r="C1812" s="34" t="s">
        <v>12384</v>
      </c>
      <c r="D1812" s="34"/>
      <c r="E1812" s="34"/>
      <c r="F1812" s="35">
        <v>3</v>
      </c>
      <c r="G1812" s="112">
        <v>155.51</v>
      </c>
      <c r="H1812" s="102"/>
    </row>
    <row r="1813" spans="1:8" ht="30" x14ac:dyDescent="0.25">
      <c r="A1813" s="30" t="s">
        <v>761</v>
      </c>
      <c r="B1813" s="30" t="s">
        <v>8476</v>
      </c>
      <c r="C1813" s="30" t="s">
        <v>12</v>
      </c>
      <c r="D1813" s="30" t="s">
        <v>5</v>
      </c>
      <c r="E1813" s="30">
        <v>5</v>
      </c>
      <c r="F1813" s="31">
        <v>2</v>
      </c>
      <c r="G1813" s="111">
        <v>259.18</v>
      </c>
      <c r="H1813" s="102" t="s">
        <v>16836</v>
      </c>
    </row>
    <row r="1814" spans="1:8" x14ac:dyDescent="0.25">
      <c r="A1814" s="30"/>
      <c r="B1814" s="30"/>
      <c r="C1814" s="30"/>
      <c r="D1814" s="30" t="s">
        <v>7</v>
      </c>
      <c r="E1814" s="30">
        <v>0.5</v>
      </c>
      <c r="F1814" s="31">
        <v>2</v>
      </c>
      <c r="G1814" s="111">
        <v>25.92</v>
      </c>
      <c r="H1814" s="102"/>
    </row>
    <row r="1815" spans="1:8" ht="42.75" x14ac:dyDescent="0.25">
      <c r="A1815" s="34"/>
      <c r="B1815" s="34"/>
      <c r="C1815" s="34" t="s">
        <v>12385</v>
      </c>
      <c r="D1815" s="34"/>
      <c r="E1815" s="34"/>
      <c r="F1815" s="35">
        <v>4</v>
      </c>
      <c r="G1815" s="112">
        <v>285.10000000000002</v>
      </c>
      <c r="H1815" s="102"/>
    </row>
    <row r="1816" spans="1:8" ht="30" x14ac:dyDescent="0.25">
      <c r="A1816" s="30" t="s">
        <v>762</v>
      </c>
      <c r="B1816" s="30" t="s">
        <v>8477</v>
      </c>
      <c r="C1816" s="30" t="s">
        <v>70</v>
      </c>
      <c r="D1816" s="30" t="s">
        <v>5</v>
      </c>
      <c r="E1816" s="30">
        <v>5</v>
      </c>
      <c r="F1816" s="31">
        <v>2</v>
      </c>
      <c r="G1816" s="111">
        <v>259.18</v>
      </c>
      <c r="H1816" s="102" t="s">
        <v>17376</v>
      </c>
    </row>
    <row r="1817" spans="1:8" x14ac:dyDescent="0.25">
      <c r="A1817" s="30"/>
      <c r="B1817" s="30"/>
      <c r="C1817" s="30"/>
      <c r="D1817" s="30" t="s">
        <v>7</v>
      </c>
      <c r="E1817" s="30">
        <v>0.5</v>
      </c>
      <c r="F1817" s="31">
        <v>1</v>
      </c>
      <c r="G1817" s="111">
        <v>12.96</v>
      </c>
      <c r="H1817" s="102"/>
    </row>
    <row r="1818" spans="1:8" ht="28.5" x14ac:dyDescent="0.25">
      <c r="A1818" s="34"/>
      <c r="B1818" s="34"/>
      <c r="C1818" s="34" t="s">
        <v>12386</v>
      </c>
      <c r="D1818" s="34"/>
      <c r="E1818" s="34"/>
      <c r="F1818" s="35">
        <v>3</v>
      </c>
      <c r="G1818" s="112">
        <v>272.14</v>
      </c>
      <c r="H1818" s="102"/>
    </row>
    <row r="1819" spans="1:8" x14ac:dyDescent="0.25">
      <c r="A1819" s="30" t="s">
        <v>763</v>
      </c>
      <c r="B1819" s="30" t="s">
        <v>8478</v>
      </c>
      <c r="C1819" s="30" t="s">
        <v>297</v>
      </c>
      <c r="D1819" s="30" t="s">
        <v>5</v>
      </c>
      <c r="E1819" s="30">
        <v>5</v>
      </c>
      <c r="F1819" s="31">
        <v>1</v>
      </c>
      <c r="G1819" s="111">
        <v>129.59</v>
      </c>
      <c r="H1819" s="102" t="s">
        <v>20214</v>
      </c>
    </row>
    <row r="1820" spans="1:8" x14ac:dyDescent="0.25">
      <c r="A1820" s="30"/>
      <c r="B1820" s="30"/>
      <c r="C1820" s="30"/>
      <c r="D1820" s="30" t="s">
        <v>6</v>
      </c>
      <c r="E1820" s="30">
        <v>1</v>
      </c>
      <c r="F1820" s="31">
        <v>1</v>
      </c>
      <c r="G1820" s="111">
        <v>25.92</v>
      </c>
      <c r="H1820" s="102"/>
    </row>
    <row r="1821" spans="1:8" x14ac:dyDescent="0.25">
      <c r="A1821" s="30"/>
      <c r="B1821" s="30"/>
      <c r="C1821" s="30"/>
      <c r="D1821" s="30" t="s">
        <v>7</v>
      </c>
      <c r="E1821" s="30">
        <v>0.5</v>
      </c>
      <c r="F1821" s="31">
        <v>2</v>
      </c>
      <c r="G1821" s="111">
        <v>25.92</v>
      </c>
      <c r="H1821" s="102"/>
    </row>
    <row r="1822" spans="1:8" x14ac:dyDescent="0.25">
      <c r="A1822" s="34"/>
      <c r="B1822" s="34"/>
      <c r="C1822" s="34" t="s">
        <v>12387</v>
      </c>
      <c r="D1822" s="34"/>
      <c r="E1822" s="34"/>
      <c r="F1822" s="35">
        <v>4</v>
      </c>
      <c r="G1822" s="112">
        <v>181.43</v>
      </c>
      <c r="H1822" s="102"/>
    </row>
    <row r="1823" spans="1:8" ht="30" x14ac:dyDescent="0.25">
      <c r="A1823" s="30" t="s">
        <v>765</v>
      </c>
      <c r="B1823" s="30" t="s">
        <v>8480</v>
      </c>
      <c r="C1823" s="30" t="s">
        <v>255</v>
      </c>
      <c r="D1823" s="30" t="s">
        <v>5</v>
      </c>
      <c r="E1823" s="30">
        <v>5</v>
      </c>
      <c r="F1823" s="31">
        <v>1</v>
      </c>
      <c r="G1823" s="111">
        <v>129.59</v>
      </c>
      <c r="H1823" s="102" t="s">
        <v>19666</v>
      </c>
    </row>
    <row r="1824" spans="1:8" x14ac:dyDescent="0.25">
      <c r="A1824" s="30"/>
      <c r="B1824" s="30"/>
      <c r="C1824" s="30"/>
      <c r="D1824" s="30" t="s">
        <v>7</v>
      </c>
      <c r="E1824" s="30">
        <v>0.5</v>
      </c>
      <c r="F1824" s="31">
        <v>1</v>
      </c>
      <c r="G1824" s="111">
        <v>12.96</v>
      </c>
      <c r="H1824" s="102"/>
    </row>
    <row r="1825" spans="1:8" ht="28.5" x14ac:dyDescent="0.25">
      <c r="A1825" s="34"/>
      <c r="B1825" s="34"/>
      <c r="C1825" s="34" t="s">
        <v>12388</v>
      </c>
      <c r="D1825" s="34"/>
      <c r="E1825" s="34"/>
      <c r="F1825" s="35">
        <v>2</v>
      </c>
      <c r="G1825" s="112">
        <v>142.55000000000001</v>
      </c>
      <c r="H1825" s="102"/>
    </row>
    <row r="1826" spans="1:8" x14ac:dyDescent="0.25">
      <c r="A1826" s="30" t="s">
        <v>2990</v>
      </c>
      <c r="B1826" s="30" t="s">
        <v>8481</v>
      </c>
      <c r="C1826" s="30" t="s">
        <v>2991</v>
      </c>
      <c r="D1826" s="30" t="s">
        <v>8</v>
      </c>
      <c r="E1826" s="30">
        <v>2</v>
      </c>
      <c r="F1826" s="31">
        <v>1</v>
      </c>
      <c r="G1826" s="111">
        <v>51.84</v>
      </c>
      <c r="H1826" s="102" t="s">
        <v>20764</v>
      </c>
    </row>
    <row r="1827" spans="1:8" x14ac:dyDescent="0.25">
      <c r="A1827" s="34"/>
      <c r="B1827" s="34"/>
      <c r="C1827" s="34" t="s">
        <v>12389</v>
      </c>
      <c r="D1827" s="34"/>
      <c r="E1827" s="34"/>
      <c r="F1827" s="35">
        <v>1</v>
      </c>
      <c r="G1827" s="112">
        <v>51.84</v>
      </c>
      <c r="H1827" s="102"/>
    </row>
    <row r="1828" spans="1:8" ht="30" x14ac:dyDescent="0.25">
      <c r="A1828" s="30" t="s">
        <v>766</v>
      </c>
      <c r="B1828" s="30" t="s">
        <v>8482</v>
      </c>
      <c r="C1828" s="30" t="s">
        <v>2572</v>
      </c>
      <c r="D1828" s="30" t="s">
        <v>5</v>
      </c>
      <c r="E1828" s="30">
        <v>5</v>
      </c>
      <c r="F1828" s="31">
        <v>12</v>
      </c>
      <c r="G1828" s="111">
        <v>1555.09</v>
      </c>
      <c r="H1828" s="102" t="s">
        <v>17867</v>
      </c>
    </row>
    <row r="1829" spans="1:8" x14ac:dyDescent="0.25">
      <c r="A1829" s="30"/>
      <c r="B1829" s="30"/>
      <c r="C1829" s="30"/>
      <c r="D1829" s="30" t="s">
        <v>7</v>
      </c>
      <c r="E1829" s="30">
        <v>0.5</v>
      </c>
      <c r="F1829" s="31">
        <v>15</v>
      </c>
      <c r="G1829" s="111">
        <v>194.39</v>
      </c>
      <c r="H1829" s="102"/>
    </row>
    <row r="1830" spans="1:8" ht="28.5" x14ac:dyDescent="0.25">
      <c r="A1830" s="34"/>
      <c r="B1830" s="34"/>
      <c r="C1830" s="34" t="s">
        <v>12390</v>
      </c>
      <c r="D1830" s="34"/>
      <c r="E1830" s="34"/>
      <c r="F1830" s="35">
        <v>27</v>
      </c>
      <c r="G1830" s="112">
        <v>1749.48</v>
      </c>
      <c r="H1830" s="102"/>
    </row>
    <row r="1831" spans="1:8" ht="30" x14ac:dyDescent="0.25">
      <c r="A1831" s="30" t="s">
        <v>767</v>
      </c>
      <c r="B1831" s="30" t="s">
        <v>8483</v>
      </c>
      <c r="C1831" s="30" t="s">
        <v>165</v>
      </c>
      <c r="D1831" s="30" t="s">
        <v>5</v>
      </c>
      <c r="E1831" s="30">
        <v>5</v>
      </c>
      <c r="F1831" s="31">
        <v>1</v>
      </c>
      <c r="G1831" s="111">
        <v>129.59</v>
      </c>
      <c r="H1831" s="102" t="s">
        <v>18516</v>
      </c>
    </row>
    <row r="1832" spans="1:8" x14ac:dyDescent="0.25">
      <c r="A1832" s="30"/>
      <c r="B1832" s="30"/>
      <c r="C1832" s="30"/>
      <c r="D1832" s="30" t="s">
        <v>7</v>
      </c>
      <c r="E1832" s="30">
        <v>0.5</v>
      </c>
      <c r="F1832" s="31">
        <v>1</v>
      </c>
      <c r="G1832" s="111">
        <v>12.96</v>
      </c>
      <c r="H1832" s="102"/>
    </row>
    <row r="1833" spans="1:8" ht="28.5" x14ac:dyDescent="0.25">
      <c r="A1833" s="34"/>
      <c r="B1833" s="34"/>
      <c r="C1833" s="34" t="s">
        <v>12391</v>
      </c>
      <c r="D1833" s="34"/>
      <c r="E1833" s="34"/>
      <c r="F1833" s="35">
        <v>2</v>
      </c>
      <c r="G1833" s="112">
        <v>142.55000000000001</v>
      </c>
      <c r="H1833" s="102"/>
    </row>
    <row r="1834" spans="1:8" ht="30" x14ac:dyDescent="0.25">
      <c r="A1834" s="30" t="s">
        <v>896</v>
      </c>
      <c r="B1834" s="30" t="s">
        <v>8485</v>
      </c>
      <c r="C1834" s="30" t="s">
        <v>2477</v>
      </c>
      <c r="D1834" s="30" t="s">
        <v>5</v>
      </c>
      <c r="E1834" s="30">
        <v>5</v>
      </c>
      <c r="F1834" s="31">
        <v>3</v>
      </c>
      <c r="G1834" s="111">
        <v>388.77</v>
      </c>
      <c r="H1834" s="102" t="s">
        <v>19473</v>
      </c>
    </row>
    <row r="1835" spans="1:8" x14ac:dyDescent="0.25">
      <c r="A1835" s="30"/>
      <c r="B1835" s="30"/>
      <c r="C1835" s="30"/>
      <c r="D1835" s="30" t="s">
        <v>7</v>
      </c>
      <c r="E1835" s="30">
        <v>0.5</v>
      </c>
      <c r="F1835" s="31">
        <v>4</v>
      </c>
      <c r="G1835" s="111">
        <v>51.84</v>
      </c>
      <c r="H1835" s="102"/>
    </row>
    <row r="1836" spans="1:8" ht="28.5" x14ac:dyDescent="0.25">
      <c r="A1836" s="34"/>
      <c r="B1836" s="34"/>
      <c r="C1836" s="34" t="s">
        <v>12392</v>
      </c>
      <c r="D1836" s="34"/>
      <c r="E1836" s="34"/>
      <c r="F1836" s="35">
        <v>7</v>
      </c>
      <c r="G1836" s="112">
        <v>440.61</v>
      </c>
      <c r="H1836" s="102"/>
    </row>
    <row r="1837" spans="1:8" ht="30" x14ac:dyDescent="0.25">
      <c r="A1837" s="30" t="s">
        <v>769</v>
      </c>
      <c r="B1837" s="30" t="s">
        <v>8486</v>
      </c>
      <c r="C1837" s="30" t="s">
        <v>167</v>
      </c>
      <c r="D1837" s="30" t="s">
        <v>5</v>
      </c>
      <c r="E1837" s="30">
        <v>5</v>
      </c>
      <c r="F1837" s="31">
        <v>1</v>
      </c>
      <c r="G1837" s="111">
        <v>129.59</v>
      </c>
      <c r="H1837" s="102" t="s">
        <v>18524</v>
      </c>
    </row>
    <row r="1838" spans="1:8" x14ac:dyDescent="0.25">
      <c r="A1838" s="30"/>
      <c r="B1838" s="30"/>
      <c r="C1838" s="30"/>
      <c r="D1838" s="30" t="s">
        <v>7</v>
      </c>
      <c r="E1838" s="30">
        <v>0.5</v>
      </c>
      <c r="F1838" s="31">
        <v>1</v>
      </c>
      <c r="G1838" s="111">
        <v>12.96</v>
      </c>
      <c r="H1838" s="102"/>
    </row>
    <row r="1839" spans="1:8" ht="28.5" x14ac:dyDescent="0.25">
      <c r="A1839" s="34"/>
      <c r="B1839" s="34"/>
      <c r="C1839" s="34" t="s">
        <v>12393</v>
      </c>
      <c r="D1839" s="34"/>
      <c r="E1839" s="34"/>
      <c r="F1839" s="35">
        <v>2</v>
      </c>
      <c r="G1839" s="112">
        <v>142.55000000000001</v>
      </c>
      <c r="H1839" s="102"/>
    </row>
    <row r="1840" spans="1:8" ht="30" x14ac:dyDescent="0.25">
      <c r="A1840" s="30" t="s">
        <v>770</v>
      </c>
      <c r="B1840" s="30" t="s">
        <v>8487</v>
      </c>
      <c r="C1840" s="30" t="s">
        <v>238</v>
      </c>
      <c r="D1840" s="30" t="s">
        <v>5</v>
      </c>
      <c r="E1840" s="30">
        <v>5</v>
      </c>
      <c r="F1840" s="31">
        <v>2</v>
      </c>
      <c r="G1840" s="111">
        <v>259.18</v>
      </c>
      <c r="H1840" s="102" t="s">
        <v>19464</v>
      </c>
    </row>
    <row r="1841" spans="1:8" x14ac:dyDescent="0.25">
      <c r="A1841" s="30"/>
      <c r="B1841" s="30"/>
      <c r="C1841" s="30"/>
      <c r="D1841" s="30" t="s">
        <v>7</v>
      </c>
      <c r="E1841" s="30">
        <v>0.5</v>
      </c>
      <c r="F1841" s="31">
        <v>3</v>
      </c>
      <c r="G1841" s="111">
        <v>38.880000000000003</v>
      </c>
      <c r="H1841" s="102"/>
    </row>
    <row r="1842" spans="1:8" ht="28.5" x14ac:dyDescent="0.25">
      <c r="A1842" s="34"/>
      <c r="B1842" s="34"/>
      <c r="C1842" s="34" t="s">
        <v>12394</v>
      </c>
      <c r="D1842" s="34"/>
      <c r="E1842" s="34"/>
      <c r="F1842" s="35">
        <v>5</v>
      </c>
      <c r="G1842" s="112">
        <v>298.06</v>
      </c>
      <c r="H1842" s="102"/>
    </row>
    <row r="1843" spans="1:8" ht="30" x14ac:dyDescent="0.25">
      <c r="A1843" s="30" t="s">
        <v>771</v>
      </c>
      <c r="B1843" s="30" t="s">
        <v>8488</v>
      </c>
      <c r="C1843" s="30" t="s">
        <v>184</v>
      </c>
      <c r="D1843" s="30" t="s">
        <v>5</v>
      </c>
      <c r="E1843" s="30">
        <v>5</v>
      </c>
      <c r="F1843" s="31">
        <v>2</v>
      </c>
      <c r="G1843" s="111">
        <v>259.18</v>
      </c>
      <c r="H1843" s="102" t="s">
        <v>18718</v>
      </c>
    </row>
    <row r="1844" spans="1:8" x14ac:dyDescent="0.25">
      <c r="A1844" s="30"/>
      <c r="B1844" s="30"/>
      <c r="C1844" s="30"/>
      <c r="D1844" s="30" t="s">
        <v>7</v>
      </c>
      <c r="E1844" s="30">
        <v>0.5</v>
      </c>
      <c r="F1844" s="31">
        <v>3</v>
      </c>
      <c r="G1844" s="111">
        <v>38.880000000000003</v>
      </c>
      <c r="H1844" s="102"/>
    </row>
    <row r="1845" spans="1:8" ht="28.5" x14ac:dyDescent="0.25">
      <c r="A1845" s="34"/>
      <c r="B1845" s="34"/>
      <c r="C1845" s="34" t="s">
        <v>12395</v>
      </c>
      <c r="D1845" s="34"/>
      <c r="E1845" s="34"/>
      <c r="F1845" s="35">
        <v>5</v>
      </c>
      <c r="G1845" s="112">
        <v>298.06</v>
      </c>
      <c r="H1845" s="102"/>
    </row>
    <row r="1846" spans="1:8" ht="30" x14ac:dyDescent="0.25">
      <c r="A1846" s="30" t="s">
        <v>772</v>
      </c>
      <c r="B1846" s="30" t="s">
        <v>8489</v>
      </c>
      <c r="C1846" s="30" t="s">
        <v>308</v>
      </c>
      <c r="D1846" s="30" t="s">
        <v>5</v>
      </c>
      <c r="E1846" s="30">
        <v>5</v>
      </c>
      <c r="F1846" s="31">
        <v>1</v>
      </c>
      <c r="G1846" s="111">
        <v>129.59</v>
      </c>
      <c r="H1846" s="102" t="s">
        <v>20315</v>
      </c>
    </row>
    <row r="1847" spans="1:8" x14ac:dyDescent="0.25">
      <c r="A1847" s="30"/>
      <c r="B1847" s="30"/>
      <c r="C1847" s="30"/>
      <c r="D1847" s="30" t="s">
        <v>7</v>
      </c>
      <c r="E1847" s="30">
        <v>0.5</v>
      </c>
      <c r="F1847" s="31">
        <v>1</v>
      </c>
      <c r="G1847" s="111">
        <v>12.96</v>
      </c>
      <c r="H1847" s="102"/>
    </row>
    <row r="1848" spans="1:8" ht="28.5" x14ac:dyDescent="0.25">
      <c r="A1848" s="34"/>
      <c r="B1848" s="34"/>
      <c r="C1848" s="34" t="s">
        <v>12396</v>
      </c>
      <c r="D1848" s="34"/>
      <c r="E1848" s="34"/>
      <c r="F1848" s="35">
        <v>2</v>
      </c>
      <c r="G1848" s="112">
        <v>142.55000000000001</v>
      </c>
      <c r="H1848" s="102"/>
    </row>
    <row r="1849" spans="1:8" ht="30" x14ac:dyDescent="0.25">
      <c r="A1849" s="30" t="s">
        <v>773</v>
      </c>
      <c r="B1849" s="30" t="s">
        <v>8490</v>
      </c>
      <c r="C1849" s="30" t="s">
        <v>65</v>
      </c>
      <c r="D1849" s="30" t="s">
        <v>5</v>
      </c>
      <c r="E1849" s="30">
        <v>5</v>
      </c>
      <c r="F1849" s="31">
        <v>1</v>
      </c>
      <c r="G1849" s="111">
        <v>129.59</v>
      </c>
      <c r="H1849" s="102" t="s">
        <v>17354</v>
      </c>
    </row>
    <row r="1850" spans="1:8" x14ac:dyDescent="0.25">
      <c r="A1850" s="30"/>
      <c r="B1850" s="30"/>
      <c r="C1850" s="30"/>
      <c r="D1850" s="30" t="s">
        <v>7</v>
      </c>
      <c r="E1850" s="30">
        <v>0.5</v>
      </c>
      <c r="F1850" s="31">
        <v>1</v>
      </c>
      <c r="G1850" s="111">
        <v>12.96</v>
      </c>
      <c r="H1850" s="102"/>
    </row>
    <row r="1851" spans="1:8" ht="28.5" x14ac:dyDescent="0.25">
      <c r="A1851" s="34"/>
      <c r="B1851" s="34"/>
      <c r="C1851" s="34" t="s">
        <v>12397</v>
      </c>
      <c r="D1851" s="34"/>
      <c r="E1851" s="34"/>
      <c r="F1851" s="35">
        <v>2</v>
      </c>
      <c r="G1851" s="112">
        <v>142.55000000000001</v>
      </c>
      <c r="H1851" s="102"/>
    </row>
    <row r="1852" spans="1:8" ht="30" x14ac:dyDescent="0.25">
      <c r="A1852" s="30" t="s">
        <v>774</v>
      </c>
      <c r="B1852" s="30" t="s">
        <v>8491</v>
      </c>
      <c r="C1852" s="30" t="s">
        <v>156</v>
      </c>
      <c r="D1852" s="30" t="s">
        <v>5</v>
      </c>
      <c r="E1852" s="30">
        <v>5</v>
      </c>
      <c r="F1852" s="31">
        <v>1</v>
      </c>
      <c r="G1852" s="111">
        <v>129.59</v>
      </c>
      <c r="H1852" s="102" t="s">
        <v>18467</v>
      </c>
    </row>
    <row r="1853" spans="1:8" x14ac:dyDescent="0.25">
      <c r="A1853" s="30"/>
      <c r="B1853" s="30"/>
      <c r="C1853" s="30"/>
      <c r="D1853" s="30" t="s">
        <v>7</v>
      </c>
      <c r="E1853" s="30">
        <v>0.5</v>
      </c>
      <c r="F1853" s="31">
        <v>1</v>
      </c>
      <c r="G1853" s="111">
        <v>12.96</v>
      </c>
      <c r="H1853" s="102"/>
    </row>
    <row r="1854" spans="1:8" ht="28.5" x14ac:dyDescent="0.25">
      <c r="A1854" s="34"/>
      <c r="B1854" s="34"/>
      <c r="C1854" s="34" t="s">
        <v>12398</v>
      </c>
      <c r="D1854" s="34"/>
      <c r="E1854" s="34"/>
      <c r="F1854" s="35">
        <v>2</v>
      </c>
      <c r="G1854" s="112">
        <v>142.55000000000001</v>
      </c>
      <c r="H1854" s="102"/>
    </row>
    <row r="1855" spans="1:8" ht="30" x14ac:dyDescent="0.25">
      <c r="A1855" s="30" t="s">
        <v>775</v>
      </c>
      <c r="B1855" s="30" t="s">
        <v>8492</v>
      </c>
      <c r="C1855" s="30" t="s">
        <v>3045</v>
      </c>
      <c r="D1855" s="30" t="s">
        <v>5</v>
      </c>
      <c r="E1855" s="30">
        <v>5</v>
      </c>
      <c r="F1855" s="31">
        <v>1</v>
      </c>
      <c r="G1855" s="111">
        <v>129.59</v>
      </c>
      <c r="H1855" s="102" t="s">
        <v>18982</v>
      </c>
    </row>
    <row r="1856" spans="1:8" x14ac:dyDescent="0.25">
      <c r="A1856" s="30"/>
      <c r="B1856" s="30"/>
      <c r="C1856" s="30"/>
      <c r="D1856" s="30" t="s">
        <v>7</v>
      </c>
      <c r="E1856" s="30">
        <v>0.5</v>
      </c>
      <c r="F1856" s="31">
        <v>2</v>
      </c>
      <c r="G1856" s="111">
        <v>25.92</v>
      </c>
      <c r="H1856" s="102"/>
    </row>
    <row r="1857" spans="1:8" ht="28.5" x14ac:dyDescent="0.25">
      <c r="A1857" s="34"/>
      <c r="B1857" s="34"/>
      <c r="C1857" s="34" t="s">
        <v>12399</v>
      </c>
      <c r="D1857" s="34"/>
      <c r="E1857" s="34"/>
      <c r="F1857" s="35">
        <v>3</v>
      </c>
      <c r="G1857" s="112">
        <v>155.51</v>
      </c>
      <c r="H1857" s="102"/>
    </row>
    <row r="1858" spans="1:8" x14ac:dyDescent="0.25">
      <c r="A1858" s="30" t="s">
        <v>776</v>
      </c>
      <c r="B1858" s="30" t="s">
        <v>8493</v>
      </c>
      <c r="C1858" s="30" t="s">
        <v>2789</v>
      </c>
      <c r="D1858" s="30" t="s">
        <v>5</v>
      </c>
      <c r="E1858" s="30">
        <v>5</v>
      </c>
      <c r="F1858" s="31">
        <v>1</v>
      </c>
      <c r="G1858" s="111">
        <v>129.59</v>
      </c>
      <c r="H1858" s="102" t="s">
        <v>17819</v>
      </c>
    </row>
    <row r="1859" spans="1:8" x14ac:dyDescent="0.25">
      <c r="A1859" s="30"/>
      <c r="B1859" s="30"/>
      <c r="C1859" s="30"/>
      <c r="D1859" s="30" t="s">
        <v>7</v>
      </c>
      <c r="E1859" s="30">
        <v>0.5</v>
      </c>
      <c r="F1859" s="31">
        <v>1</v>
      </c>
      <c r="G1859" s="111">
        <v>12.96</v>
      </c>
      <c r="H1859" s="102"/>
    </row>
    <row r="1860" spans="1:8" ht="28.5" x14ac:dyDescent="0.25">
      <c r="A1860" s="34"/>
      <c r="B1860" s="34"/>
      <c r="C1860" s="34" t="s">
        <v>12400</v>
      </c>
      <c r="D1860" s="34"/>
      <c r="E1860" s="34"/>
      <c r="F1860" s="35">
        <v>2</v>
      </c>
      <c r="G1860" s="112">
        <v>142.55000000000001</v>
      </c>
      <c r="H1860" s="102"/>
    </row>
    <row r="1861" spans="1:8" ht="45" x14ac:dyDescent="0.25">
      <c r="A1861" s="30" t="s">
        <v>777</v>
      </c>
      <c r="B1861" s="30" t="s">
        <v>8494</v>
      </c>
      <c r="C1861" s="30" t="s">
        <v>2478</v>
      </c>
      <c r="D1861" s="30" t="s">
        <v>5</v>
      </c>
      <c r="E1861" s="30">
        <v>5</v>
      </c>
      <c r="F1861" s="31">
        <v>2</v>
      </c>
      <c r="G1861" s="111">
        <v>259.18</v>
      </c>
      <c r="H1861" s="102" t="s">
        <v>19546</v>
      </c>
    </row>
    <row r="1862" spans="1:8" x14ac:dyDescent="0.25">
      <c r="A1862" s="30"/>
      <c r="B1862" s="30"/>
      <c r="C1862" s="30"/>
      <c r="D1862" s="30" t="s">
        <v>7</v>
      </c>
      <c r="E1862" s="30">
        <v>0.5</v>
      </c>
      <c r="F1862" s="31">
        <v>3</v>
      </c>
      <c r="G1862" s="111">
        <v>38.880000000000003</v>
      </c>
      <c r="H1862" s="102"/>
    </row>
    <row r="1863" spans="1:8" ht="42.75" x14ac:dyDescent="0.25">
      <c r="A1863" s="34"/>
      <c r="B1863" s="34"/>
      <c r="C1863" s="34" t="s">
        <v>12401</v>
      </c>
      <c r="D1863" s="34"/>
      <c r="E1863" s="34"/>
      <c r="F1863" s="35">
        <v>5</v>
      </c>
      <c r="G1863" s="112">
        <v>298.06</v>
      </c>
      <c r="H1863" s="102"/>
    </row>
    <row r="1864" spans="1:8" ht="30" x14ac:dyDescent="0.25">
      <c r="A1864" s="30" t="s">
        <v>778</v>
      </c>
      <c r="B1864" s="30" t="s">
        <v>8495</v>
      </c>
      <c r="C1864" s="30" t="s">
        <v>244</v>
      </c>
      <c r="D1864" s="30" t="s">
        <v>5</v>
      </c>
      <c r="E1864" s="30">
        <v>5</v>
      </c>
      <c r="F1864" s="31">
        <v>1</v>
      </c>
      <c r="G1864" s="111">
        <v>129.59</v>
      </c>
      <c r="H1864" s="102" t="s">
        <v>19525</v>
      </c>
    </row>
    <row r="1865" spans="1:8" x14ac:dyDescent="0.25">
      <c r="A1865" s="30"/>
      <c r="B1865" s="30"/>
      <c r="C1865" s="30"/>
      <c r="D1865" s="30" t="s">
        <v>7</v>
      </c>
      <c r="E1865" s="30">
        <v>0.5</v>
      </c>
      <c r="F1865" s="31">
        <v>1</v>
      </c>
      <c r="G1865" s="111">
        <v>12.96</v>
      </c>
      <c r="H1865" s="102"/>
    </row>
    <row r="1866" spans="1:8" ht="28.5" x14ac:dyDescent="0.25">
      <c r="A1866" s="34"/>
      <c r="B1866" s="34"/>
      <c r="C1866" s="34" t="s">
        <v>12402</v>
      </c>
      <c r="D1866" s="34"/>
      <c r="E1866" s="34"/>
      <c r="F1866" s="35">
        <v>2</v>
      </c>
      <c r="G1866" s="112">
        <v>142.55000000000001</v>
      </c>
      <c r="H1866" s="102"/>
    </row>
    <row r="1867" spans="1:8" ht="45" x14ac:dyDescent="0.25">
      <c r="A1867" s="30" t="s">
        <v>779</v>
      </c>
      <c r="B1867" s="30" t="s">
        <v>8496</v>
      </c>
      <c r="C1867" s="30" t="s">
        <v>2573</v>
      </c>
      <c r="D1867" s="30" t="s">
        <v>5</v>
      </c>
      <c r="E1867" s="30">
        <v>5</v>
      </c>
      <c r="F1867" s="31">
        <v>2</v>
      </c>
      <c r="G1867" s="111">
        <v>259.18</v>
      </c>
      <c r="H1867" s="102" t="s">
        <v>18081</v>
      </c>
    </row>
    <row r="1868" spans="1:8" x14ac:dyDescent="0.25">
      <c r="A1868" s="30"/>
      <c r="B1868" s="30"/>
      <c r="C1868" s="30"/>
      <c r="D1868" s="30" t="s">
        <v>7</v>
      </c>
      <c r="E1868" s="30">
        <v>0.5</v>
      </c>
      <c r="F1868" s="31">
        <v>2</v>
      </c>
      <c r="G1868" s="111">
        <v>25.92</v>
      </c>
      <c r="H1868" s="102"/>
    </row>
    <row r="1869" spans="1:8" ht="42.75" x14ac:dyDescent="0.25">
      <c r="A1869" s="34"/>
      <c r="B1869" s="34"/>
      <c r="C1869" s="34" t="s">
        <v>12403</v>
      </c>
      <c r="D1869" s="34"/>
      <c r="E1869" s="34"/>
      <c r="F1869" s="35">
        <v>4</v>
      </c>
      <c r="G1869" s="112">
        <v>285.10000000000002</v>
      </c>
      <c r="H1869" s="102"/>
    </row>
    <row r="1870" spans="1:8" ht="30" x14ac:dyDescent="0.25">
      <c r="A1870" s="30" t="s">
        <v>2911</v>
      </c>
      <c r="B1870" s="30" t="s">
        <v>8497</v>
      </c>
      <c r="C1870" s="30" t="s">
        <v>2912</v>
      </c>
      <c r="D1870" s="30" t="s">
        <v>8</v>
      </c>
      <c r="E1870" s="30">
        <v>2</v>
      </c>
      <c r="F1870" s="31">
        <v>1</v>
      </c>
      <c r="G1870" s="111">
        <v>51.84</v>
      </c>
      <c r="H1870" s="102" t="s">
        <v>20232</v>
      </c>
    </row>
    <row r="1871" spans="1:8" ht="28.5" x14ac:dyDescent="0.25">
      <c r="A1871" s="34"/>
      <c r="B1871" s="34"/>
      <c r="C1871" s="34" t="s">
        <v>12404</v>
      </c>
      <c r="D1871" s="34"/>
      <c r="E1871" s="34"/>
      <c r="F1871" s="35">
        <v>1</v>
      </c>
      <c r="G1871" s="112">
        <v>51.84</v>
      </c>
      <c r="H1871" s="102"/>
    </row>
    <row r="1872" spans="1:8" ht="30" x14ac:dyDescent="0.25">
      <c r="A1872" s="30" t="s">
        <v>780</v>
      </c>
      <c r="B1872" s="30" t="s">
        <v>8498</v>
      </c>
      <c r="C1872" s="30" t="s">
        <v>892</v>
      </c>
      <c r="D1872" s="30" t="s">
        <v>4</v>
      </c>
      <c r="E1872" s="30">
        <v>8</v>
      </c>
      <c r="F1872" s="31">
        <v>1</v>
      </c>
      <c r="G1872" s="111">
        <v>207.35</v>
      </c>
      <c r="H1872" s="102" t="s">
        <v>19159</v>
      </c>
    </row>
    <row r="1873" spans="1:8" x14ac:dyDescent="0.25">
      <c r="A1873" s="30"/>
      <c r="B1873" s="30"/>
      <c r="C1873" s="30"/>
      <c r="D1873" s="30" t="s">
        <v>5</v>
      </c>
      <c r="E1873" s="30">
        <v>5</v>
      </c>
      <c r="F1873" s="31">
        <v>3</v>
      </c>
      <c r="G1873" s="111">
        <v>388.77</v>
      </c>
      <c r="H1873" s="102"/>
    </row>
    <row r="1874" spans="1:8" x14ac:dyDescent="0.25">
      <c r="A1874" s="30"/>
      <c r="B1874" s="30"/>
      <c r="C1874" s="30"/>
      <c r="D1874" s="30" t="s">
        <v>8</v>
      </c>
      <c r="E1874" s="30">
        <v>2</v>
      </c>
      <c r="F1874" s="31">
        <v>2</v>
      </c>
      <c r="G1874" s="111">
        <v>103.67</v>
      </c>
      <c r="H1874" s="102"/>
    </row>
    <row r="1875" spans="1:8" x14ac:dyDescent="0.25">
      <c r="A1875" s="30"/>
      <c r="B1875" s="30"/>
      <c r="C1875" s="30"/>
      <c r="D1875" s="30" t="s">
        <v>7</v>
      </c>
      <c r="E1875" s="30">
        <v>0.5</v>
      </c>
      <c r="F1875" s="31">
        <v>3</v>
      </c>
      <c r="G1875" s="111">
        <v>38.880000000000003</v>
      </c>
      <c r="H1875" s="102"/>
    </row>
    <row r="1876" spans="1:8" ht="28.5" x14ac:dyDescent="0.25">
      <c r="A1876" s="34"/>
      <c r="B1876" s="34"/>
      <c r="C1876" s="34" t="s">
        <v>12405</v>
      </c>
      <c r="D1876" s="34"/>
      <c r="E1876" s="34"/>
      <c r="F1876" s="35">
        <v>9</v>
      </c>
      <c r="G1876" s="112">
        <v>738.67</v>
      </c>
      <c r="H1876" s="102"/>
    </row>
    <row r="1877" spans="1:8" ht="45" x14ac:dyDescent="0.25">
      <c r="A1877" s="30" t="s">
        <v>781</v>
      </c>
      <c r="B1877" s="30" t="s">
        <v>8499</v>
      </c>
      <c r="C1877" s="30" t="s">
        <v>2398</v>
      </c>
      <c r="D1877" s="30" t="s">
        <v>5</v>
      </c>
      <c r="E1877" s="30">
        <v>5</v>
      </c>
      <c r="F1877" s="31">
        <v>2</v>
      </c>
      <c r="G1877" s="111">
        <v>259.18</v>
      </c>
      <c r="H1877" s="102" t="s">
        <v>19092</v>
      </c>
    </row>
    <row r="1878" spans="1:8" x14ac:dyDescent="0.25">
      <c r="A1878" s="30"/>
      <c r="B1878" s="30"/>
      <c r="C1878" s="30"/>
      <c r="D1878" s="30" t="s">
        <v>7</v>
      </c>
      <c r="E1878" s="30">
        <v>0.5</v>
      </c>
      <c r="F1878" s="31">
        <v>1</v>
      </c>
      <c r="G1878" s="111">
        <v>12.96</v>
      </c>
      <c r="H1878" s="102"/>
    </row>
    <row r="1879" spans="1:8" ht="57" x14ac:dyDescent="0.25">
      <c r="A1879" s="34"/>
      <c r="B1879" s="34"/>
      <c r="C1879" s="34" t="s">
        <v>12406</v>
      </c>
      <c r="D1879" s="34"/>
      <c r="E1879" s="34"/>
      <c r="F1879" s="35">
        <v>3</v>
      </c>
      <c r="G1879" s="112">
        <v>272.14</v>
      </c>
      <c r="H1879" s="102"/>
    </row>
    <row r="1880" spans="1:8" x14ac:dyDescent="0.25">
      <c r="A1880" s="30" t="s">
        <v>6520</v>
      </c>
      <c r="B1880" s="30" t="s">
        <v>8970</v>
      </c>
      <c r="C1880" s="30" t="s">
        <v>6521</v>
      </c>
      <c r="D1880" s="30" t="s">
        <v>7</v>
      </c>
      <c r="E1880" s="30">
        <v>0.5</v>
      </c>
      <c r="F1880" s="31">
        <v>1</v>
      </c>
      <c r="G1880" s="111">
        <v>12.96</v>
      </c>
      <c r="H1880" s="102" t="s">
        <v>16904</v>
      </c>
    </row>
    <row r="1881" spans="1:8" ht="28.5" x14ac:dyDescent="0.25">
      <c r="A1881" s="34"/>
      <c r="B1881" s="34"/>
      <c r="C1881" s="34" t="s">
        <v>12407</v>
      </c>
      <c r="D1881" s="34"/>
      <c r="E1881" s="34"/>
      <c r="F1881" s="35">
        <v>1</v>
      </c>
      <c r="G1881" s="112">
        <v>12.96</v>
      </c>
      <c r="H1881" s="102"/>
    </row>
    <row r="1882" spans="1:8" x14ac:dyDescent="0.25">
      <c r="A1882" s="30" t="s">
        <v>6879</v>
      </c>
      <c r="B1882" s="30" t="s">
        <v>8971</v>
      </c>
      <c r="C1882" s="30" t="s">
        <v>2166</v>
      </c>
      <c r="D1882" s="30" t="s">
        <v>8</v>
      </c>
      <c r="E1882" s="30">
        <v>2</v>
      </c>
      <c r="F1882" s="31">
        <v>1</v>
      </c>
      <c r="G1882" s="111">
        <v>51.84</v>
      </c>
      <c r="H1882" s="102" t="s">
        <v>20167</v>
      </c>
    </row>
    <row r="1883" spans="1:8" x14ac:dyDescent="0.25">
      <c r="A1883" s="30"/>
      <c r="B1883" s="30"/>
      <c r="C1883" s="30"/>
      <c r="D1883" s="30" t="s">
        <v>7</v>
      </c>
      <c r="E1883" s="30">
        <v>0.5</v>
      </c>
      <c r="F1883" s="31">
        <v>2</v>
      </c>
      <c r="G1883" s="111">
        <v>25.92</v>
      </c>
      <c r="H1883" s="102"/>
    </row>
    <row r="1884" spans="1:8" ht="28.5" x14ac:dyDescent="0.25">
      <c r="A1884" s="34"/>
      <c r="B1884" s="34"/>
      <c r="C1884" s="34" t="s">
        <v>12408</v>
      </c>
      <c r="D1884" s="34"/>
      <c r="E1884" s="34"/>
      <c r="F1884" s="35">
        <v>3</v>
      </c>
      <c r="G1884" s="112">
        <v>77.760000000000005</v>
      </c>
      <c r="H1884" s="102"/>
    </row>
    <row r="1885" spans="1:8" x14ac:dyDescent="0.25">
      <c r="A1885" s="30" t="s">
        <v>8972</v>
      </c>
      <c r="B1885" s="30" t="s">
        <v>8973</v>
      </c>
      <c r="C1885" s="30" t="s">
        <v>8974</v>
      </c>
      <c r="D1885" s="30" t="s">
        <v>5</v>
      </c>
      <c r="E1885" s="30">
        <v>5</v>
      </c>
      <c r="F1885" s="31">
        <v>1</v>
      </c>
      <c r="G1885" s="111">
        <v>129.59</v>
      </c>
      <c r="H1885" s="102" t="s">
        <v>17132</v>
      </c>
    </row>
    <row r="1886" spans="1:8" x14ac:dyDescent="0.25">
      <c r="A1886" s="30"/>
      <c r="B1886" s="30"/>
      <c r="C1886" s="30"/>
      <c r="D1886" s="30" t="s">
        <v>7</v>
      </c>
      <c r="E1886" s="30">
        <v>0.5</v>
      </c>
      <c r="F1886" s="31">
        <v>2</v>
      </c>
      <c r="G1886" s="111">
        <v>25.92</v>
      </c>
      <c r="H1886" s="102"/>
    </row>
    <row r="1887" spans="1:8" x14ac:dyDescent="0.25">
      <c r="A1887" s="34"/>
      <c r="B1887" s="34"/>
      <c r="C1887" s="34" t="s">
        <v>12409</v>
      </c>
      <c r="D1887" s="34"/>
      <c r="E1887" s="34"/>
      <c r="F1887" s="35">
        <v>3</v>
      </c>
      <c r="G1887" s="112">
        <v>155.51</v>
      </c>
      <c r="H1887" s="102"/>
    </row>
    <row r="1888" spans="1:8" ht="30" x14ac:dyDescent="0.25">
      <c r="A1888" s="30" t="s">
        <v>6858</v>
      </c>
      <c r="B1888" s="30" t="s">
        <v>8500</v>
      </c>
      <c r="C1888" s="30" t="s">
        <v>6859</v>
      </c>
      <c r="D1888" s="30" t="s">
        <v>8</v>
      </c>
      <c r="E1888" s="30">
        <v>2</v>
      </c>
      <c r="F1888" s="31">
        <v>2</v>
      </c>
      <c r="G1888" s="111">
        <v>103.67</v>
      </c>
      <c r="H1888" s="102" t="s">
        <v>17580</v>
      </c>
    </row>
    <row r="1889" spans="1:8" x14ac:dyDescent="0.25">
      <c r="A1889" s="30"/>
      <c r="B1889" s="30"/>
      <c r="C1889" s="30"/>
      <c r="D1889" s="30" t="s">
        <v>7</v>
      </c>
      <c r="E1889" s="30">
        <v>0.5</v>
      </c>
      <c r="F1889" s="31">
        <v>4</v>
      </c>
      <c r="G1889" s="111">
        <v>51.84</v>
      </c>
      <c r="H1889" s="102"/>
    </row>
    <row r="1890" spans="1:8" ht="28.5" x14ac:dyDescent="0.25">
      <c r="A1890" s="34"/>
      <c r="B1890" s="34"/>
      <c r="C1890" s="34" t="s">
        <v>12410</v>
      </c>
      <c r="D1890" s="34"/>
      <c r="E1890" s="34"/>
      <c r="F1890" s="35">
        <v>6</v>
      </c>
      <c r="G1890" s="112">
        <v>155.51</v>
      </c>
      <c r="H1890" s="102"/>
    </row>
    <row r="1891" spans="1:8" ht="30" x14ac:dyDescent="0.25">
      <c r="A1891" s="30" t="s">
        <v>7152</v>
      </c>
      <c r="B1891" s="30" t="s">
        <v>8501</v>
      </c>
      <c r="C1891" s="30" t="s">
        <v>335</v>
      </c>
      <c r="D1891" s="30" t="s">
        <v>8</v>
      </c>
      <c r="E1891" s="30">
        <v>2</v>
      </c>
      <c r="F1891" s="31">
        <v>1</v>
      </c>
      <c r="G1891" s="111">
        <v>51.84</v>
      </c>
      <c r="H1891" s="102" t="s">
        <v>20659</v>
      </c>
    </row>
    <row r="1892" spans="1:8" x14ac:dyDescent="0.25">
      <c r="A1892" s="30"/>
      <c r="B1892" s="30"/>
      <c r="C1892" s="30"/>
      <c r="D1892" s="30" t="s">
        <v>7</v>
      </c>
      <c r="E1892" s="30">
        <v>0.5</v>
      </c>
      <c r="F1892" s="31">
        <v>1</v>
      </c>
      <c r="G1892" s="111">
        <v>12.96</v>
      </c>
      <c r="H1892" s="102"/>
    </row>
    <row r="1893" spans="1:8" ht="28.5" x14ac:dyDescent="0.25">
      <c r="A1893" s="34"/>
      <c r="B1893" s="34"/>
      <c r="C1893" s="34" t="s">
        <v>12411</v>
      </c>
      <c r="D1893" s="34"/>
      <c r="E1893" s="34"/>
      <c r="F1893" s="35">
        <v>2</v>
      </c>
      <c r="G1893" s="112">
        <v>64.800000000000011</v>
      </c>
      <c r="H1893" s="102"/>
    </row>
    <row r="1894" spans="1:8" x14ac:dyDescent="0.25">
      <c r="A1894" s="30" t="s">
        <v>8502</v>
      </c>
      <c r="B1894" s="30" t="s">
        <v>8503</v>
      </c>
      <c r="C1894" s="30" t="s">
        <v>8504</v>
      </c>
      <c r="D1894" s="30" t="s">
        <v>5</v>
      </c>
      <c r="E1894" s="30">
        <v>5</v>
      </c>
      <c r="F1894" s="31">
        <v>1</v>
      </c>
      <c r="G1894" s="111">
        <v>129.59</v>
      </c>
      <c r="H1894" s="102" t="s">
        <v>19290</v>
      </c>
    </row>
    <row r="1895" spans="1:8" x14ac:dyDescent="0.25">
      <c r="A1895" s="30"/>
      <c r="B1895" s="30"/>
      <c r="C1895" s="30"/>
      <c r="D1895" s="30" t="s">
        <v>7</v>
      </c>
      <c r="E1895" s="30">
        <v>0.5</v>
      </c>
      <c r="F1895" s="31">
        <v>2</v>
      </c>
      <c r="G1895" s="111">
        <v>25.92</v>
      </c>
      <c r="H1895" s="102"/>
    </row>
    <row r="1896" spans="1:8" x14ac:dyDescent="0.25">
      <c r="A1896" s="34"/>
      <c r="B1896" s="34"/>
      <c r="C1896" s="34" t="s">
        <v>12412</v>
      </c>
      <c r="D1896" s="34"/>
      <c r="E1896" s="34"/>
      <c r="F1896" s="35">
        <v>3</v>
      </c>
      <c r="G1896" s="112">
        <v>155.51</v>
      </c>
      <c r="H1896" s="102"/>
    </row>
    <row r="1897" spans="1:8" ht="30" x14ac:dyDescent="0.25">
      <c r="A1897" s="30" t="s">
        <v>6861</v>
      </c>
      <c r="B1897" s="30" t="s">
        <v>8720</v>
      </c>
      <c r="C1897" s="30" t="s">
        <v>6862</v>
      </c>
      <c r="D1897" s="30" t="s">
        <v>5</v>
      </c>
      <c r="E1897" s="30">
        <v>5</v>
      </c>
      <c r="F1897" s="31">
        <v>1</v>
      </c>
      <c r="G1897" s="111">
        <v>129.59</v>
      </c>
      <c r="H1897" s="102" t="s">
        <v>17860</v>
      </c>
    </row>
    <row r="1898" spans="1:8" x14ac:dyDescent="0.25">
      <c r="A1898" s="30"/>
      <c r="B1898" s="30"/>
      <c r="C1898" s="30"/>
      <c r="D1898" s="30" t="s">
        <v>7</v>
      </c>
      <c r="E1898" s="30">
        <v>0.5</v>
      </c>
      <c r="F1898" s="31">
        <v>2</v>
      </c>
      <c r="G1898" s="111">
        <v>25.92</v>
      </c>
      <c r="H1898" s="102"/>
    </row>
    <row r="1899" spans="1:8" ht="28.5" x14ac:dyDescent="0.25">
      <c r="A1899" s="34"/>
      <c r="B1899" s="34"/>
      <c r="C1899" s="34" t="s">
        <v>12413</v>
      </c>
      <c r="D1899" s="34"/>
      <c r="E1899" s="34"/>
      <c r="F1899" s="35">
        <v>3</v>
      </c>
      <c r="G1899" s="112">
        <v>155.51</v>
      </c>
      <c r="H1899" s="102"/>
    </row>
    <row r="1900" spans="1:8" x14ac:dyDescent="0.25">
      <c r="A1900" s="30" t="s">
        <v>8721</v>
      </c>
      <c r="B1900" s="30" t="s">
        <v>8722</v>
      </c>
      <c r="C1900" s="30" t="s">
        <v>8723</v>
      </c>
      <c r="D1900" s="30" t="s">
        <v>5</v>
      </c>
      <c r="E1900" s="30">
        <v>5</v>
      </c>
      <c r="F1900" s="31">
        <v>1</v>
      </c>
      <c r="G1900" s="111">
        <v>129.59</v>
      </c>
      <c r="H1900" s="102" t="s">
        <v>19977</v>
      </c>
    </row>
    <row r="1901" spans="1:8" x14ac:dyDescent="0.25">
      <c r="A1901" s="30"/>
      <c r="B1901" s="30"/>
      <c r="C1901" s="30"/>
      <c r="D1901" s="30" t="s">
        <v>7</v>
      </c>
      <c r="E1901" s="30">
        <v>0.5</v>
      </c>
      <c r="F1901" s="31">
        <v>1</v>
      </c>
      <c r="G1901" s="111">
        <v>12.96</v>
      </c>
      <c r="H1901" s="102"/>
    </row>
    <row r="1902" spans="1:8" ht="28.5" x14ac:dyDescent="0.25">
      <c r="A1902" s="34"/>
      <c r="B1902" s="34"/>
      <c r="C1902" s="34" t="s">
        <v>12414</v>
      </c>
      <c r="D1902" s="34"/>
      <c r="E1902" s="34"/>
      <c r="F1902" s="35">
        <v>2</v>
      </c>
      <c r="G1902" s="112">
        <v>142.55000000000001</v>
      </c>
      <c r="H1902" s="102"/>
    </row>
    <row r="1903" spans="1:8" ht="30" x14ac:dyDescent="0.25">
      <c r="A1903" s="30" t="s">
        <v>12415</v>
      </c>
      <c r="B1903" s="30" t="s">
        <v>12416</v>
      </c>
      <c r="C1903" s="30" t="s">
        <v>12417</v>
      </c>
      <c r="D1903" s="30" t="s">
        <v>5</v>
      </c>
      <c r="E1903" s="30">
        <v>5</v>
      </c>
      <c r="F1903" s="31">
        <v>1</v>
      </c>
      <c r="G1903" s="111">
        <v>129.59</v>
      </c>
      <c r="H1903" s="102" t="s">
        <v>19036</v>
      </c>
    </row>
    <row r="1904" spans="1:8" x14ac:dyDescent="0.25">
      <c r="A1904" s="30"/>
      <c r="B1904" s="30"/>
      <c r="C1904" s="30"/>
      <c r="D1904" s="30" t="s">
        <v>7</v>
      </c>
      <c r="E1904" s="30">
        <v>0.5</v>
      </c>
      <c r="F1904" s="31">
        <v>1</v>
      </c>
      <c r="G1904" s="111">
        <v>12.96</v>
      </c>
      <c r="H1904" s="102"/>
    </row>
    <row r="1905" spans="1:8" ht="28.5" x14ac:dyDescent="0.25">
      <c r="A1905" s="34"/>
      <c r="B1905" s="34"/>
      <c r="C1905" s="34" t="s">
        <v>12418</v>
      </c>
      <c r="D1905" s="34"/>
      <c r="E1905" s="34"/>
      <c r="F1905" s="35">
        <v>2</v>
      </c>
      <c r="G1905" s="112">
        <v>142.55000000000001</v>
      </c>
      <c r="H1905" s="102"/>
    </row>
    <row r="1906" spans="1:8" ht="30" x14ac:dyDescent="0.25">
      <c r="A1906" s="30" t="s">
        <v>6880</v>
      </c>
      <c r="B1906" s="30" t="s">
        <v>8975</v>
      </c>
      <c r="C1906" s="30" t="s">
        <v>7179</v>
      </c>
      <c r="D1906" s="30" t="s">
        <v>5</v>
      </c>
      <c r="E1906" s="30">
        <v>5</v>
      </c>
      <c r="F1906" s="31">
        <v>1</v>
      </c>
      <c r="G1906" s="111">
        <v>129.59</v>
      </c>
      <c r="H1906" s="102" t="s">
        <v>18393</v>
      </c>
    </row>
    <row r="1907" spans="1:8" x14ac:dyDescent="0.25">
      <c r="A1907" s="30"/>
      <c r="B1907" s="30"/>
      <c r="C1907" s="30"/>
      <c r="D1907" s="30" t="s">
        <v>7</v>
      </c>
      <c r="E1907" s="30">
        <v>0.5</v>
      </c>
      <c r="F1907" s="31">
        <v>1</v>
      </c>
      <c r="G1907" s="111">
        <v>12.96</v>
      </c>
      <c r="H1907" s="102"/>
    </row>
    <row r="1908" spans="1:8" ht="42.75" x14ac:dyDescent="0.25">
      <c r="A1908" s="34"/>
      <c r="B1908" s="34"/>
      <c r="C1908" s="34" t="s">
        <v>12419</v>
      </c>
      <c r="D1908" s="34"/>
      <c r="E1908" s="34"/>
      <c r="F1908" s="35">
        <v>2</v>
      </c>
      <c r="G1908" s="112">
        <v>142.55000000000001</v>
      </c>
      <c r="H1908" s="102"/>
    </row>
    <row r="1909" spans="1:8" ht="45" x14ac:dyDescent="0.25">
      <c r="A1909" s="30" t="s">
        <v>6881</v>
      </c>
      <c r="B1909" s="30" t="s">
        <v>8976</v>
      </c>
      <c r="C1909" s="30" t="s">
        <v>6882</v>
      </c>
      <c r="D1909" s="30" t="s">
        <v>5</v>
      </c>
      <c r="E1909" s="30">
        <v>5</v>
      </c>
      <c r="F1909" s="31">
        <v>1</v>
      </c>
      <c r="G1909" s="111">
        <v>129.59</v>
      </c>
      <c r="H1909" s="102" t="s">
        <v>17005</v>
      </c>
    </row>
    <row r="1910" spans="1:8" ht="42.75" x14ac:dyDescent="0.25">
      <c r="A1910" s="34"/>
      <c r="B1910" s="34"/>
      <c r="C1910" s="34" t="s">
        <v>12420</v>
      </c>
      <c r="D1910" s="34"/>
      <c r="E1910" s="34"/>
      <c r="F1910" s="35">
        <v>1</v>
      </c>
      <c r="G1910" s="112">
        <v>129.59</v>
      </c>
      <c r="H1910" s="102"/>
    </row>
    <row r="1911" spans="1:8" x14ac:dyDescent="0.25">
      <c r="A1911" s="30" t="s">
        <v>6508</v>
      </c>
      <c r="B1911" s="30" t="s">
        <v>8724</v>
      </c>
      <c r="C1911" s="30" t="s">
        <v>6509</v>
      </c>
      <c r="D1911" s="30" t="s">
        <v>5</v>
      </c>
      <c r="E1911" s="30">
        <v>5</v>
      </c>
      <c r="F1911" s="31">
        <v>1</v>
      </c>
      <c r="G1911" s="111">
        <v>129.59</v>
      </c>
      <c r="H1911" s="102" t="s">
        <v>18386</v>
      </c>
    </row>
    <row r="1912" spans="1:8" x14ac:dyDescent="0.25">
      <c r="A1912" s="30"/>
      <c r="B1912" s="30"/>
      <c r="C1912" s="30"/>
      <c r="D1912" s="30" t="s">
        <v>6</v>
      </c>
      <c r="E1912" s="30">
        <v>1</v>
      </c>
      <c r="F1912" s="31">
        <v>1</v>
      </c>
      <c r="G1912" s="111">
        <v>25.92</v>
      </c>
      <c r="H1912" s="102"/>
    </row>
    <row r="1913" spans="1:8" x14ac:dyDescent="0.25">
      <c r="A1913" s="30"/>
      <c r="B1913" s="30"/>
      <c r="C1913" s="30"/>
      <c r="D1913" s="30" t="s">
        <v>7</v>
      </c>
      <c r="E1913" s="30">
        <v>0.5</v>
      </c>
      <c r="F1913" s="31">
        <v>1</v>
      </c>
      <c r="G1913" s="111">
        <v>12.96</v>
      </c>
      <c r="H1913" s="102"/>
    </row>
    <row r="1914" spans="1:8" ht="28.5" x14ac:dyDescent="0.25">
      <c r="A1914" s="34"/>
      <c r="B1914" s="34"/>
      <c r="C1914" s="34" t="s">
        <v>12421</v>
      </c>
      <c r="D1914" s="34"/>
      <c r="E1914" s="34"/>
      <c r="F1914" s="35">
        <v>3</v>
      </c>
      <c r="G1914" s="112">
        <v>168.47</v>
      </c>
      <c r="H1914" s="102"/>
    </row>
    <row r="1915" spans="1:8" ht="30" x14ac:dyDescent="0.25">
      <c r="A1915" s="30" t="s">
        <v>6863</v>
      </c>
      <c r="B1915" s="30" t="s">
        <v>8725</v>
      </c>
      <c r="C1915" s="30" t="s">
        <v>6864</v>
      </c>
      <c r="D1915" s="30" t="s">
        <v>5</v>
      </c>
      <c r="E1915" s="30">
        <v>5</v>
      </c>
      <c r="F1915" s="31">
        <v>1</v>
      </c>
      <c r="G1915" s="111">
        <v>129.59</v>
      </c>
      <c r="H1915" s="102" t="s">
        <v>16890</v>
      </c>
    </row>
    <row r="1916" spans="1:8" x14ac:dyDescent="0.25">
      <c r="A1916" s="30"/>
      <c r="B1916" s="30"/>
      <c r="C1916" s="30"/>
      <c r="D1916" s="30" t="s">
        <v>7</v>
      </c>
      <c r="E1916" s="30">
        <v>0.5</v>
      </c>
      <c r="F1916" s="31">
        <v>1</v>
      </c>
      <c r="G1916" s="111">
        <v>12.96</v>
      </c>
      <c r="H1916" s="102"/>
    </row>
    <row r="1917" spans="1:8" ht="42.75" x14ac:dyDescent="0.25">
      <c r="A1917" s="34"/>
      <c r="B1917" s="34"/>
      <c r="C1917" s="34" t="s">
        <v>12422</v>
      </c>
      <c r="D1917" s="34"/>
      <c r="E1917" s="34"/>
      <c r="F1917" s="35">
        <v>2</v>
      </c>
      <c r="G1917" s="112">
        <v>142.55000000000001</v>
      </c>
      <c r="H1917" s="102"/>
    </row>
    <row r="1918" spans="1:8" x14ac:dyDescent="0.25">
      <c r="A1918" s="30" t="s">
        <v>7045</v>
      </c>
      <c r="B1918" s="30" t="s">
        <v>8726</v>
      </c>
      <c r="C1918" s="30" t="s">
        <v>5375</v>
      </c>
      <c r="D1918" s="30" t="s">
        <v>7</v>
      </c>
      <c r="E1918" s="30">
        <v>0.5</v>
      </c>
      <c r="F1918" s="31">
        <v>1</v>
      </c>
      <c r="G1918" s="111">
        <v>12.96</v>
      </c>
      <c r="H1918" s="102" t="s">
        <v>18533</v>
      </c>
    </row>
    <row r="1919" spans="1:8" ht="28.5" x14ac:dyDescent="0.25">
      <c r="A1919" s="34"/>
      <c r="B1919" s="34"/>
      <c r="C1919" s="34" t="s">
        <v>12423</v>
      </c>
      <c r="D1919" s="34"/>
      <c r="E1919" s="34"/>
      <c r="F1919" s="35">
        <v>1</v>
      </c>
      <c r="G1919" s="112">
        <v>12.96</v>
      </c>
      <c r="H1919" s="102"/>
    </row>
    <row r="1920" spans="1:8" ht="30" x14ac:dyDescent="0.25">
      <c r="A1920" s="30" t="s">
        <v>7167</v>
      </c>
      <c r="B1920" s="30" t="s">
        <v>8727</v>
      </c>
      <c r="C1920" s="30" t="s">
        <v>7168</v>
      </c>
      <c r="D1920" s="30" t="s">
        <v>5</v>
      </c>
      <c r="E1920" s="30">
        <v>5</v>
      </c>
      <c r="F1920" s="31">
        <v>1</v>
      </c>
      <c r="G1920" s="111">
        <v>129.59</v>
      </c>
      <c r="H1920" s="102" t="s">
        <v>18810</v>
      </c>
    </row>
    <row r="1921" spans="1:8" x14ac:dyDescent="0.25">
      <c r="A1921" s="30"/>
      <c r="B1921" s="30"/>
      <c r="C1921" s="30"/>
      <c r="D1921" s="30" t="s">
        <v>6</v>
      </c>
      <c r="E1921" s="30">
        <v>1</v>
      </c>
      <c r="F1921" s="31">
        <v>1</v>
      </c>
      <c r="G1921" s="111">
        <v>25.92</v>
      </c>
      <c r="H1921" s="102"/>
    </row>
    <row r="1922" spans="1:8" x14ac:dyDescent="0.25">
      <c r="A1922" s="30"/>
      <c r="B1922" s="30"/>
      <c r="C1922" s="30"/>
      <c r="D1922" s="30" t="s">
        <v>7</v>
      </c>
      <c r="E1922" s="30">
        <v>0.5</v>
      </c>
      <c r="F1922" s="31">
        <v>2</v>
      </c>
      <c r="G1922" s="111">
        <v>25.92</v>
      </c>
      <c r="H1922" s="102"/>
    </row>
    <row r="1923" spans="1:8" ht="28.5" x14ac:dyDescent="0.25">
      <c r="A1923" s="34"/>
      <c r="B1923" s="34"/>
      <c r="C1923" s="34" t="s">
        <v>12424</v>
      </c>
      <c r="D1923" s="34"/>
      <c r="E1923" s="34"/>
      <c r="F1923" s="35">
        <v>4</v>
      </c>
      <c r="G1923" s="112">
        <v>181.43</v>
      </c>
      <c r="H1923" s="102"/>
    </row>
    <row r="1924" spans="1:8" ht="30" x14ac:dyDescent="0.25">
      <c r="A1924" s="30" t="s">
        <v>7169</v>
      </c>
      <c r="B1924" s="30" t="s">
        <v>8728</v>
      </c>
      <c r="C1924" s="30" t="s">
        <v>7170</v>
      </c>
      <c r="D1924" s="30" t="s">
        <v>5</v>
      </c>
      <c r="E1924" s="30">
        <v>5</v>
      </c>
      <c r="F1924" s="31">
        <v>2</v>
      </c>
      <c r="G1924" s="111">
        <v>259.18</v>
      </c>
      <c r="H1924" s="102" t="s">
        <v>20875</v>
      </c>
    </row>
    <row r="1925" spans="1:8" x14ac:dyDescent="0.25">
      <c r="A1925" s="30"/>
      <c r="B1925" s="30"/>
      <c r="C1925" s="30"/>
      <c r="D1925" s="30" t="s">
        <v>7</v>
      </c>
      <c r="E1925" s="30">
        <v>0.5</v>
      </c>
      <c r="F1925" s="31">
        <v>1</v>
      </c>
      <c r="G1925" s="111">
        <v>12.96</v>
      </c>
      <c r="H1925" s="102"/>
    </row>
    <row r="1926" spans="1:8" ht="28.5" x14ac:dyDescent="0.25">
      <c r="A1926" s="34"/>
      <c r="B1926" s="34"/>
      <c r="C1926" s="34" t="s">
        <v>12425</v>
      </c>
      <c r="D1926" s="34"/>
      <c r="E1926" s="34"/>
      <c r="F1926" s="35">
        <v>3</v>
      </c>
      <c r="G1926" s="112">
        <v>272.14</v>
      </c>
      <c r="H1926" s="102"/>
    </row>
    <row r="1927" spans="1:8" x14ac:dyDescent="0.25">
      <c r="A1927" s="30" t="s">
        <v>12426</v>
      </c>
      <c r="B1927" s="30" t="s">
        <v>12427</v>
      </c>
      <c r="C1927" s="30" t="s">
        <v>12428</v>
      </c>
      <c r="D1927" s="30" t="s">
        <v>5</v>
      </c>
      <c r="E1927" s="30">
        <v>5</v>
      </c>
      <c r="F1927" s="31">
        <v>1</v>
      </c>
      <c r="G1927" s="111">
        <v>129.59</v>
      </c>
      <c r="H1927" s="102" t="s">
        <v>17661</v>
      </c>
    </row>
    <row r="1928" spans="1:8" x14ac:dyDescent="0.25">
      <c r="A1928" s="30"/>
      <c r="B1928" s="30"/>
      <c r="C1928" s="30"/>
      <c r="D1928" s="30" t="s">
        <v>7</v>
      </c>
      <c r="E1928" s="30">
        <v>0.5</v>
      </c>
      <c r="F1928" s="31">
        <v>1</v>
      </c>
      <c r="G1928" s="111">
        <v>12.96</v>
      </c>
      <c r="H1928" s="102"/>
    </row>
    <row r="1929" spans="1:8" ht="28.5" x14ac:dyDescent="0.25">
      <c r="A1929" s="34"/>
      <c r="B1929" s="34"/>
      <c r="C1929" s="34" t="s">
        <v>12429</v>
      </c>
      <c r="D1929" s="34"/>
      <c r="E1929" s="34"/>
      <c r="F1929" s="35">
        <v>2</v>
      </c>
      <c r="G1929" s="112">
        <v>142.55000000000001</v>
      </c>
      <c r="H1929" s="102"/>
    </row>
    <row r="1930" spans="1:8" ht="30" x14ac:dyDescent="0.25">
      <c r="A1930" s="30" t="s">
        <v>12430</v>
      </c>
      <c r="B1930" s="30" t="s">
        <v>12431</v>
      </c>
      <c r="C1930" s="30" t="s">
        <v>12432</v>
      </c>
      <c r="D1930" s="30" t="s">
        <v>5</v>
      </c>
      <c r="E1930" s="30">
        <v>5</v>
      </c>
      <c r="F1930" s="31">
        <v>1</v>
      </c>
      <c r="G1930" s="111">
        <v>129.59</v>
      </c>
      <c r="H1930" s="102" t="s">
        <v>17905</v>
      </c>
    </row>
    <row r="1931" spans="1:8" x14ac:dyDescent="0.25">
      <c r="A1931" s="30"/>
      <c r="B1931" s="30"/>
      <c r="C1931" s="30"/>
      <c r="D1931" s="30" t="s">
        <v>7</v>
      </c>
      <c r="E1931" s="30">
        <v>0.5</v>
      </c>
      <c r="F1931" s="31">
        <v>1</v>
      </c>
      <c r="G1931" s="111">
        <v>12.96</v>
      </c>
      <c r="H1931" s="102"/>
    </row>
    <row r="1932" spans="1:8" ht="28.5" x14ac:dyDescent="0.25">
      <c r="A1932" s="34"/>
      <c r="B1932" s="34"/>
      <c r="C1932" s="34" t="s">
        <v>12433</v>
      </c>
      <c r="D1932" s="34"/>
      <c r="E1932" s="34"/>
      <c r="F1932" s="35">
        <v>2</v>
      </c>
      <c r="G1932" s="112">
        <v>142.55000000000001</v>
      </c>
      <c r="H1932" s="102"/>
    </row>
    <row r="1933" spans="1:8" x14ac:dyDescent="0.25">
      <c r="A1933" s="30" t="s">
        <v>12434</v>
      </c>
      <c r="B1933" s="30" t="s">
        <v>12435</v>
      </c>
      <c r="C1933" s="30" t="s">
        <v>12436</v>
      </c>
      <c r="D1933" s="30" t="s">
        <v>5</v>
      </c>
      <c r="E1933" s="30">
        <v>5</v>
      </c>
      <c r="F1933" s="31">
        <v>1</v>
      </c>
      <c r="G1933" s="111">
        <v>129.59</v>
      </c>
      <c r="H1933" s="102" t="s">
        <v>18154</v>
      </c>
    </row>
    <row r="1934" spans="1:8" x14ac:dyDescent="0.25">
      <c r="A1934" s="30"/>
      <c r="B1934" s="30"/>
      <c r="C1934" s="30"/>
      <c r="D1934" s="30" t="s">
        <v>7</v>
      </c>
      <c r="E1934" s="30">
        <v>0.5</v>
      </c>
      <c r="F1934" s="31">
        <v>2</v>
      </c>
      <c r="G1934" s="111">
        <v>25.92</v>
      </c>
      <c r="H1934" s="102"/>
    </row>
    <row r="1935" spans="1:8" x14ac:dyDescent="0.25">
      <c r="A1935" s="34"/>
      <c r="B1935" s="34"/>
      <c r="C1935" s="34" t="s">
        <v>12437</v>
      </c>
      <c r="D1935" s="34"/>
      <c r="E1935" s="34"/>
      <c r="F1935" s="35">
        <v>3</v>
      </c>
      <c r="G1935" s="112">
        <v>155.51</v>
      </c>
      <c r="H1935" s="102"/>
    </row>
    <row r="1936" spans="1:8" x14ac:dyDescent="0.25">
      <c r="A1936" s="30" t="s">
        <v>6819</v>
      </c>
      <c r="B1936" s="30" t="s">
        <v>7431</v>
      </c>
      <c r="C1936" s="30" t="s">
        <v>6444</v>
      </c>
      <c r="D1936" s="30" t="s">
        <v>5</v>
      </c>
      <c r="E1936" s="30">
        <v>5</v>
      </c>
      <c r="F1936" s="31">
        <v>1</v>
      </c>
      <c r="G1936" s="111">
        <v>129.59</v>
      </c>
      <c r="H1936" s="102" t="s">
        <v>17755</v>
      </c>
    </row>
    <row r="1937" spans="1:8" x14ac:dyDescent="0.25">
      <c r="A1937" s="30"/>
      <c r="B1937" s="30"/>
      <c r="C1937" s="30"/>
      <c r="D1937" s="30" t="s">
        <v>6</v>
      </c>
      <c r="E1937" s="30">
        <v>1</v>
      </c>
      <c r="F1937" s="31">
        <v>1</v>
      </c>
      <c r="G1937" s="111">
        <v>25.92</v>
      </c>
      <c r="H1937" s="102"/>
    </row>
    <row r="1938" spans="1:8" x14ac:dyDescent="0.25">
      <c r="A1938" s="30"/>
      <c r="B1938" s="30"/>
      <c r="C1938" s="30"/>
      <c r="D1938" s="30" t="s">
        <v>7</v>
      </c>
      <c r="E1938" s="30">
        <v>0.5</v>
      </c>
      <c r="F1938" s="31">
        <v>5</v>
      </c>
      <c r="G1938" s="111">
        <v>64.8</v>
      </c>
      <c r="H1938" s="102"/>
    </row>
    <row r="1939" spans="1:8" ht="28.5" x14ac:dyDescent="0.25">
      <c r="A1939" s="34"/>
      <c r="B1939" s="34"/>
      <c r="C1939" s="34" t="s">
        <v>12438</v>
      </c>
      <c r="D1939" s="34"/>
      <c r="E1939" s="34"/>
      <c r="F1939" s="35">
        <v>7</v>
      </c>
      <c r="G1939" s="112">
        <v>220.31</v>
      </c>
      <c r="H1939" s="102"/>
    </row>
    <row r="1940" spans="1:8" ht="30" x14ac:dyDescent="0.25">
      <c r="A1940" s="30" t="s">
        <v>6445</v>
      </c>
      <c r="B1940" s="30" t="s">
        <v>7432</v>
      </c>
      <c r="C1940" s="30" t="s">
        <v>6446</v>
      </c>
      <c r="D1940" s="30" t="s">
        <v>3</v>
      </c>
      <c r="E1940" s="30">
        <v>10</v>
      </c>
      <c r="F1940" s="31">
        <v>1</v>
      </c>
      <c r="G1940" s="111">
        <v>259.18</v>
      </c>
      <c r="H1940" s="114" t="s">
        <v>17664</v>
      </c>
    </row>
    <row r="1941" spans="1:8" x14ac:dyDescent="0.25">
      <c r="A1941" s="30"/>
      <c r="B1941" s="30"/>
      <c r="C1941" s="30"/>
      <c r="D1941" s="30" t="s">
        <v>4</v>
      </c>
      <c r="E1941" s="30">
        <v>8</v>
      </c>
      <c r="F1941" s="31">
        <v>1</v>
      </c>
      <c r="G1941" s="111">
        <v>207.35</v>
      </c>
      <c r="H1941" s="102"/>
    </row>
    <row r="1942" spans="1:8" x14ac:dyDescent="0.25">
      <c r="A1942" s="30"/>
      <c r="B1942" s="30"/>
      <c r="C1942" s="30"/>
      <c r="D1942" s="30" t="s">
        <v>5</v>
      </c>
      <c r="E1942" s="30">
        <v>5</v>
      </c>
      <c r="F1942" s="31">
        <v>2</v>
      </c>
      <c r="G1942" s="111">
        <v>259.18</v>
      </c>
      <c r="H1942" s="102"/>
    </row>
    <row r="1943" spans="1:8" x14ac:dyDescent="0.25">
      <c r="A1943" s="30"/>
      <c r="B1943" s="30"/>
      <c r="C1943" s="30"/>
      <c r="D1943" s="30" t="s">
        <v>7</v>
      </c>
      <c r="E1943" s="30">
        <v>0.5</v>
      </c>
      <c r="F1943" s="31">
        <v>10</v>
      </c>
      <c r="G1943" s="111">
        <v>129.59</v>
      </c>
      <c r="H1943" s="102"/>
    </row>
    <row r="1944" spans="1:8" ht="28.5" x14ac:dyDescent="0.25">
      <c r="A1944" s="34"/>
      <c r="B1944" s="34"/>
      <c r="C1944" s="34" t="s">
        <v>12439</v>
      </c>
      <c r="D1944" s="34"/>
      <c r="E1944" s="34"/>
      <c r="F1944" s="35">
        <v>14</v>
      </c>
      <c r="G1944" s="112">
        <v>855.30000000000007</v>
      </c>
      <c r="H1944" s="102"/>
    </row>
    <row r="1945" spans="1:8" ht="30" x14ac:dyDescent="0.25">
      <c r="A1945" s="30" t="s">
        <v>7110</v>
      </c>
      <c r="B1945" s="30" t="s">
        <v>7433</v>
      </c>
      <c r="C1945" s="30" t="s">
        <v>7111</v>
      </c>
      <c r="D1945" s="30" t="s">
        <v>5</v>
      </c>
      <c r="E1945" s="30">
        <v>5</v>
      </c>
      <c r="F1945" s="31">
        <v>2</v>
      </c>
      <c r="G1945" s="111">
        <v>259.18</v>
      </c>
      <c r="H1945" s="102" t="s">
        <v>20874</v>
      </c>
    </row>
    <row r="1946" spans="1:8" x14ac:dyDescent="0.25">
      <c r="A1946" s="30"/>
      <c r="B1946" s="30"/>
      <c r="C1946" s="30"/>
      <c r="D1946" s="30" t="s">
        <v>6</v>
      </c>
      <c r="E1946" s="30">
        <v>1</v>
      </c>
      <c r="F1946" s="31">
        <v>1</v>
      </c>
      <c r="G1946" s="111">
        <v>25.92</v>
      </c>
      <c r="H1946" s="102"/>
    </row>
    <row r="1947" spans="1:8" x14ac:dyDescent="0.25">
      <c r="A1947" s="30"/>
      <c r="B1947" s="30"/>
      <c r="C1947" s="30"/>
      <c r="D1947" s="30" t="s">
        <v>7</v>
      </c>
      <c r="E1947" s="30">
        <v>0.5</v>
      </c>
      <c r="F1947" s="31">
        <v>2</v>
      </c>
      <c r="G1947" s="111">
        <v>25.92</v>
      </c>
      <c r="H1947" s="102"/>
    </row>
    <row r="1948" spans="1:8" ht="28.5" x14ac:dyDescent="0.25">
      <c r="A1948" s="34"/>
      <c r="B1948" s="34"/>
      <c r="C1948" s="34" t="s">
        <v>12440</v>
      </c>
      <c r="D1948" s="34"/>
      <c r="E1948" s="34"/>
      <c r="F1948" s="35">
        <v>5</v>
      </c>
      <c r="G1948" s="112">
        <v>311.02000000000004</v>
      </c>
      <c r="H1948" s="102"/>
    </row>
    <row r="1949" spans="1:8" ht="30" x14ac:dyDescent="0.25">
      <c r="A1949" s="30" t="s">
        <v>6522</v>
      </c>
      <c r="B1949" s="30" t="s">
        <v>8977</v>
      </c>
      <c r="C1949" s="30" t="s">
        <v>6523</v>
      </c>
      <c r="D1949" s="30" t="s">
        <v>8</v>
      </c>
      <c r="E1949" s="30">
        <v>2</v>
      </c>
      <c r="F1949" s="31">
        <v>1</v>
      </c>
      <c r="G1949" s="111">
        <v>51.84</v>
      </c>
      <c r="H1949" s="102" t="s">
        <v>19328</v>
      </c>
    </row>
    <row r="1950" spans="1:8" x14ac:dyDescent="0.25">
      <c r="A1950" s="30"/>
      <c r="B1950" s="30"/>
      <c r="C1950" s="30"/>
      <c r="D1950" s="30" t="s">
        <v>7</v>
      </c>
      <c r="E1950" s="30">
        <v>0.5</v>
      </c>
      <c r="F1950" s="31">
        <v>3</v>
      </c>
      <c r="G1950" s="111">
        <v>38.880000000000003</v>
      </c>
      <c r="H1950" s="102"/>
    </row>
    <row r="1951" spans="1:8" ht="28.5" x14ac:dyDescent="0.25">
      <c r="A1951" s="34"/>
      <c r="B1951" s="34"/>
      <c r="C1951" s="34" t="s">
        <v>12441</v>
      </c>
      <c r="D1951" s="34"/>
      <c r="E1951" s="34"/>
      <c r="F1951" s="35">
        <v>4</v>
      </c>
      <c r="G1951" s="112">
        <v>90.72</v>
      </c>
      <c r="H1951" s="102"/>
    </row>
    <row r="1952" spans="1:8" x14ac:dyDescent="0.25">
      <c r="A1952" s="30" t="s">
        <v>6524</v>
      </c>
      <c r="B1952" s="30" t="s">
        <v>8978</v>
      </c>
      <c r="C1952" s="30" t="s">
        <v>6525</v>
      </c>
      <c r="D1952" s="30" t="s">
        <v>5</v>
      </c>
      <c r="E1952" s="30">
        <v>5</v>
      </c>
      <c r="F1952" s="31">
        <v>1</v>
      </c>
      <c r="G1952" s="111">
        <v>129.59</v>
      </c>
      <c r="H1952" s="102" t="s">
        <v>18355</v>
      </c>
    </row>
    <row r="1953" spans="1:8" x14ac:dyDescent="0.25">
      <c r="A1953" s="30"/>
      <c r="B1953" s="30"/>
      <c r="C1953" s="30"/>
      <c r="D1953" s="30" t="s">
        <v>7</v>
      </c>
      <c r="E1953" s="30">
        <v>0.5</v>
      </c>
      <c r="F1953" s="31">
        <v>1</v>
      </c>
      <c r="G1953" s="111">
        <v>12.96</v>
      </c>
      <c r="H1953" s="102"/>
    </row>
    <row r="1954" spans="1:8" x14ac:dyDescent="0.25">
      <c r="A1954" s="34"/>
      <c r="B1954" s="34"/>
      <c r="C1954" s="34" t="s">
        <v>12442</v>
      </c>
      <c r="D1954" s="34"/>
      <c r="E1954" s="34"/>
      <c r="F1954" s="35">
        <v>2</v>
      </c>
      <c r="G1954" s="112">
        <v>142.55000000000001</v>
      </c>
      <c r="H1954" s="102"/>
    </row>
    <row r="1955" spans="1:8" ht="30" x14ac:dyDescent="0.25">
      <c r="A1955" s="30" t="s">
        <v>8979</v>
      </c>
      <c r="B1955" s="30" t="s">
        <v>8980</v>
      </c>
      <c r="C1955" s="30" t="s">
        <v>8981</v>
      </c>
      <c r="D1955" s="30" t="s">
        <v>5</v>
      </c>
      <c r="E1955" s="30">
        <v>5</v>
      </c>
      <c r="F1955" s="31">
        <v>1</v>
      </c>
      <c r="G1955" s="111">
        <v>129.59</v>
      </c>
      <c r="H1955" s="102" t="s">
        <v>16885</v>
      </c>
    </row>
    <row r="1956" spans="1:8" x14ac:dyDescent="0.25">
      <c r="A1956" s="30"/>
      <c r="B1956" s="30"/>
      <c r="C1956" s="30"/>
      <c r="D1956" s="30" t="s">
        <v>7</v>
      </c>
      <c r="E1956" s="30">
        <v>0.5</v>
      </c>
      <c r="F1956" s="31">
        <v>1</v>
      </c>
      <c r="G1956" s="111">
        <v>12.96</v>
      </c>
      <c r="H1956" s="102"/>
    </row>
    <row r="1957" spans="1:8" ht="28.5" x14ac:dyDescent="0.25">
      <c r="A1957" s="34"/>
      <c r="B1957" s="34"/>
      <c r="C1957" s="34" t="s">
        <v>12443</v>
      </c>
      <c r="D1957" s="34"/>
      <c r="E1957" s="34"/>
      <c r="F1957" s="35">
        <v>2</v>
      </c>
      <c r="G1957" s="112">
        <v>142.55000000000001</v>
      </c>
      <c r="H1957" s="102"/>
    </row>
    <row r="1958" spans="1:8" ht="30" x14ac:dyDescent="0.25">
      <c r="A1958" s="30" t="s">
        <v>12444</v>
      </c>
      <c r="B1958" s="30" t="s">
        <v>12445</v>
      </c>
      <c r="C1958" s="30" t="s">
        <v>12446</v>
      </c>
      <c r="D1958" s="30" t="s">
        <v>5</v>
      </c>
      <c r="E1958" s="30">
        <v>5</v>
      </c>
      <c r="F1958" s="31">
        <v>1</v>
      </c>
      <c r="G1958" s="111">
        <v>129.59</v>
      </c>
      <c r="H1958" s="102" t="s">
        <v>18599</v>
      </c>
    </row>
    <row r="1959" spans="1:8" x14ac:dyDescent="0.25">
      <c r="A1959" s="30"/>
      <c r="B1959" s="30"/>
      <c r="C1959" s="30"/>
      <c r="D1959" s="30" t="s">
        <v>7</v>
      </c>
      <c r="E1959" s="30">
        <v>0.5</v>
      </c>
      <c r="F1959" s="31">
        <v>2</v>
      </c>
      <c r="G1959" s="111">
        <v>25.92</v>
      </c>
      <c r="H1959" s="102"/>
    </row>
    <row r="1960" spans="1:8" ht="42.75" x14ac:dyDescent="0.25">
      <c r="A1960" s="34"/>
      <c r="B1960" s="34"/>
      <c r="C1960" s="34" t="s">
        <v>12447</v>
      </c>
      <c r="D1960" s="34"/>
      <c r="E1960" s="34"/>
      <c r="F1960" s="35">
        <v>3</v>
      </c>
      <c r="G1960" s="112">
        <v>155.51</v>
      </c>
      <c r="H1960" s="102"/>
    </row>
    <row r="1961" spans="1:8" x14ac:dyDescent="0.25">
      <c r="A1961" s="30" t="s">
        <v>12448</v>
      </c>
      <c r="B1961" s="30" t="s">
        <v>12449</v>
      </c>
      <c r="C1961" s="30" t="s">
        <v>12450</v>
      </c>
      <c r="D1961" s="30" t="s">
        <v>5</v>
      </c>
      <c r="E1961" s="30">
        <v>5</v>
      </c>
      <c r="F1961" s="31">
        <v>1</v>
      </c>
      <c r="G1961" s="111">
        <v>129.59</v>
      </c>
      <c r="H1961" s="102" t="s">
        <v>16829</v>
      </c>
    </row>
    <row r="1962" spans="1:8" x14ac:dyDescent="0.25">
      <c r="A1962" s="30"/>
      <c r="B1962" s="30"/>
      <c r="C1962" s="30"/>
      <c r="D1962" s="30" t="s">
        <v>6</v>
      </c>
      <c r="E1962" s="30">
        <v>1</v>
      </c>
      <c r="F1962" s="31">
        <v>1</v>
      </c>
      <c r="G1962" s="111">
        <v>25.92</v>
      </c>
      <c r="H1962" s="102"/>
    </row>
    <row r="1963" spans="1:8" x14ac:dyDescent="0.25">
      <c r="A1963" s="30"/>
      <c r="B1963" s="30"/>
      <c r="C1963" s="30"/>
      <c r="D1963" s="30" t="s">
        <v>7</v>
      </c>
      <c r="E1963" s="30">
        <v>0.5</v>
      </c>
      <c r="F1963" s="31">
        <v>1</v>
      </c>
      <c r="G1963" s="111">
        <v>12.96</v>
      </c>
      <c r="H1963" s="102"/>
    </row>
    <row r="1964" spans="1:8" x14ac:dyDescent="0.25">
      <c r="A1964" s="34"/>
      <c r="B1964" s="34"/>
      <c r="C1964" s="34" t="s">
        <v>12451</v>
      </c>
      <c r="D1964" s="34"/>
      <c r="E1964" s="34"/>
      <c r="F1964" s="35">
        <v>3</v>
      </c>
      <c r="G1964" s="112">
        <v>168.47</v>
      </c>
      <c r="H1964" s="102"/>
    </row>
    <row r="1965" spans="1:8" ht="30" x14ac:dyDescent="0.25">
      <c r="A1965" s="30" t="s">
        <v>12452</v>
      </c>
      <c r="B1965" s="30" t="s">
        <v>12453</v>
      </c>
      <c r="C1965" s="30" t="s">
        <v>12454</v>
      </c>
      <c r="D1965" s="30" t="s">
        <v>5</v>
      </c>
      <c r="E1965" s="30">
        <v>5</v>
      </c>
      <c r="F1965" s="31">
        <v>1</v>
      </c>
      <c r="G1965" s="111">
        <v>129.59</v>
      </c>
      <c r="H1965" s="102" t="s">
        <v>17754</v>
      </c>
    </row>
    <row r="1966" spans="1:8" ht="28.5" x14ac:dyDescent="0.25">
      <c r="A1966" s="34"/>
      <c r="B1966" s="34"/>
      <c r="C1966" s="34" t="s">
        <v>12455</v>
      </c>
      <c r="D1966" s="34"/>
      <c r="E1966" s="34"/>
      <c r="F1966" s="35">
        <v>1</v>
      </c>
      <c r="G1966" s="112">
        <v>129.59</v>
      </c>
      <c r="H1966" s="102"/>
    </row>
    <row r="1967" spans="1:8" x14ac:dyDescent="0.25">
      <c r="A1967" s="30" t="s">
        <v>6865</v>
      </c>
      <c r="B1967" s="30" t="s">
        <v>8729</v>
      </c>
      <c r="C1967" s="30" t="s">
        <v>6866</v>
      </c>
      <c r="D1967" s="30" t="s">
        <v>5</v>
      </c>
      <c r="E1967" s="30">
        <v>5</v>
      </c>
      <c r="F1967" s="31">
        <v>1</v>
      </c>
      <c r="G1967" s="111">
        <v>129.59</v>
      </c>
      <c r="H1967" s="102" t="s">
        <v>20767</v>
      </c>
    </row>
    <row r="1968" spans="1:8" ht="28.5" x14ac:dyDescent="0.25">
      <c r="A1968" s="34"/>
      <c r="B1968" s="34"/>
      <c r="C1968" s="34" t="s">
        <v>12456</v>
      </c>
      <c r="D1968" s="34"/>
      <c r="E1968" s="34"/>
      <c r="F1968" s="35">
        <v>1</v>
      </c>
      <c r="G1968" s="112">
        <v>129.59</v>
      </c>
      <c r="H1968" s="102"/>
    </row>
    <row r="1969" spans="1:8" x14ac:dyDescent="0.25">
      <c r="A1969" s="30" t="s">
        <v>6867</v>
      </c>
      <c r="B1969" s="30" t="s">
        <v>8730</v>
      </c>
      <c r="C1969" s="30" t="s">
        <v>6868</v>
      </c>
      <c r="D1969" s="30" t="s">
        <v>5</v>
      </c>
      <c r="E1969" s="30">
        <v>5</v>
      </c>
      <c r="F1969" s="31">
        <v>2</v>
      </c>
      <c r="G1969" s="111">
        <v>259.18</v>
      </c>
      <c r="H1969" s="102" t="s">
        <v>19779</v>
      </c>
    </row>
    <row r="1970" spans="1:8" x14ac:dyDescent="0.25">
      <c r="A1970" s="30"/>
      <c r="B1970" s="30"/>
      <c r="C1970" s="30"/>
      <c r="D1970" s="30" t="s">
        <v>6</v>
      </c>
      <c r="E1970" s="30">
        <v>1</v>
      </c>
      <c r="F1970" s="31">
        <v>1</v>
      </c>
      <c r="G1970" s="111">
        <v>25.92</v>
      </c>
      <c r="H1970" s="102"/>
    </row>
    <row r="1971" spans="1:8" x14ac:dyDescent="0.25">
      <c r="A1971" s="30"/>
      <c r="B1971" s="30"/>
      <c r="C1971" s="30"/>
      <c r="D1971" s="30" t="s">
        <v>7</v>
      </c>
      <c r="E1971" s="30">
        <v>0.5</v>
      </c>
      <c r="F1971" s="31">
        <v>1</v>
      </c>
      <c r="G1971" s="111">
        <v>12.96</v>
      </c>
      <c r="H1971" s="102"/>
    </row>
    <row r="1972" spans="1:8" x14ac:dyDescent="0.25">
      <c r="A1972" s="34"/>
      <c r="B1972" s="34"/>
      <c r="C1972" s="34" t="s">
        <v>12457</v>
      </c>
      <c r="D1972" s="34"/>
      <c r="E1972" s="34"/>
      <c r="F1972" s="35">
        <v>4</v>
      </c>
      <c r="G1972" s="112">
        <v>298.06</v>
      </c>
      <c r="H1972" s="102"/>
    </row>
    <row r="1973" spans="1:8" x14ac:dyDescent="0.25">
      <c r="A1973" s="30" t="s">
        <v>7180</v>
      </c>
      <c r="B1973" s="30" t="s">
        <v>8982</v>
      </c>
      <c r="C1973" s="30" t="s">
        <v>7181</v>
      </c>
      <c r="D1973" s="30" t="s">
        <v>5</v>
      </c>
      <c r="E1973" s="30">
        <v>5</v>
      </c>
      <c r="F1973" s="31">
        <v>1</v>
      </c>
      <c r="G1973" s="111">
        <v>129.59</v>
      </c>
      <c r="H1973" s="102" t="s">
        <v>18906</v>
      </c>
    </row>
    <row r="1974" spans="1:8" x14ac:dyDescent="0.25">
      <c r="A1974" s="30"/>
      <c r="B1974" s="30"/>
      <c r="C1974" s="30"/>
      <c r="D1974" s="30" t="s">
        <v>7</v>
      </c>
      <c r="E1974" s="30">
        <v>0.5</v>
      </c>
      <c r="F1974" s="31">
        <v>3</v>
      </c>
      <c r="G1974" s="111">
        <v>38.880000000000003</v>
      </c>
      <c r="H1974" s="102"/>
    </row>
    <row r="1975" spans="1:8" ht="28.5" x14ac:dyDescent="0.25">
      <c r="A1975" s="34"/>
      <c r="B1975" s="34"/>
      <c r="C1975" s="34" t="s">
        <v>12458</v>
      </c>
      <c r="D1975" s="34"/>
      <c r="E1975" s="34"/>
      <c r="F1975" s="35">
        <v>4</v>
      </c>
      <c r="G1975" s="112">
        <v>168.47</v>
      </c>
      <c r="H1975" s="102"/>
    </row>
    <row r="1976" spans="1:8" ht="30" x14ac:dyDescent="0.25">
      <c r="A1976" s="30" t="s">
        <v>7182</v>
      </c>
      <c r="B1976" s="30" t="s">
        <v>8983</v>
      </c>
      <c r="C1976" s="30" t="s">
        <v>7183</v>
      </c>
      <c r="D1976" s="30" t="s">
        <v>5</v>
      </c>
      <c r="E1976" s="30">
        <v>5</v>
      </c>
      <c r="F1976" s="31">
        <v>1</v>
      </c>
      <c r="G1976" s="111">
        <v>129.59</v>
      </c>
      <c r="H1976" s="102" t="s">
        <v>18753</v>
      </c>
    </row>
    <row r="1977" spans="1:8" ht="28.5" x14ac:dyDescent="0.25">
      <c r="A1977" s="34"/>
      <c r="B1977" s="34"/>
      <c r="C1977" s="34" t="s">
        <v>12459</v>
      </c>
      <c r="D1977" s="34"/>
      <c r="E1977" s="34"/>
      <c r="F1977" s="35">
        <v>1</v>
      </c>
      <c r="G1977" s="112">
        <v>129.59</v>
      </c>
      <c r="H1977" s="102"/>
    </row>
    <row r="1978" spans="1:8" x14ac:dyDescent="0.25">
      <c r="A1978" s="30" t="s">
        <v>8984</v>
      </c>
      <c r="B1978" s="30" t="s">
        <v>8985</v>
      </c>
      <c r="C1978" s="30" t="s">
        <v>8986</v>
      </c>
      <c r="D1978" s="30" t="s">
        <v>5</v>
      </c>
      <c r="E1978" s="30">
        <v>5</v>
      </c>
      <c r="F1978" s="31">
        <v>2</v>
      </c>
      <c r="G1978" s="111">
        <v>259.18</v>
      </c>
      <c r="H1978" s="102" t="s">
        <v>17275</v>
      </c>
    </row>
    <row r="1979" spans="1:8" x14ac:dyDescent="0.25">
      <c r="A1979" s="30"/>
      <c r="B1979" s="30"/>
      <c r="C1979" s="30"/>
      <c r="D1979" s="30" t="s">
        <v>7</v>
      </c>
      <c r="E1979" s="30">
        <v>0.5</v>
      </c>
      <c r="F1979" s="31">
        <v>1</v>
      </c>
      <c r="G1979" s="111">
        <v>12.96</v>
      </c>
      <c r="H1979" s="102"/>
    </row>
    <row r="1980" spans="1:8" ht="28.5" x14ac:dyDescent="0.25">
      <c r="A1980" s="34"/>
      <c r="B1980" s="34"/>
      <c r="C1980" s="34" t="s">
        <v>12460</v>
      </c>
      <c r="D1980" s="34"/>
      <c r="E1980" s="34"/>
      <c r="F1980" s="35">
        <v>3</v>
      </c>
      <c r="G1980" s="112">
        <v>272.14</v>
      </c>
      <c r="H1980" s="102"/>
    </row>
    <row r="1981" spans="1:8" ht="30" x14ac:dyDescent="0.25">
      <c r="A1981" s="30" t="s">
        <v>12461</v>
      </c>
      <c r="B1981" s="30" t="s">
        <v>12462</v>
      </c>
      <c r="C1981" s="30" t="s">
        <v>12463</v>
      </c>
      <c r="D1981" s="30" t="s">
        <v>5</v>
      </c>
      <c r="E1981" s="30">
        <v>5</v>
      </c>
      <c r="F1981" s="31">
        <v>1</v>
      </c>
      <c r="G1981" s="111">
        <v>129.59</v>
      </c>
      <c r="H1981" s="102" t="s">
        <v>18369</v>
      </c>
    </row>
    <row r="1982" spans="1:8" x14ac:dyDescent="0.25">
      <c r="A1982" s="30"/>
      <c r="B1982" s="30"/>
      <c r="C1982" s="30"/>
      <c r="D1982" s="30" t="s">
        <v>7</v>
      </c>
      <c r="E1982" s="30">
        <v>0.5</v>
      </c>
      <c r="F1982" s="31">
        <v>1</v>
      </c>
      <c r="G1982" s="111">
        <v>12.96</v>
      </c>
      <c r="H1982" s="102"/>
    </row>
    <row r="1983" spans="1:8" ht="28.5" x14ac:dyDescent="0.25">
      <c r="A1983" s="34"/>
      <c r="B1983" s="34"/>
      <c r="C1983" s="34" t="s">
        <v>12464</v>
      </c>
      <c r="D1983" s="34"/>
      <c r="E1983" s="34"/>
      <c r="F1983" s="35">
        <v>2</v>
      </c>
      <c r="G1983" s="112">
        <v>142.55000000000001</v>
      </c>
      <c r="H1983" s="102"/>
    </row>
    <row r="1984" spans="1:8" ht="30" x14ac:dyDescent="0.25">
      <c r="A1984" s="30" t="s">
        <v>6526</v>
      </c>
      <c r="B1984" s="30" t="s">
        <v>8987</v>
      </c>
      <c r="C1984" s="30" t="s">
        <v>6527</v>
      </c>
      <c r="D1984" s="30" t="s">
        <v>5</v>
      </c>
      <c r="E1984" s="30">
        <v>5</v>
      </c>
      <c r="F1984" s="31">
        <v>2</v>
      </c>
      <c r="G1984" s="111">
        <v>259.18</v>
      </c>
      <c r="H1984" s="102" t="s">
        <v>18337</v>
      </c>
    </row>
    <row r="1985" spans="1:8" x14ac:dyDescent="0.25">
      <c r="A1985" s="30"/>
      <c r="B1985" s="30"/>
      <c r="C1985" s="30"/>
      <c r="D1985" s="30" t="s">
        <v>7</v>
      </c>
      <c r="E1985" s="30">
        <v>0.5</v>
      </c>
      <c r="F1985" s="31">
        <v>1</v>
      </c>
      <c r="G1985" s="111">
        <v>12.96</v>
      </c>
      <c r="H1985" s="102"/>
    </row>
    <row r="1986" spans="1:8" ht="42.75" x14ac:dyDescent="0.25">
      <c r="A1986" s="34"/>
      <c r="B1986" s="34"/>
      <c r="C1986" s="34" t="s">
        <v>12465</v>
      </c>
      <c r="D1986" s="34"/>
      <c r="E1986" s="34"/>
      <c r="F1986" s="35">
        <v>3</v>
      </c>
      <c r="G1986" s="112">
        <v>272.14</v>
      </c>
      <c r="H1986" s="102"/>
    </row>
    <row r="1987" spans="1:8" x14ac:dyDescent="0.25">
      <c r="A1987" s="30" t="s">
        <v>6528</v>
      </c>
      <c r="B1987" s="30" t="s">
        <v>8988</v>
      </c>
      <c r="C1987" s="30" t="s">
        <v>2305</v>
      </c>
      <c r="D1987" s="30" t="s">
        <v>5</v>
      </c>
      <c r="E1987" s="30">
        <v>5</v>
      </c>
      <c r="F1987" s="31">
        <v>2</v>
      </c>
      <c r="G1987" s="111">
        <v>259.18</v>
      </c>
      <c r="H1987" s="102" t="s">
        <v>19343</v>
      </c>
    </row>
    <row r="1988" spans="1:8" x14ac:dyDescent="0.25">
      <c r="A1988" s="30"/>
      <c r="B1988" s="30"/>
      <c r="C1988" s="30"/>
      <c r="D1988" s="30" t="s">
        <v>7</v>
      </c>
      <c r="E1988" s="30">
        <v>0.5</v>
      </c>
      <c r="F1988" s="31">
        <v>15</v>
      </c>
      <c r="G1988" s="111">
        <v>194.39</v>
      </c>
      <c r="H1988" s="102"/>
    </row>
    <row r="1989" spans="1:8" x14ac:dyDescent="0.25">
      <c r="A1989" s="34"/>
      <c r="B1989" s="34"/>
      <c r="C1989" s="34" t="s">
        <v>12466</v>
      </c>
      <c r="D1989" s="34"/>
      <c r="E1989" s="34"/>
      <c r="F1989" s="35">
        <v>17</v>
      </c>
      <c r="G1989" s="112">
        <v>453.57</v>
      </c>
      <c r="H1989" s="102"/>
    </row>
    <row r="1990" spans="1:8" ht="30" x14ac:dyDescent="0.25">
      <c r="A1990" s="30" t="s">
        <v>8989</v>
      </c>
      <c r="B1990" s="30" t="s">
        <v>8990</v>
      </c>
      <c r="C1990" s="30" t="s">
        <v>8991</v>
      </c>
      <c r="D1990" s="30" t="s">
        <v>5</v>
      </c>
      <c r="E1990" s="30">
        <v>5</v>
      </c>
      <c r="F1990" s="31">
        <v>1</v>
      </c>
      <c r="G1990" s="111">
        <v>129.59</v>
      </c>
      <c r="H1990" s="102" t="s">
        <v>17751</v>
      </c>
    </row>
    <row r="1991" spans="1:8" x14ac:dyDescent="0.25">
      <c r="A1991" s="30"/>
      <c r="B1991" s="30"/>
      <c r="C1991" s="30"/>
      <c r="D1991" s="30" t="s">
        <v>6</v>
      </c>
      <c r="E1991" s="30">
        <v>1</v>
      </c>
      <c r="F1991" s="31">
        <v>1</v>
      </c>
      <c r="G1991" s="111">
        <v>25.92</v>
      </c>
      <c r="H1991" s="102"/>
    </row>
    <row r="1992" spans="1:8" x14ac:dyDescent="0.25">
      <c r="A1992" s="30"/>
      <c r="B1992" s="30"/>
      <c r="C1992" s="30"/>
      <c r="D1992" s="30" t="s">
        <v>7</v>
      </c>
      <c r="E1992" s="30">
        <v>0.5</v>
      </c>
      <c r="F1992" s="31">
        <v>3</v>
      </c>
      <c r="G1992" s="111">
        <v>38.880000000000003</v>
      </c>
      <c r="H1992" s="102"/>
    </row>
    <row r="1993" spans="1:8" ht="28.5" x14ac:dyDescent="0.25">
      <c r="A1993" s="34"/>
      <c r="B1993" s="34"/>
      <c r="C1993" s="34" t="s">
        <v>12467</v>
      </c>
      <c r="D1993" s="34"/>
      <c r="E1993" s="34"/>
      <c r="F1993" s="35">
        <v>5</v>
      </c>
      <c r="G1993" s="112">
        <v>194.39</v>
      </c>
      <c r="H1993" s="102"/>
    </row>
    <row r="1994" spans="1:8" ht="30" x14ac:dyDescent="0.25">
      <c r="A1994" s="30" t="s">
        <v>8992</v>
      </c>
      <c r="B1994" s="30" t="s">
        <v>8993</v>
      </c>
      <c r="C1994" s="30" t="s">
        <v>8994</v>
      </c>
      <c r="D1994" s="30" t="s">
        <v>5</v>
      </c>
      <c r="E1994" s="30">
        <v>5</v>
      </c>
      <c r="F1994" s="31">
        <v>5</v>
      </c>
      <c r="G1994" s="111">
        <v>647.95000000000005</v>
      </c>
      <c r="H1994" s="102" t="s">
        <v>19163</v>
      </c>
    </row>
    <row r="1995" spans="1:8" x14ac:dyDescent="0.25">
      <c r="A1995" s="30"/>
      <c r="B1995" s="30"/>
      <c r="C1995" s="30"/>
      <c r="D1995" s="30" t="s">
        <v>7</v>
      </c>
      <c r="E1995" s="30">
        <v>0.5</v>
      </c>
      <c r="F1995" s="31">
        <v>4</v>
      </c>
      <c r="G1995" s="111">
        <v>51.84</v>
      </c>
      <c r="H1995" s="102"/>
    </row>
    <row r="1996" spans="1:8" ht="28.5" x14ac:dyDescent="0.25">
      <c r="A1996" s="34"/>
      <c r="B1996" s="34"/>
      <c r="C1996" s="34" t="s">
        <v>12468</v>
      </c>
      <c r="D1996" s="34"/>
      <c r="E1996" s="34"/>
      <c r="F1996" s="35">
        <v>9</v>
      </c>
      <c r="G1996" s="112">
        <v>699.79000000000008</v>
      </c>
      <c r="H1996" s="102"/>
    </row>
    <row r="1997" spans="1:8" x14ac:dyDescent="0.25">
      <c r="A1997" s="30" t="s">
        <v>8995</v>
      </c>
      <c r="B1997" s="30" t="s">
        <v>8996</v>
      </c>
      <c r="C1997" s="30" t="s">
        <v>8997</v>
      </c>
      <c r="D1997" s="30" t="s">
        <v>7</v>
      </c>
      <c r="E1997" s="30">
        <v>0.5</v>
      </c>
      <c r="F1997" s="31">
        <v>1</v>
      </c>
      <c r="G1997" s="111">
        <v>12.96</v>
      </c>
      <c r="H1997" s="114" t="s">
        <v>18424</v>
      </c>
    </row>
    <row r="1998" spans="1:8" ht="28.5" x14ac:dyDescent="0.25">
      <c r="A1998" s="34"/>
      <c r="B1998" s="34"/>
      <c r="C1998" s="34" t="s">
        <v>12469</v>
      </c>
      <c r="D1998" s="34"/>
      <c r="E1998" s="34"/>
      <c r="F1998" s="35">
        <v>1</v>
      </c>
      <c r="G1998" s="112">
        <v>12.96</v>
      </c>
      <c r="H1998" s="102"/>
    </row>
    <row r="1999" spans="1:8" x14ac:dyDescent="0.25">
      <c r="A1999" s="30" t="s">
        <v>12470</v>
      </c>
      <c r="B1999" s="30" t="s">
        <v>12471</v>
      </c>
      <c r="C1999" s="30" t="s">
        <v>12472</v>
      </c>
      <c r="D1999" s="30" t="s">
        <v>5</v>
      </c>
      <c r="E1999" s="30">
        <v>5</v>
      </c>
      <c r="F1999" s="31">
        <v>1</v>
      </c>
      <c r="G1999" s="111">
        <v>129.59</v>
      </c>
      <c r="H1999" s="102" t="s">
        <v>18676</v>
      </c>
    </row>
    <row r="2000" spans="1:8" x14ac:dyDescent="0.25">
      <c r="A2000" s="30"/>
      <c r="B2000" s="30"/>
      <c r="C2000" s="30"/>
      <c r="D2000" s="30" t="s">
        <v>6</v>
      </c>
      <c r="E2000" s="30">
        <v>1</v>
      </c>
      <c r="F2000" s="31">
        <v>1</v>
      </c>
      <c r="G2000" s="111">
        <v>25.92</v>
      </c>
      <c r="H2000" s="102"/>
    </row>
    <row r="2001" spans="1:8" x14ac:dyDescent="0.25">
      <c r="A2001" s="30"/>
      <c r="B2001" s="30"/>
      <c r="C2001" s="30"/>
      <c r="D2001" s="30" t="s">
        <v>7</v>
      </c>
      <c r="E2001" s="30">
        <v>0.5</v>
      </c>
      <c r="F2001" s="31">
        <v>1</v>
      </c>
      <c r="G2001" s="111">
        <v>12.96</v>
      </c>
      <c r="H2001" s="102"/>
    </row>
    <row r="2002" spans="1:8" x14ac:dyDescent="0.25">
      <c r="A2002" s="34"/>
      <c r="B2002" s="34"/>
      <c r="C2002" s="34" t="s">
        <v>12473</v>
      </c>
      <c r="D2002" s="34"/>
      <c r="E2002" s="34"/>
      <c r="F2002" s="35">
        <v>3</v>
      </c>
      <c r="G2002" s="112">
        <v>168.47</v>
      </c>
      <c r="H2002" s="102"/>
    </row>
    <row r="2003" spans="1:8" ht="30" x14ac:dyDescent="0.25">
      <c r="A2003" s="30" t="s">
        <v>6820</v>
      </c>
      <c r="B2003" s="30" t="s">
        <v>7434</v>
      </c>
      <c r="C2003" s="30" t="s">
        <v>6821</v>
      </c>
      <c r="D2003" s="30" t="s">
        <v>7</v>
      </c>
      <c r="E2003" s="30">
        <v>0.5</v>
      </c>
      <c r="F2003" s="31">
        <v>1</v>
      </c>
      <c r="G2003" s="111">
        <v>12.96</v>
      </c>
      <c r="H2003" s="114" t="s">
        <v>18703</v>
      </c>
    </row>
    <row r="2004" spans="1:8" ht="42.75" x14ac:dyDescent="0.25">
      <c r="A2004" s="34"/>
      <c r="B2004" s="34"/>
      <c r="C2004" s="34" t="s">
        <v>12474</v>
      </c>
      <c r="D2004" s="34"/>
      <c r="E2004" s="34"/>
      <c r="F2004" s="35">
        <v>1</v>
      </c>
      <c r="G2004" s="112">
        <v>12.96</v>
      </c>
      <c r="H2004" s="102"/>
    </row>
    <row r="2005" spans="1:8" ht="30" x14ac:dyDescent="0.25">
      <c r="A2005" s="30" t="s">
        <v>6822</v>
      </c>
      <c r="B2005" s="30" t="s">
        <v>7435</v>
      </c>
      <c r="C2005" s="30" t="s">
        <v>6823</v>
      </c>
      <c r="D2005" s="30" t="s">
        <v>7</v>
      </c>
      <c r="E2005" s="30">
        <v>0.5</v>
      </c>
      <c r="F2005" s="31">
        <v>1</v>
      </c>
      <c r="G2005" s="111">
        <v>12.96</v>
      </c>
      <c r="H2005" s="114" t="s">
        <v>18702</v>
      </c>
    </row>
    <row r="2006" spans="1:8" ht="42.75" x14ac:dyDescent="0.25">
      <c r="A2006" s="34"/>
      <c r="B2006" s="34"/>
      <c r="C2006" s="34" t="s">
        <v>12475</v>
      </c>
      <c r="D2006" s="34"/>
      <c r="E2006" s="34"/>
      <c r="F2006" s="35">
        <v>1</v>
      </c>
      <c r="G2006" s="112">
        <v>12.96</v>
      </c>
      <c r="H2006" s="102"/>
    </row>
    <row r="2007" spans="1:8" ht="30" x14ac:dyDescent="0.25">
      <c r="A2007" s="30" t="s">
        <v>7436</v>
      </c>
      <c r="B2007" s="30" t="s">
        <v>7437</v>
      </c>
      <c r="C2007" s="30" t="s">
        <v>7438</v>
      </c>
      <c r="D2007" s="30" t="s">
        <v>5</v>
      </c>
      <c r="E2007" s="30">
        <v>5</v>
      </c>
      <c r="F2007" s="31">
        <v>1</v>
      </c>
      <c r="G2007" s="111">
        <v>129.59</v>
      </c>
      <c r="H2007" s="102" t="s">
        <v>18930</v>
      </c>
    </row>
    <row r="2008" spans="1:8" x14ac:dyDescent="0.25">
      <c r="A2008" s="30"/>
      <c r="B2008" s="30"/>
      <c r="C2008" s="30"/>
      <c r="D2008" s="30" t="s">
        <v>7</v>
      </c>
      <c r="E2008" s="30">
        <v>0.5</v>
      </c>
      <c r="F2008" s="31">
        <v>2</v>
      </c>
      <c r="G2008" s="111">
        <v>25.92</v>
      </c>
      <c r="H2008" s="102"/>
    </row>
    <row r="2009" spans="1:8" ht="28.5" x14ac:dyDescent="0.25">
      <c r="A2009" s="34"/>
      <c r="B2009" s="34"/>
      <c r="C2009" s="34" t="s">
        <v>12476</v>
      </c>
      <c r="D2009" s="34"/>
      <c r="E2009" s="34"/>
      <c r="F2009" s="35">
        <v>3</v>
      </c>
      <c r="G2009" s="112">
        <v>155.51</v>
      </c>
      <c r="H2009" s="102"/>
    </row>
    <row r="2010" spans="1:8" ht="30" x14ac:dyDescent="0.25">
      <c r="A2010" s="30" t="s">
        <v>7439</v>
      </c>
      <c r="B2010" s="30" t="s">
        <v>7440</v>
      </c>
      <c r="C2010" s="30" t="s">
        <v>7441</v>
      </c>
      <c r="D2010" s="30" t="s">
        <v>5</v>
      </c>
      <c r="E2010" s="30">
        <v>5</v>
      </c>
      <c r="F2010" s="31">
        <v>1</v>
      </c>
      <c r="G2010" s="111">
        <v>129.59</v>
      </c>
      <c r="H2010" s="102" t="s">
        <v>17528</v>
      </c>
    </row>
    <row r="2011" spans="1:8" x14ac:dyDescent="0.25">
      <c r="A2011" s="30"/>
      <c r="B2011" s="30"/>
      <c r="C2011" s="30"/>
      <c r="D2011" s="30" t="s">
        <v>7</v>
      </c>
      <c r="E2011" s="30">
        <v>0.5</v>
      </c>
      <c r="F2011" s="31">
        <v>2</v>
      </c>
      <c r="G2011" s="111">
        <v>25.92</v>
      </c>
      <c r="H2011" s="102"/>
    </row>
    <row r="2012" spans="1:8" ht="28.5" x14ac:dyDescent="0.25">
      <c r="A2012" s="34"/>
      <c r="B2012" s="34"/>
      <c r="C2012" s="34" t="s">
        <v>12477</v>
      </c>
      <c r="D2012" s="34"/>
      <c r="E2012" s="34"/>
      <c r="F2012" s="35">
        <v>3</v>
      </c>
      <c r="G2012" s="112">
        <v>155.51</v>
      </c>
      <c r="H2012" s="102"/>
    </row>
    <row r="2013" spans="1:8" ht="30" x14ac:dyDescent="0.25">
      <c r="A2013" s="30" t="s">
        <v>12478</v>
      </c>
      <c r="B2013" s="30" t="s">
        <v>12479</v>
      </c>
      <c r="C2013" s="30" t="s">
        <v>12480</v>
      </c>
      <c r="D2013" s="30" t="s">
        <v>7</v>
      </c>
      <c r="E2013" s="30">
        <v>0.5</v>
      </c>
      <c r="F2013" s="31">
        <v>1</v>
      </c>
      <c r="G2013" s="111">
        <v>12.96</v>
      </c>
      <c r="H2013" s="114" t="s">
        <v>18706</v>
      </c>
    </row>
    <row r="2014" spans="1:8" ht="42.75" x14ac:dyDescent="0.25">
      <c r="A2014" s="34"/>
      <c r="B2014" s="34"/>
      <c r="C2014" s="34" t="s">
        <v>12481</v>
      </c>
      <c r="D2014" s="34"/>
      <c r="E2014" s="34"/>
      <c r="F2014" s="35">
        <v>1</v>
      </c>
      <c r="G2014" s="112">
        <v>12.96</v>
      </c>
      <c r="H2014" s="102"/>
    </row>
    <row r="2015" spans="1:8" ht="30" x14ac:dyDescent="0.25">
      <c r="A2015" s="30" t="s">
        <v>7153</v>
      </c>
      <c r="B2015" s="30" t="s">
        <v>8505</v>
      </c>
      <c r="C2015" s="30" t="s">
        <v>7154</v>
      </c>
      <c r="D2015" s="30" t="s">
        <v>5</v>
      </c>
      <c r="E2015" s="30">
        <v>5</v>
      </c>
      <c r="F2015" s="31">
        <v>2</v>
      </c>
      <c r="G2015" s="111">
        <v>259.18</v>
      </c>
      <c r="H2015" s="102" t="s">
        <v>20171</v>
      </c>
    </row>
    <row r="2016" spans="1:8" x14ac:dyDescent="0.25">
      <c r="A2016" s="30"/>
      <c r="B2016" s="30"/>
      <c r="C2016" s="30"/>
      <c r="D2016" s="30" t="s">
        <v>7</v>
      </c>
      <c r="E2016" s="30">
        <v>0.5</v>
      </c>
      <c r="F2016" s="31">
        <v>2</v>
      </c>
      <c r="G2016" s="111">
        <v>25.92</v>
      </c>
      <c r="H2016" s="102"/>
    </row>
    <row r="2017" spans="1:8" ht="42.75" x14ac:dyDescent="0.25">
      <c r="A2017" s="34"/>
      <c r="B2017" s="34"/>
      <c r="C2017" s="34" t="s">
        <v>12482</v>
      </c>
      <c r="D2017" s="34"/>
      <c r="E2017" s="34"/>
      <c r="F2017" s="35">
        <v>4</v>
      </c>
      <c r="G2017" s="112">
        <v>285.10000000000002</v>
      </c>
      <c r="H2017" s="102"/>
    </row>
    <row r="2018" spans="1:8" x14ac:dyDescent="0.25">
      <c r="A2018" s="30" t="s">
        <v>8506</v>
      </c>
      <c r="B2018" s="30" t="s">
        <v>8507</v>
      </c>
      <c r="C2018" s="30" t="s">
        <v>8508</v>
      </c>
      <c r="D2018" s="30" t="s">
        <v>5</v>
      </c>
      <c r="E2018" s="30">
        <v>5</v>
      </c>
      <c r="F2018" s="31">
        <v>1</v>
      </c>
      <c r="G2018" s="111">
        <v>129.59</v>
      </c>
      <c r="H2018" s="102" t="s">
        <v>17197</v>
      </c>
    </row>
    <row r="2019" spans="1:8" x14ac:dyDescent="0.25">
      <c r="A2019" s="30"/>
      <c r="B2019" s="30"/>
      <c r="C2019" s="30"/>
      <c r="D2019" s="30" t="s">
        <v>7</v>
      </c>
      <c r="E2019" s="30">
        <v>0.5</v>
      </c>
      <c r="F2019" s="31">
        <v>2</v>
      </c>
      <c r="G2019" s="111">
        <v>25.92</v>
      </c>
      <c r="H2019" s="102"/>
    </row>
    <row r="2020" spans="1:8" x14ac:dyDescent="0.25">
      <c r="A2020" s="34"/>
      <c r="B2020" s="34"/>
      <c r="C2020" s="34" t="s">
        <v>12483</v>
      </c>
      <c r="D2020" s="34"/>
      <c r="E2020" s="34"/>
      <c r="F2020" s="35">
        <v>3</v>
      </c>
      <c r="G2020" s="112">
        <v>155.51</v>
      </c>
      <c r="H2020" s="102"/>
    </row>
    <row r="2021" spans="1:8" ht="30" x14ac:dyDescent="0.25">
      <c r="A2021" s="30" t="s">
        <v>12484</v>
      </c>
      <c r="B2021" s="30" t="s">
        <v>12485</v>
      </c>
      <c r="C2021" s="30" t="s">
        <v>12486</v>
      </c>
      <c r="D2021" s="30" t="s">
        <v>5</v>
      </c>
      <c r="E2021" s="30">
        <v>5</v>
      </c>
      <c r="F2021" s="31">
        <v>1</v>
      </c>
      <c r="G2021" s="111">
        <v>129.59</v>
      </c>
      <c r="H2021" s="102" t="s">
        <v>17728</v>
      </c>
    </row>
    <row r="2022" spans="1:8" x14ac:dyDescent="0.25">
      <c r="A2022" s="30"/>
      <c r="B2022" s="30"/>
      <c r="C2022" s="30"/>
      <c r="D2022" s="30" t="s">
        <v>7</v>
      </c>
      <c r="E2022" s="30">
        <v>0.5</v>
      </c>
      <c r="F2022" s="31">
        <v>1</v>
      </c>
      <c r="G2022" s="111">
        <v>12.96</v>
      </c>
      <c r="H2022" s="102"/>
    </row>
    <row r="2023" spans="1:8" ht="28.5" x14ac:dyDescent="0.25">
      <c r="A2023" s="34"/>
      <c r="B2023" s="34"/>
      <c r="C2023" s="34" t="s">
        <v>12487</v>
      </c>
      <c r="D2023" s="34"/>
      <c r="E2023" s="34"/>
      <c r="F2023" s="35">
        <v>2</v>
      </c>
      <c r="G2023" s="112">
        <v>142.55000000000001</v>
      </c>
      <c r="H2023" s="102"/>
    </row>
    <row r="2024" spans="1:8" ht="30" x14ac:dyDescent="0.25">
      <c r="A2024" s="30" t="s">
        <v>6510</v>
      </c>
      <c r="B2024" s="30" t="s">
        <v>8731</v>
      </c>
      <c r="C2024" s="30" t="s">
        <v>6511</v>
      </c>
      <c r="D2024" s="30" t="s">
        <v>5</v>
      </c>
      <c r="E2024" s="30">
        <v>5</v>
      </c>
      <c r="F2024" s="31">
        <v>1</v>
      </c>
      <c r="G2024" s="111">
        <v>129.59</v>
      </c>
      <c r="H2024" s="102" t="s">
        <v>18544</v>
      </c>
    </row>
    <row r="2025" spans="1:8" x14ac:dyDescent="0.25">
      <c r="A2025" s="30"/>
      <c r="B2025" s="30"/>
      <c r="C2025" s="30"/>
      <c r="D2025" s="30" t="s">
        <v>6</v>
      </c>
      <c r="E2025" s="30">
        <v>1</v>
      </c>
      <c r="F2025" s="31">
        <v>2</v>
      </c>
      <c r="G2025" s="111">
        <v>51.84</v>
      </c>
      <c r="H2025" s="102"/>
    </row>
    <row r="2026" spans="1:8" x14ac:dyDescent="0.25">
      <c r="A2026" s="30"/>
      <c r="B2026" s="30"/>
      <c r="C2026" s="30"/>
      <c r="D2026" s="30" t="s">
        <v>7</v>
      </c>
      <c r="E2026" s="30">
        <v>0.5</v>
      </c>
      <c r="F2026" s="31">
        <v>2</v>
      </c>
      <c r="G2026" s="111">
        <v>25.92</v>
      </c>
      <c r="H2026" s="102"/>
    </row>
    <row r="2027" spans="1:8" ht="28.5" x14ac:dyDescent="0.25">
      <c r="A2027" s="34"/>
      <c r="B2027" s="34"/>
      <c r="C2027" s="34" t="s">
        <v>12488</v>
      </c>
      <c r="D2027" s="34"/>
      <c r="E2027" s="34"/>
      <c r="F2027" s="35">
        <v>5</v>
      </c>
      <c r="G2027" s="112">
        <v>207.35000000000002</v>
      </c>
      <c r="H2027" s="102"/>
    </row>
    <row r="2028" spans="1:8" x14ac:dyDescent="0.25">
      <c r="A2028" s="30" t="s">
        <v>6512</v>
      </c>
      <c r="B2028" s="30" t="s">
        <v>8732</v>
      </c>
      <c r="C2028" s="30" t="s">
        <v>6513</v>
      </c>
      <c r="D2028" s="30" t="s">
        <v>5</v>
      </c>
      <c r="E2028" s="30">
        <v>5</v>
      </c>
      <c r="F2028" s="31">
        <v>3</v>
      </c>
      <c r="G2028" s="111">
        <v>388.77</v>
      </c>
      <c r="H2028" s="102" t="s">
        <v>17571</v>
      </c>
    </row>
    <row r="2029" spans="1:8" x14ac:dyDescent="0.25">
      <c r="A2029" s="30"/>
      <c r="B2029" s="30"/>
      <c r="C2029" s="30"/>
      <c r="D2029" s="30" t="s">
        <v>7</v>
      </c>
      <c r="E2029" s="30">
        <v>0.5</v>
      </c>
      <c r="F2029" s="31">
        <v>2</v>
      </c>
      <c r="G2029" s="111">
        <v>25.92</v>
      </c>
      <c r="H2029" s="102"/>
    </row>
    <row r="2030" spans="1:8" x14ac:dyDescent="0.25">
      <c r="A2030" s="34"/>
      <c r="B2030" s="34"/>
      <c r="C2030" s="34" t="s">
        <v>12489</v>
      </c>
      <c r="D2030" s="34"/>
      <c r="E2030" s="34"/>
      <c r="F2030" s="35">
        <v>5</v>
      </c>
      <c r="G2030" s="112">
        <v>414.69</v>
      </c>
      <c r="H2030" s="102"/>
    </row>
    <row r="2031" spans="1:8" ht="30" x14ac:dyDescent="0.25">
      <c r="A2031" s="30" t="s">
        <v>12490</v>
      </c>
      <c r="B2031" s="30" t="s">
        <v>12491</v>
      </c>
      <c r="C2031" s="30" t="s">
        <v>12492</v>
      </c>
      <c r="D2031" s="30" t="s">
        <v>5</v>
      </c>
      <c r="E2031" s="30">
        <v>5</v>
      </c>
      <c r="F2031" s="31">
        <v>2</v>
      </c>
      <c r="G2031" s="111">
        <v>259.18</v>
      </c>
      <c r="H2031" s="102" t="s">
        <v>16832</v>
      </c>
    </row>
    <row r="2032" spans="1:8" x14ac:dyDescent="0.25">
      <c r="A2032" s="30"/>
      <c r="B2032" s="30"/>
      <c r="C2032" s="30"/>
      <c r="D2032" s="30" t="s">
        <v>7</v>
      </c>
      <c r="E2032" s="30">
        <v>0.5</v>
      </c>
      <c r="F2032" s="31">
        <v>1</v>
      </c>
      <c r="G2032" s="111">
        <v>12.96</v>
      </c>
      <c r="H2032" s="102"/>
    </row>
    <row r="2033" spans="1:8" ht="42.75" x14ac:dyDescent="0.25">
      <c r="A2033" s="34"/>
      <c r="B2033" s="34"/>
      <c r="C2033" s="34" t="s">
        <v>12493</v>
      </c>
      <c r="D2033" s="34"/>
      <c r="E2033" s="34"/>
      <c r="F2033" s="35">
        <v>3</v>
      </c>
      <c r="G2033" s="112">
        <v>272.14</v>
      </c>
      <c r="H2033" s="102"/>
    </row>
    <row r="2034" spans="1:8" ht="30" x14ac:dyDescent="0.25">
      <c r="A2034" s="30" t="s">
        <v>7119</v>
      </c>
      <c r="B2034" s="30" t="s">
        <v>7718</v>
      </c>
      <c r="C2034" s="30" t="s">
        <v>7120</v>
      </c>
      <c r="D2034" s="30" t="s">
        <v>5</v>
      </c>
      <c r="E2034" s="30">
        <v>5</v>
      </c>
      <c r="F2034" s="31">
        <v>1</v>
      </c>
      <c r="G2034" s="111">
        <v>129.59</v>
      </c>
      <c r="H2034" s="102" t="s">
        <v>17790</v>
      </c>
    </row>
    <row r="2035" spans="1:8" x14ac:dyDescent="0.25">
      <c r="A2035" s="30"/>
      <c r="B2035" s="30"/>
      <c r="C2035" s="30"/>
      <c r="D2035" s="30" t="s">
        <v>7</v>
      </c>
      <c r="E2035" s="30">
        <v>0.5</v>
      </c>
      <c r="F2035" s="31">
        <v>4</v>
      </c>
      <c r="G2035" s="111">
        <v>51.84</v>
      </c>
      <c r="H2035" s="102"/>
    </row>
    <row r="2036" spans="1:8" ht="28.5" x14ac:dyDescent="0.25">
      <c r="A2036" s="34"/>
      <c r="B2036" s="34"/>
      <c r="C2036" s="34" t="s">
        <v>12494</v>
      </c>
      <c r="D2036" s="34"/>
      <c r="E2036" s="34"/>
      <c r="F2036" s="35">
        <v>5</v>
      </c>
      <c r="G2036" s="112">
        <v>181.43</v>
      </c>
      <c r="H2036" s="102"/>
    </row>
    <row r="2037" spans="1:8" ht="30" x14ac:dyDescent="0.25">
      <c r="A2037" s="30" t="s">
        <v>12495</v>
      </c>
      <c r="B2037" s="30" t="s">
        <v>12496</v>
      </c>
      <c r="C2037" s="30" t="s">
        <v>12497</v>
      </c>
      <c r="D2037" s="30" t="s">
        <v>7</v>
      </c>
      <c r="E2037" s="30">
        <v>0.5</v>
      </c>
      <c r="F2037" s="31">
        <v>1</v>
      </c>
      <c r="G2037" s="111">
        <v>12.96</v>
      </c>
      <c r="H2037" s="114" t="s">
        <v>19001</v>
      </c>
    </row>
    <row r="2038" spans="1:8" ht="28.5" x14ac:dyDescent="0.25">
      <c r="A2038" s="34"/>
      <c r="B2038" s="34"/>
      <c r="C2038" s="34" t="s">
        <v>12498</v>
      </c>
      <c r="D2038" s="34"/>
      <c r="E2038" s="34"/>
      <c r="F2038" s="35">
        <v>1</v>
      </c>
      <c r="G2038" s="112">
        <v>12.96</v>
      </c>
      <c r="H2038" s="102"/>
    </row>
    <row r="2039" spans="1:8" x14ac:dyDescent="0.25">
      <c r="A2039" s="30" t="s">
        <v>7171</v>
      </c>
      <c r="B2039" s="30" t="s">
        <v>8733</v>
      </c>
      <c r="C2039" s="30" t="s">
        <v>7172</v>
      </c>
      <c r="D2039" s="30" t="s">
        <v>5</v>
      </c>
      <c r="E2039" s="30">
        <v>5</v>
      </c>
      <c r="F2039" s="31">
        <v>1</v>
      </c>
      <c r="G2039" s="111">
        <v>129.59</v>
      </c>
      <c r="H2039" s="102" t="s">
        <v>20787</v>
      </c>
    </row>
    <row r="2040" spans="1:8" x14ac:dyDescent="0.25">
      <c r="A2040" s="30"/>
      <c r="B2040" s="30"/>
      <c r="C2040" s="30"/>
      <c r="D2040" s="30" t="s">
        <v>7</v>
      </c>
      <c r="E2040" s="30">
        <v>0.5</v>
      </c>
      <c r="F2040" s="31">
        <v>2</v>
      </c>
      <c r="G2040" s="111">
        <v>25.92</v>
      </c>
      <c r="H2040" s="102"/>
    </row>
    <row r="2041" spans="1:8" x14ac:dyDescent="0.25">
      <c r="A2041" s="34"/>
      <c r="B2041" s="34"/>
      <c r="C2041" s="34" t="s">
        <v>12499</v>
      </c>
      <c r="D2041" s="34"/>
      <c r="E2041" s="34"/>
      <c r="F2041" s="35">
        <v>3</v>
      </c>
      <c r="G2041" s="112">
        <v>155.51</v>
      </c>
      <c r="H2041" s="102"/>
    </row>
    <row r="2042" spans="1:8" x14ac:dyDescent="0.25">
      <c r="A2042" s="30" t="s">
        <v>7173</v>
      </c>
      <c r="B2042" s="30" t="s">
        <v>8734</v>
      </c>
      <c r="C2042" s="30" t="s">
        <v>7174</v>
      </c>
      <c r="D2042" s="30" t="s">
        <v>5</v>
      </c>
      <c r="E2042" s="30">
        <v>5</v>
      </c>
      <c r="F2042" s="31">
        <v>1</v>
      </c>
      <c r="G2042" s="111">
        <v>129.59</v>
      </c>
      <c r="H2042" s="102" t="s">
        <v>17316</v>
      </c>
    </row>
    <row r="2043" spans="1:8" x14ac:dyDescent="0.25">
      <c r="A2043" s="30"/>
      <c r="B2043" s="30"/>
      <c r="C2043" s="30"/>
      <c r="D2043" s="30" t="s">
        <v>7</v>
      </c>
      <c r="E2043" s="30">
        <v>0.5</v>
      </c>
      <c r="F2043" s="31">
        <v>2</v>
      </c>
      <c r="G2043" s="111">
        <v>25.92</v>
      </c>
      <c r="H2043" s="102"/>
    </row>
    <row r="2044" spans="1:8" x14ac:dyDescent="0.25">
      <c r="A2044" s="34"/>
      <c r="B2044" s="34"/>
      <c r="C2044" s="34" t="s">
        <v>12500</v>
      </c>
      <c r="D2044" s="34"/>
      <c r="E2044" s="34"/>
      <c r="F2044" s="35">
        <v>3</v>
      </c>
      <c r="G2044" s="112">
        <v>155.51</v>
      </c>
      <c r="H2044" s="102"/>
    </row>
    <row r="2045" spans="1:8" ht="30" x14ac:dyDescent="0.25">
      <c r="A2045" s="30" t="s">
        <v>6499</v>
      </c>
      <c r="B2045" s="30" t="s">
        <v>8509</v>
      </c>
      <c r="C2045" s="30" t="s">
        <v>6500</v>
      </c>
      <c r="D2045" s="30" t="s">
        <v>5</v>
      </c>
      <c r="E2045" s="30">
        <v>5</v>
      </c>
      <c r="F2045" s="31">
        <v>2</v>
      </c>
      <c r="G2045" s="111">
        <v>259.18</v>
      </c>
      <c r="H2045" s="102" t="s">
        <v>18026</v>
      </c>
    </row>
    <row r="2046" spans="1:8" x14ac:dyDescent="0.25">
      <c r="A2046" s="30"/>
      <c r="B2046" s="30"/>
      <c r="C2046" s="30"/>
      <c r="D2046" s="30" t="s">
        <v>7</v>
      </c>
      <c r="E2046" s="30">
        <v>0.5</v>
      </c>
      <c r="F2046" s="31">
        <v>1</v>
      </c>
      <c r="G2046" s="111">
        <v>12.96</v>
      </c>
      <c r="H2046" s="102"/>
    </row>
    <row r="2047" spans="1:8" ht="28.5" x14ac:dyDescent="0.25">
      <c r="A2047" s="34"/>
      <c r="B2047" s="34"/>
      <c r="C2047" s="34" t="s">
        <v>12501</v>
      </c>
      <c r="D2047" s="34"/>
      <c r="E2047" s="34"/>
      <c r="F2047" s="35">
        <v>3</v>
      </c>
      <c r="G2047" s="112">
        <v>272.14</v>
      </c>
      <c r="H2047" s="102"/>
    </row>
    <row r="2048" spans="1:8" ht="30" x14ac:dyDescent="0.25">
      <c r="A2048" s="30" t="s">
        <v>7155</v>
      </c>
      <c r="B2048" s="30" t="s">
        <v>8510</v>
      </c>
      <c r="C2048" s="30" t="s">
        <v>7156</v>
      </c>
      <c r="D2048" s="30" t="s">
        <v>5</v>
      </c>
      <c r="E2048" s="30">
        <v>5</v>
      </c>
      <c r="F2048" s="31">
        <v>1</v>
      </c>
      <c r="G2048" s="111">
        <v>129.59</v>
      </c>
      <c r="H2048" s="102" t="s">
        <v>19629</v>
      </c>
    </row>
    <row r="2049" spans="1:8" x14ac:dyDescent="0.25">
      <c r="A2049" s="30"/>
      <c r="B2049" s="30"/>
      <c r="C2049" s="30"/>
      <c r="D2049" s="30" t="s">
        <v>7</v>
      </c>
      <c r="E2049" s="30">
        <v>0.5</v>
      </c>
      <c r="F2049" s="31">
        <v>2</v>
      </c>
      <c r="G2049" s="111">
        <v>25.92</v>
      </c>
      <c r="H2049" s="102"/>
    </row>
    <row r="2050" spans="1:8" ht="28.5" x14ac:dyDescent="0.25">
      <c r="A2050" s="34"/>
      <c r="B2050" s="34"/>
      <c r="C2050" s="34" t="s">
        <v>12502</v>
      </c>
      <c r="D2050" s="34"/>
      <c r="E2050" s="34"/>
      <c r="F2050" s="35">
        <v>3</v>
      </c>
      <c r="G2050" s="112">
        <v>155.51</v>
      </c>
      <c r="H2050" s="102"/>
    </row>
    <row r="2051" spans="1:8" ht="45" x14ac:dyDescent="0.25">
      <c r="A2051" s="30" t="s">
        <v>7184</v>
      </c>
      <c r="B2051" s="30" t="s">
        <v>8998</v>
      </c>
      <c r="C2051" s="30" t="s">
        <v>7185</v>
      </c>
      <c r="D2051" s="30" t="s">
        <v>5</v>
      </c>
      <c r="E2051" s="30">
        <v>5</v>
      </c>
      <c r="F2051" s="31">
        <v>1</v>
      </c>
      <c r="G2051" s="111">
        <v>129.59</v>
      </c>
      <c r="H2051" s="102" t="s">
        <v>18248</v>
      </c>
    </row>
    <row r="2052" spans="1:8" x14ac:dyDescent="0.25">
      <c r="A2052" s="30"/>
      <c r="B2052" s="30"/>
      <c r="C2052" s="30"/>
      <c r="D2052" s="30" t="s">
        <v>6</v>
      </c>
      <c r="E2052" s="30">
        <v>1</v>
      </c>
      <c r="F2052" s="31">
        <v>2</v>
      </c>
      <c r="G2052" s="111">
        <v>51.84</v>
      </c>
      <c r="H2052" s="102"/>
    </row>
    <row r="2053" spans="1:8" x14ac:dyDescent="0.25">
      <c r="A2053" s="30"/>
      <c r="B2053" s="30"/>
      <c r="C2053" s="30"/>
      <c r="D2053" s="30" t="s">
        <v>7</v>
      </c>
      <c r="E2053" s="30">
        <v>0.5</v>
      </c>
      <c r="F2053" s="31">
        <v>1</v>
      </c>
      <c r="G2053" s="111">
        <v>12.96</v>
      </c>
      <c r="H2053" s="102"/>
    </row>
    <row r="2054" spans="1:8" ht="42.75" x14ac:dyDescent="0.25">
      <c r="A2054" s="34"/>
      <c r="B2054" s="34"/>
      <c r="C2054" s="34" t="s">
        <v>12503</v>
      </c>
      <c r="D2054" s="34"/>
      <c r="E2054" s="34"/>
      <c r="F2054" s="35">
        <v>4</v>
      </c>
      <c r="G2054" s="112">
        <v>194.39000000000001</v>
      </c>
      <c r="H2054" s="102"/>
    </row>
    <row r="2055" spans="1:8" x14ac:dyDescent="0.25">
      <c r="A2055" s="30" t="s">
        <v>8999</v>
      </c>
      <c r="B2055" s="30" t="s">
        <v>9000</v>
      </c>
      <c r="C2055" s="30" t="s">
        <v>9001</v>
      </c>
      <c r="D2055" s="30" t="s">
        <v>5</v>
      </c>
      <c r="E2055" s="30">
        <v>5</v>
      </c>
      <c r="F2055" s="31">
        <v>1</v>
      </c>
      <c r="G2055" s="111">
        <v>129.59</v>
      </c>
      <c r="H2055" s="102" t="s">
        <v>17322</v>
      </c>
    </row>
    <row r="2056" spans="1:8" x14ac:dyDescent="0.25">
      <c r="A2056" s="30"/>
      <c r="B2056" s="30"/>
      <c r="C2056" s="30"/>
      <c r="D2056" s="30" t="s">
        <v>7</v>
      </c>
      <c r="E2056" s="30">
        <v>0.5</v>
      </c>
      <c r="F2056" s="31">
        <v>2</v>
      </c>
      <c r="G2056" s="111">
        <v>25.92</v>
      </c>
      <c r="H2056" s="102"/>
    </row>
    <row r="2057" spans="1:8" x14ac:dyDescent="0.25">
      <c r="A2057" s="34"/>
      <c r="B2057" s="34"/>
      <c r="C2057" s="34" t="s">
        <v>12504</v>
      </c>
      <c r="D2057" s="34"/>
      <c r="E2057" s="34"/>
      <c r="F2057" s="35">
        <v>3</v>
      </c>
      <c r="G2057" s="112">
        <v>155.51</v>
      </c>
      <c r="H2057" s="102"/>
    </row>
    <row r="2058" spans="1:8" x14ac:dyDescent="0.25">
      <c r="A2058" s="30" t="s">
        <v>12505</v>
      </c>
      <c r="B2058" s="30" t="s">
        <v>12506</v>
      </c>
      <c r="C2058" s="30" t="s">
        <v>12507</v>
      </c>
      <c r="D2058" s="30" t="s">
        <v>5</v>
      </c>
      <c r="E2058" s="30">
        <v>5</v>
      </c>
      <c r="F2058" s="31">
        <v>2</v>
      </c>
      <c r="G2058" s="111">
        <v>259.18</v>
      </c>
      <c r="H2058" s="102" t="s">
        <v>17514</v>
      </c>
    </row>
    <row r="2059" spans="1:8" x14ac:dyDescent="0.25">
      <c r="A2059" s="30"/>
      <c r="B2059" s="30"/>
      <c r="C2059" s="30"/>
      <c r="D2059" s="30" t="s">
        <v>7</v>
      </c>
      <c r="E2059" s="30">
        <v>0.5</v>
      </c>
      <c r="F2059" s="31">
        <v>2</v>
      </c>
      <c r="G2059" s="111">
        <v>25.92</v>
      </c>
      <c r="H2059" s="102"/>
    </row>
    <row r="2060" spans="1:8" ht="28.5" x14ac:dyDescent="0.25">
      <c r="A2060" s="34"/>
      <c r="B2060" s="34"/>
      <c r="C2060" s="34" t="s">
        <v>12508</v>
      </c>
      <c r="D2060" s="34"/>
      <c r="E2060" s="34"/>
      <c r="F2060" s="35">
        <v>4</v>
      </c>
      <c r="G2060" s="112">
        <v>285.10000000000002</v>
      </c>
      <c r="H2060" s="102"/>
    </row>
    <row r="2061" spans="1:8" ht="30" x14ac:dyDescent="0.25">
      <c r="A2061" s="30" t="s">
        <v>12509</v>
      </c>
      <c r="B2061" s="30" t="s">
        <v>12510</v>
      </c>
      <c r="C2061" s="30" t="s">
        <v>12511</v>
      </c>
      <c r="D2061" s="30" t="s">
        <v>5</v>
      </c>
      <c r="E2061" s="30">
        <v>5</v>
      </c>
      <c r="F2061" s="31">
        <v>2</v>
      </c>
      <c r="G2061" s="111">
        <v>259.18</v>
      </c>
      <c r="H2061" s="102" t="s">
        <v>17515</v>
      </c>
    </row>
    <row r="2062" spans="1:8" x14ac:dyDescent="0.25">
      <c r="A2062" s="30"/>
      <c r="B2062" s="30"/>
      <c r="C2062" s="30"/>
      <c r="D2062" s="30" t="s">
        <v>7</v>
      </c>
      <c r="E2062" s="30">
        <v>0.5</v>
      </c>
      <c r="F2062" s="31">
        <v>2</v>
      </c>
      <c r="G2062" s="111">
        <v>25.92</v>
      </c>
      <c r="H2062" s="102"/>
    </row>
    <row r="2063" spans="1:8" ht="28.5" x14ac:dyDescent="0.25">
      <c r="A2063" s="34"/>
      <c r="B2063" s="34"/>
      <c r="C2063" s="34" t="s">
        <v>12512</v>
      </c>
      <c r="D2063" s="34"/>
      <c r="E2063" s="34"/>
      <c r="F2063" s="35">
        <v>4</v>
      </c>
      <c r="G2063" s="112">
        <v>285.10000000000002</v>
      </c>
      <c r="H2063" s="102"/>
    </row>
    <row r="2064" spans="1:8" x14ac:dyDescent="0.25">
      <c r="A2064" s="30" t="s">
        <v>8511</v>
      </c>
      <c r="B2064" s="30" t="s">
        <v>8512</v>
      </c>
      <c r="C2064" s="30" t="s">
        <v>8513</v>
      </c>
      <c r="D2064" s="30" t="s">
        <v>5</v>
      </c>
      <c r="E2064" s="30">
        <v>5</v>
      </c>
      <c r="F2064" s="31">
        <v>1</v>
      </c>
      <c r="G2064" s="111">
        <v>129.59</v>
      </c>
      <c r="H2064" s="102" t="s">
        <v>18246</v>
      </c>
    </row>
    <row r="2065" spans="1:8" x14ac:dyDescent="0.25">
      <c r="A2065" s="30"/>
      <c r="B2065" s="30"/>
      <c r="C2065" s="30"/>
      <c r="D2065" s="30" t="s">
        <v>7</v>
      </c>
      <c r="E2065" s="30">
        <v>0.5</v>
      </c>
      <c r="F2065" s="31">
        <v>1</v>
      </c>
      <c r="G2065" s="111">
        <v>12.96</v>
      </c>
      <c r="H2065" s="102"/>
    </row>
    <row r="2066" spans="1:8" ht="28.5" x14ac:dyDescent="0.25">
      <c r="A2066" s="34"/>
      <c r="B2066" s="34"/>
      <c r="C2066" s="34" t="s">
        <v>12513</v>
      </c>
      <c r="D2066" s="34"/>
      <c r="E2066" s="34"/>
      <c r="F2066" s="35">
        <v>2</v>
      </c>
      <c r="G2066" s="112">
        <v>142.55000000000001</v>
      </c>
      <c r="H2066" s="102"/>
    </row>
    <row r="2067" spans="1:8" ht="30" x14ac:dyDescent="0.25">
      <c r="A2067" s="30" t="s">
        <v>12514</v>
      </c>
      <c r="B2067" s="30" t="s">
        <v>12515</v>
      </c>
      <c r="C2067" s="30" t="s">
        <v>12516</v>
      </c>
      <c r="D2067" s="30" t="s">
        <v>5</v>
      </c>
      <c r="E2067" s="30">
        <v>5</v>
      </c>
      <c r="F2067" s="31">
        <v>1</v>
      </c>
      <c r="G2067" s="111">
        <v>129.59</v>
      </c>
      <c r="H2067" s="102" t="s">
        <v>19320</v>
      </c>
    </row>
    <row r="2068" spans="1:8" x14ac:dyDescent="0.25">
      <c r="A2068" s="30"/>
      <c r="B2068" s="30"/>
      <c r="C2068" s="30"/>
      <c r="D2068" s="30" t="s">
        <v>7</v>
      </c>
      <c r="E2068" s="30">
        <v>0.5</v>
      </c>
      <c r="F2068" s="31">
        <v>2</v>
      </c>
      <c r="G2068" s="111">
        <v>25.92</v>
      </c>
      <c r="H2068" s="102"/>
    </row>
    <row r="2069" spans="1:8" ht="28.5" x14ac:dyDescent="0.25">
      <c r="A2069" s="34"/>
      <c r="B2069" s="34"/>
      <c r="C2069" s="34" t="s">
        <v>12517</v>
      </c>
      <c r="D2069" s="34"/>
      <c r="E2069" s="34"/>
      <c r="F2069" s="35">
        <v>3</v>
      </c>
      <c r="G2069" s="112">
        <v>155.51</v>
      </c>
      <c r="H2069" s="102"/>
    </row>
    <row r="2070" spans="1:8" x14ac:dyDescent="0.25">
      <c r="A2070" s="30" t="s">
        <v>6834</v>
      </c>
      <c r="B2070" s="30" t="s">
        <v>7719</v>
      </c>
      <c r="C2070" s="30" t="s">
        <v>6835</v>
      </c>
      <c r="D2070" s="30" t="s">
        <v>6</v>
      </c>
      <c r="E2070" s="30">
        <v>1</v>
      </c>
      <c r="F2070" s="31">
        <v>1</v>
      </c>
      <c r="G2070" s="111">
        <v>25.92</v>
      </c>
      <c r="H2070" s="114" t="s">
        <v>19676</v>
      </c>
    </row>
    <row r="2071" spans="1:8" ht="28.5" x14ac:dyDescent="0.25">
      <c r="A2071" s="34"/>
      <c r="B2071" s="34"/>
      <c r="C2071" s="34" t="s">
        <v>12518</v>
      </c>
      <c r="D2071" s="34"/>
      <c r="E2071" s="34"/>
      <c r="F2071" s="35">
        <v>1</v>
      </c>
      <c r="G2071" s="112">
        <v>25.92</v>
      </c>
      <c r="H2071" s="102"/>
    </row>
    <row r="2072" spans="1:8" ht="30" x14ac:dyDescent="0.25">
      <c r="A2072" s="30" t="s">
        <v>7720</v>
      </c>
      <c r="B2072" s="30" t="s">
        <v>7721</v>
      </c>
      <c r="C2072" s="30" t="s">
        <v>7722</v>
      </c>
      <c r="D2072" s="30" t="s">
        <v>5</v>
      </c>
      <c r="E2072" s="30">
        <v>5</v>
      </c>
      <c r="F2072" s="31">
        <v>2</v>
      </c>
      <c r="G2072" s="111">
        <v>259.18</v>
      </c>
      <c r="H2072" s="102" t="s">
        <v>19383</v>
      </c>
    </row>
    <row r="2073" spans="1:8" x14ac:dyDescent="0.25">
      <c r="A2073" s="30"/>
      <c r="B2073" s="30"/>
      <c r="C2073" s="30"/>
      <c r="D2073" s="30" t="s">
        <v>7</v>
      </c>
      <c r="E2073" s="30">
        <v>0.5</v>
      </c>
      <c r="F2073" s="31">
        <v>2</v>
      </c>
      <c r="G2073" s="111">
        <v>25.92</v>
      </c>
      <c r="H2073" s="102"/>
    </row>
    <row r="2074" spans="1:8" ht="28.5" x14ac:dyDescent="0.25">
      <c r="A2074" s="34"/>
      <c r="B2074" s="34"/>
      <c r="C2074" s="34" t="s">
        <v>12519</v>
      </c>
      <c r="D2074" s="34"/>
      <c r="E2074" s="34"/>
      <c r="F2074" s="35">
        <v>4</v>
      </c>
      <c r="G2074" s="112">
        <v>285.10000000000002</v>
      </c>
      <c r="H2074" s="102"/>
    </row>
    <row r="2075" spans="1:8" ht="30" x14ac:dyDescent="0.25">
      <c r="A2075" s="30" t="s">
        <v>7723</v>
      </c>
      <c r="B2075" s="30" t="s">
        <v>7724</v>
      </c>
      <c r="C2075" s="30" t="s">
        <v>7725</v>
      </c>
      <c r="D2075" s="30" t="s">
        <v>5</v>
      </c>
      <c r="E2075" s="30">
        <v>5</v>
      </c>
      <c r="F2075" s="31">
        <v>1</v>
      </c>
      <c r="G2075" s="111">
        <v>129.59</v>
      </c>
      <c r="H2075" s="102" t="s">
        <v>18316</v>
      </c>
    </row>
    <row r="2076" spans="1:8" x14ac:dyDescent="0.25">
      <c r="A2076" s="30"/>
      <c r="B2076" s="30"/>
      <c r="C2076" s="30"/>
      <c r="D2076" s="30" t="s">
        <v>7</v>
      </c>
      <c r="E2076" s="30">
        <v>0.5</v>
      </c>
      <c r="F2076" s="31">
        <v>3</v>
      </c>
      <c r="G2076" s="111">
        <v>38.880000000000003</v>
      </c>
      <c r="H2076" s="102"/>
    </row>
    <row r="2077" spans="1:8" ht="42.75" x14ac:dyDescent="0.25">
      <c r="A2077" s="34"/>
      <c r="B2077" s="34"/>
      <c r="C2077" s="34" t="s">
        <v>12520</v>
      </c>
      <c r="D2077" s="34"/>
      <c r="E2077" s="34"/>
      <c r="F2077" s="35">
        <v>4</v>
      </c>
      <c r="G2077" s="112">
        <v>168.47</v>
      </c>
      <c r="H2077" s="102"/>
    </row>
    <row r="2078" spans="1:8" x14ac:dyDescent="0.25">
      <c r="A2078" s="30" t="s">
        <v>7726</v>
      </c>
      <c r="B2078" s="30" t="s">
        <v>7727</v>
      </c>
      <c r="C2078" s="30" t="s">
        <v>7728</v>
      </c>
      <c r="D2078" s="30" t="s">
        <v>8</v>
      </c>
      <c r="E2078" s="30">
        <v>2</v>
      </c>
      <c r="F2078" s="31">
        <v>5</v>
      </c>
      <c r="G2078" s="111">
        <v>259.18</v>
      </c>
      <c r="H2078" s="102" t="s">
        <v>20236</v>
      </c>
    </row>
    <row r="2079" spans="1:8" x14ac:dyDescent="0.25">
      <c r="A2079" s="30"/>
      <c r="B2079" s="30"/>
      <c r="C2079" s="30"/>
      <c r="D2079" s="30" t="s">
        <v>7</v>
      </c>
      <c r="E2079" s="30">
        <v>0.5</v>
      </c>
      <c r="F2079" s="31">
        <v>7</v>
      </c>
      <c r="G2079" s="111">
        <v>90.71</v>
      </c>
      <c r="H2079" s="102"/>
    </row>
    <row r="2080" spans="1:8" ht="28.5" x14ac:dyDescent="0.25">
      <c r="A2080" s="34"/>
      <c r="B2080" s="34"/>
      <c r="C2080" s="34" t="s">
        <v>12521</v>
      </c>
      <c r="D2080" s="34"/>
      <c r="E2080" s="34"/>
      <c r="F2080" s="35">
        <v>12</v>
      </c>
      <c r="G2080" s="112">
        <v>349.89</v>
      </c>
      <c r="H2080" s="102"/>
    </row>
    <row r="2081" spans="1:8" x14ac:dyDescent="0.25">
      <c r="A2081" s="30" t="s">
        <v>7729</v>
      </c>
      <c r="B2081" s="30" t="s">
        <v>7730</v>
      </c>
      <c r="C2081" s="30" t="s">
        <v>7731</v>
      </c>
      <c r="D2081" s="30" t="s">
        <v>8</v>
      </c>
      <c r="E2081" s="30">
        <v>2</v>
      </c>
      <c r="F2081" s="31">
        <v>1</v>
      </c>
      <c r="G2081" s="111">
        <v>51.84</v>
      </c>
      <c r="H2081" s="102" t="s">
        <v>18302</v>
      </c>
    </row>
    <row r="2082" spans="1:8" x14ac:dyDescent="0.25">
      <c r="A2082" s="34"/>
      <c r="B2082" s="34"/>
      <c r="C2082" s="34" t="s">
        <v>12522</v>
      </c>
      <c r="D2082" s="34"/>
      <c r="E2082" s="34"/>
      <c r="F2082" s="35">
        <v>1</v>
      </c>
      <c r="G2082" s="112">
        <v>51.84</v>
      </c>
      <c r="H2082" s="102"/>
    </row>
    <row r="2083" spans="1:8" ht="30" x14ac:dyDescent="0.25">
      <c r="A2083" s="30" t="s">
        <v>12523</v>
      </c>
      <c r="B2083" s="30" t="s">
        <v>12524</v>
      </c>
      <c r="C2083" s="30" t="s">
        <v>12525</v>
      </c>
      <c r="D2083" s="30" t="s">
        <v>6</v>
      </c>
      <c r="E2083" s="30">
        <v>1</v>
      </c>
      <c r="F2083" s="31">
        <v>1</v>
      </c>
      <c r="G2083" s="111">
        <v>25.92</v>
      </c>
      <c r="H2083" s="114" t="s">
        <v>17785</v>
      </c>
    </row>
    <row r="2084" spans="1:8" ht="42.75" x14ac:dyDescent="0.25">
      <c r="A2084" s="34"/>
      <c r="B2084" s="34"/>
      <c r="C2084" s="34" t="s">
        <v>12526</v>
      </c>
      <c r="D2084" s="34"/>
      <c r="E2084" s="34"/>
      <c r="F2084" s="35">
        <v>1</v>
      </c>
      <c r="G2084" s="112">
        <v>25.92</v>
      </c>
      <c r="H2084" s="102"/>
    </row>
    <row r="2085" spans="1:8" ht="30" x14ac:dyDescent="0.25">
      <c r="A2085" s="30" t="s">
        <v>7157</v>
      </c>
      <c r="B2085" s="30" t="s">
        <v>8514</v>
      </c>
      <c r="C2085" s="30" t="s">
        <v>7158</v>
      </c>
      <c r="D2085" s="30" t="s">
        <v>5</v>
      </c>
      <c r="E2085" s="30">
        <v>5</v>
      </c>
      <c r="F2085" s="31">
        <v>2</v>
      </c>
      <c r="G2085" s="111">
        <v>259.18</v>
      </c>
      <c r="H2085" s="102" t="s">
        <v>20527</v>
      </c>
    </row>
    <row r="2086" spans="1:8" x14ac:dyDescent="0.25">
      <c r="A2086" s="30"/>
      <c r="B2086" s="30"/>
      <c r="C2086" s="30"/>
      <c r="D2086" s="30" t="s">
        <v>6</v>
      </c>
      <c r="E2086" s="30">
        <v>1</v>
      </c>
      <c r="F2086" s="31">
        <v>1</v>
      </c>
      <c r="G2086" s="111">
        <v>25.92</v>
      </c>
      <c r="H2086" s="102"/>
    </row>
    <row r="2087" spans="1:8" x14ac:dyDescent="0.25">
      <c r="A2087" s="30"/>
      <c r="B2087" s="30"/>
      <c r="C2087" s="30"/>
      <c r="D2087" s="30" t="s">
        <v>7</v>
      </c>
      <c r="E2087" s="30">
        <v>0.5</v>
      </c>
      <c r="F2087" s="31">
        <v>3</v>
      </c>
      <c r="G2087" s="111">
        <v>38.880000000000003</v>
      </c>
      <c r="H2087" s="102"/>
    </row>
    <row r="2088" spans="1:8" ht="28.5" x14ac:dyDescent="0.25">
      <c r="A2088" s="34"/>
      <c r="B2088" s="34"/>
      <c r="C2088" s="34" t="s">
        <v>12527</v>
      </c>
      <c r="D2088" s="34"/>
      <c r="E2088" s="34"/>
      <c r="F2088" s="35">
        <v>6</v>
      </c>
      <c r="G2088" s="112">
        <v>323.98</v>
      </c>
      <c r="H2088" s="102"/>
    </row>
    <row r="2089" spans="1:8" x14ac:dyDescent="0.25">
      <c r="A2089" s="30" t="s">
        <v>7159</v>
      </c>
      <c r="B2089" s="30" t="s">
        <v>8515</v>
      </c>
      <c r="C2089" s="30" t="s">
        <v>7160</v>
      </c>
      <c r="D2089" s="30" t="s">
        <v>5</v>
      </c>
      <c r="E2089" s="30">
        <v>5</v>
      </c>
      <c r="F2089" s="31">
        <v>5</v>
      </c>
      <c r="G2089" s="111">
        <v>647.95000000000005</v>
      </c>
      <c r="H2089" s="102" t="s">
        <v>19466</v>
      </c>
    </row>
    <row r="2090" spans="1:8" x14ac:dyDescent="0.25">
      <c r="A2090" s="30"/>
      <c r="B2090" s="30"/>
      <c r="C2090" s="30"/>
      <c r="D2090" s="30" t="s">
        <v>7</v>
      </c>
      <c r="E2090" s="30">
        <v>0.5</v>
      </c>
      <c r="F2090" s="31">
        <v>2</v>
      </c>
      <c r="G2090" s="111">
        <v>25.92</v>
      </c>
      <c r="H2090" s="102"/>
    </row>
    <row r="2091" spans="1:8" x14ac:dyDescent="0.25">
      <c r="A2091" s="34"/>
      <c r="B2091" s="34"/>
      <c r="C2091" s="34" t="s">
        <v>12528</v>
      </c>
      <c r="D2091" s="34"/>
      <c r="E2091" s="34"/>
      <c r="F2091" s="35">
        <v>7</v>
      </c>
      <c r="G2091" s="112">
        <v>673.87</v>
      </c>
      <c r="H2091" s="102"/>
    </row>
    <row r="2092" spans="1:8" x14ac:dyDescent="0.25">
      <c r="A2092" s="30" t="s">
        <v>12529</v>
      </c>
      <c r="B2092" s="30" t="s">
        <v>12530</v>
      </c>
      <c r="C2092" s="30" t="s">
        <v>12531</v>
      </c>
      <c r="D2092" s="30" t="s">
        <v>5</v>
      </c>
      <c r="E2092" s="30">
        <v>5</v>
      </c>
      <c r="F2092" s="31">
        <v>2</v>
      </c>
      <c r="G2092" s="111">
        <v>259.18</v>
      </c>
      <c r="H2092" s="102" t="s">
        <v>20916</v>
      </c>
    </row>
    <row r="2093" spans="1:8" x14ac:dyDescent="0.25">
      <c r="A2093" s="30"/>
      <c r="B2093" s="30"/>
      <c r="C2093" s="30"/>
      <c r="D2093" s="30" t="s">
        <v>7</v>
      </c>
      <c r="E2093" s="30">
        <v>0.5</v>
      </c>
      <c r="F2093" s="31">
        <v>2</v>
      </c>
      <c r="G2093" s="111">
        <v>25.92</v>
      </c>
      <c r="H2093" s="102"/>
    </row>
    <row r="2094" spans="1:8" ht="28.5" x14ac:dyDescent="0.25">
      <c r="A2094" s="34"/>
      <c r="B2094" s="34"/>
      <c r="C2094" s="34" t="s">
        <v>12532</v>
      </c>
      <c r="D2094" s="34"/>
      <c r="E2094" s="34"/>
      <c r="F2094" s="35">
        <v>4</v>
      </c>
      <c r="G2094" s="112">
        <v>285.10000000000002</v>
      </c>
      <c r="H2094" s="102"/>
    </row>
    <row r="2095" spans="1:8" ht="30" x14ac:dyDescent="0.25">
      <c r="A2095" s="30" t="s">
        <v>7161</v>
      </c>
      <c r="B2095" s="30" t="s">
        <v>8516</v>
      </c>
      <c r="C2095" s="30" t="s">
        <v>7162</v>
      </c>
      <c r="D2095" s="30" t="s">
        <v>5</v>
      </c>
      <c r="E2095" s="30">
        <v>5</v>
      </c>
      <c r="F2095" s="31">
        <v>1</v>
      </c>
      <c r="G2095" s="111">
        <v>129.59</v>
      </c>
      <c r="H2095" s="102" t="s">
        <v>19944</v>
      </c>
    </row>
    <row r="2096" spans="1:8" x14ac:dyDescent="0.25">
      <c r="A2096" s="30"/>
      <c r="B2096" s="30"/>
      <c r="C2096" s="30"/>
      <c r="D2096" s="30" t="s">
        <v>7</v>
      </c>
      <c r="E2096" s="30">
        <v>0.5</v>
      </c>
      <c r="F2096" s="31">
        <v>2</v>
      </c>
      <c r="G2096" s="111">
        <v>25.92</v>
      </c>
      <c r="H2096" s="102"/>
    </row>
    <row r="2097" spans="1:8" ht="28.5" x14ac:dyDescent="0.25">
      <c r="A2097" s="34"/>
      <c r="B2097" s="34"/>
      <c r="C2097" s="34" t="s">
        <v>12533</v>
      </c>
      <c r="D2097" s="34"/>
      <c r="E2097" s="34"/>
      <c r="F2097" s="35">
        <v>3</v>
      </c>
      <c r="G2097" s="112">
        <v>155.51</v>
      </c>
      <c r="H2097" s="102"/>
    </row>
    <row r="2098" spans="1:8" ht="30" x14ac:dyDescent="0.25">
      <c r="A2098" s="30" t="s">
        <v>12534</v>
      </c>
      <c r="B2098" s="30" t="s">
        <v>12535</v>
      </c>
      <c r="C2098" s="30" t="s">
        <v>12536</v>
      </c>
      <c r="D2098" s="30" t="s">
        <v>5</v>
      </c>
      <c r="E2098" s="30">
        <v>5</v>
      </c>
      <c r="F2098" s="31">
        <v>2</v>
      </c>
      <c r="G2098" s="111">
        <v>259.18</v>
      </c>
      <c r="H2098" s="102" t="s">
        <v>20810</v>
      </c>
    </row>
    <row r="2099" spans="1:8" x14ac:dyDescent="0.25">
      <c r="A2099" s="30"/>
      <c r="B2099" s="30"/>
      <c r="C2099" s="30"/>
      <c r="D2099" s="30" t="s">
        <v>7</v>
      </c>
      <c r="E2099" s="30">
        <v>0.5</v>
      </c>
      <c r="F2099" s="31">
        <v>2</v>
      </c>
      <c r="G2099" s="111">
        <v>25.92</v>
      </c>
      <c r="H2099" s="102"/>
    </row>
    <row r="2100" spans="1:8" ht="28.5" x14ac:dyDescent="0.25">
      <c r="A2100" s="34"/>
      <c r="B2100" s="34"/>
      <c r="C2100" s="34" t="s">
        <v>12537</v>
      </c>
      <c r="D2100" s="34"/>
      <c r="E2100" s="34"/>
      <c r="F2100" s="35">
        <v>4</v>
      </c>
      <c r="G2100" s="112">
        <v>285.10000000000002</v>
      </c>
      <c r="H2100" s="102"/>
    </row>
    <row r="2101" spans="1:8" x14ac:dyDescent="0.25">
      <c r="A2101" s="30" t="s">
        <v>7112</v>
      </c>
      <c r="B2101" s="30" t="s">
        <v>7442</v>
      </c>
      <c r="C2101" s="30" t="s">
        <v>7113</v>
      </c>
      <c r="D2101" s="30" t="s">
        <v>5</v>
      </c>
      <c r="E2101" s="30">
        <v>5</v>
      </c>
      <c r="F2101" s="31">
        <v>1</v>
      </c>
      <c r="G2101" s="111">
        <v>129.59</v>
      </c>
      <c r="H2101" s="102" t="s">
        <v>17393</v>
      </c>
    </row>
    <row r="2102" spans="1:8" x14ac:dyDescent="0.25">
      <c r="A2102" s="30"/>
      <c r="B2102" s="30"/>
      <c r="C2102" s="30"/>
      <c r="D2102" s="30" t="s">
        <v>7</v>
      </c>
      <c r="E2102" s="30">
        <v>0.5</v>
      </c>
      <c r="F2102" s="31">
        <v>3</v>
      </c>
      <c r="G2102" s="111">
        <v>38.880000000000003</v>
      </c>
      <c r="H2102" s="102"/>
    </row>
    <row r="2103" spans="1:8" x14ac:dyDescent="0.25">
      <c r="A2103" s="34"/>
      <c r="B2103" s="34"/>
      <c r="C2103" s="34" t="s">
        <v>12538</v>
      </c>
      <c r="D2103" s="34"/>
      <c r="E2103" s="34"/>
      <c r="F2103" s="35">
        <v>4</v>
      </c>
      <c r="G2103" s="112">
        <v>168.47</v>
      </c>
      <c r="H2103" s="102"/>
    </row>
    <row r="2104" spans="1:8" x14ac:dyDescent="0.25">
      <c r="A2104" s="30" t="s">
        <v>7443</v>
      </c>
      <c r="B2104" s="30" t="s">
        <v>7444</v>
      </c>
      <c r="C2104" s="30" t="s">
        <v>7445</v>
      </c>
      <c r="D2104" s="30" t="s">
        <v>5</v>
      </c>
      <c r="E2104" s="30">
        <v>5</v>
      </c>
      <c r="F2104" s="31">
        <v>2</v>
      </c>
      <c r="G2104" s="111">
        <v>259.18</v>
      </c>
      <c r="H2104" s="102" t="s">
        <v>17174</v>
      </c>
    </row>
    <row r="2105" spans="1:8" x14ac:dyDescent="0.25">
      <c r="A2105" s="30"/>
      <c r="B2105" s="30"/>
      <c r="C2105" s="30"/>
      <c r="D2105" s="30" t="s">
        <v>7</v>
      </c>
      <c r="E2105" s="30">
        <v>0.5</v>
      </c>
      <c r="F2105" s="31">
        <v>7</v>
      </c>
      <c r="G2105" s="111">
        <v>90.71</v>
      </c>
      <c r="H2105" s="102"/>
    </row>
    <row r="2106" spans="1:8" ht="28.5" x14ac:dyDescent="0.25">
      <c r="A2106" s="34"/>
      <c r="B2106" s="34"/>
      <c r="C2106" s="34" t="s">
        <v>12539</v>
      </c>
      <c r="D2106" s="34"/>
      <c r="E2106" s="34"/>
      <c r="F2106" s="35">
        <v>9</v>
      </c>
      <c r="G2106" s="112">
        <v>349.89</v>
      </c>
      <c r="H2106" s="102"/>
    </row>
    <row r="2107" spans="1:8" x14ac:dyDescent="0.25">
      <c r="A2107" s="30" t="s">
        <v>8517</v>
      </c>
      <c r="B2107" s="30" t="s">
        <v>8518</v>
      </c>
      <c r="C2107" s="30" t="s">
        <v>8519</v>
      </c>
      <c r="D2107" s="30" t="s">
        <v>5</v>
      </c>
      <c r="E2107" s="30">
        <v>5</v>
      </c>
      <c r="F2107" s="31">
        <v>1</v>
      </c>
      <c r="G2107" s="111">
        <v>129.59</v>
      </c>
      <c r="H2107" s="102" t="s">
        <v>18682</v>
      </c>
    </row>
    <row r="2108" spans="1:8" x14ac:dyDescent="0.25">
      <c r="A2108" s="30"/>
      <c r="B2108" s="30"/>
      <c r="C2108" s="30"/>
      <c r="D2108" s="30" t="s">
        <v>7</v>
      </c>
      <c r="E2108" s="30">
        <v>0.5</v>
      </c>
      <c r="F2108" s="31">
        <v>4</v>
      </c>
      <c r="G2108" s="111">
        <v>51.84</v>
      </c>
      <c r="H2108" s="102"/>
    </row>
    <row r="2109" spans="1:8" ht="28.5" x14ac:dyDescent="0.25">
      <c r="A2109" s="34"/>
      <c r="B2109" s="34"/>
      <c r="C2109" s="34" t="s">
        <v>12540</v>
      </c>
      <c r="D2109" s="34"/>
      <c r="E2109" s="34"/>
      <c r="F2109" s="35">
        <v>5</v>
      </c>
      <c r="G2109" s="112">
        <v>181.43</v>
      </c>
      <c r="H2109" s="102"/>
    </row>
    <row r="2110" spans="1:8" x14ac:dyDescent="0.25">
      <c r="A2110" s="30" t="s">
        <v>8520</v>
      </c>
      <c r="B2110" s="30" t="s">
        <v>8521</v>
      </c>
      <c r="C2110" s="30" t="s">
        <v>8522</v>
      </c>
      <c r="D2110" s="30" t="s">
        <v>5</v>
      </c>
      <c r="E2110" s="30">
        <v>5</v>
      </c>
      <c r="F2110" s="31">
        <v>2</v>
      </c>
      <c r="G2110" s="111">
        <v>259.18</v>
      </c>
      <c r="H2110" s="102" t="s">
        <v>19610</v>
      </c>
    </row>
    <row r="2111" spans="1:8" x14ac:dyDescent="0.25">
      <c r="A2111" s="30"/>
      <c r="B2111" s="30"/>
      <c r="C2111" s="30"/>
      <c r="D2111" s="30" t="s">
        <v>6</v>
      </c>
      <c r="E2111" s="30">
        <v>1</v>
      </c>
      <c r="F2111" s="31">
        <v>2</v>
      </c>
      <c r="G2111" s="111">
        <v>51.84</v>
      </c>
      <c r="H2111" s="102"/>
    </row>
    <row r="2112" spans="1:8" x14ac:dyDescent="0.25">
      <c r="A2112" s="30"/>
      <c r="B2112" s="30"/>
      <c r="C2112" s="30"/>
      <c r="D2112" s="30" t="s">
        <v>7</v>
      </c>
      <c r="E2112" s="30">
        <v>0.5</v>
      </c>
      <c r="F2112" s="31">
        <v>1</v>
      </c>
      <c r="G2112" s="111">
        <v>12.96</v>
      </c>
      <c r="H2112" s="102"/>
    </row>
    <row r="2113" spans="1:8" ht="28.5" x14ac:dyDescent="0.25">
      <c r="A2113" s="34"/>
      <c r="B2113" s="34"/>
      <c r="C2113" s="34" t="s">
        <v>12541</v>
      </c>
      <c r="D2113" s="34"/>
      <c r="E2113" s="34"/>
      <c r="F2113" s="35">
        <v>5</v>
      </c>
      <c r="G2113" s="112">
        <v>323.97999999999996</v>
      </c>
      <c r="H2113" s="102"/>
    </row>
    <row r="2114" spans="1:8" x14ac:dyDescent="0.25">
      <c r="A2114" s="30" t="s">
        <v>6729</v>
      </c>
      <c r="B2114" s="30" t="s">
        <v>8523</v>
      </c>
      <c r="C2114" s="30" t="s">
        <v>7079</v>
      </c>
      <c r="D2114" s="30" t="s">
        <v>8</v>
      </c>
      <c r="E2114" s="30">
        <v>2</v>
      </c>
      <c r="F2114" s="31">
        <v>1</v>
      </c>
      <c r="G2114" s="111">
        <v>51.84</v>
      </c>
      <c r="H2114" s="102" t="s">
        <v>20187</v>
      </c>
    </row>
    <row r="2115" spans="1:8" x14ac:dyDescent="0.25">
      <c r="A2115" s="30"/>
      <c r="B2115" s="30"/>
      <c r="C2115" s="30"/>
      <c r="D2115" s="30" t="s">
        <v>7</v>
      </c>
      <c r="E2115" s="30">
        <v>0.5</v>
      </c>
      <c r="F2115" s="31">
        <v>3</v>
      </c>
      <c r="G2115" s="111">
        <v>38.880000000000003</v>
      </c>
      <c r="H2115" s="102"/>
    </row>
    <row r="2116" spans="1:8" x14ac:dyDescent="0.25">
      <c r="A2116" s="34"/>
      <c r="B2116" s="34"/>
      <c r="C2116" s="34" t="s">
        <v>12542</v>
      </c>
      <c r="D2116" s="34"/>
      <c r="E2116" s="34"/>
      <c r="F2116" s="35">
        <v>4</v>
      </c>
      <c r="G2116" s="112">
        <v>90.72</v>
      </c>
      <c r="H2116" s="102"/>
    </row>
    <row r="2117" spans="1:8" x14ac:dyDescent="0.25">
      <c r="A2117" s="30" t="s">
        <v>8524</v>
      </c>
      <c r="B2117" s="30" t="s">
        <v>8525</v>
      </c>
      <c r="C2117" s="30" t="s">
        <v>8526</v>
      </c>
      <c r="D2117" s="30" t="s">
        <v>8</v>
      </c>
      <c r="E2117" s="30">
        <v>2</v>
      </c>
      <c r="F2117" s="31">
        <v>2</v>
      </c>
      <c r="G2117" s="111">
        <v>103.67</v>
      </c>
      <c r="H2117" s="102" t="s">
        <v>16950</v>
      </c>
    </row>
    <row r="2118" spans="1:8" x14ac:dyDescent="0.25">
      <c r="A2118" s="30"/>
      <c r="B2118" s="30"/>
      <c r="C2118" s="30"/>
      <c r="D2118" s="30" t="s">
        <v>7</v>
      </c>
      <c r="E2118" s="30">
        <v>0.5</v>
      </c>
      <c r="F2118" s="31">
        <v>2</v>
      </c>
      <c r="G2118" s="111">
        <v>25.92</v>
      </c>
      <c r="H2118" s="102"/>
    </row>
    <row r="2119" spans="1:8" x14ac:dyDescent="0.25">
      <c r="A2119" s="34"/>
      <c r="B2119" s="34"/>
      <c r="C2119" s="34" t="s">
        <v>12543</v>
      </c>
      <c r="D2119" s="34"/>
      <c r="E2119" s="34"/>
      <c r="F2119" s="35">
        <v>4</v>
      </c>
      <c r="G2119" s="112">
        <v>129.59</v>
      </c>
      <c r="H2119" s="102"/>
    </row>
    <row r="2120" spans="1:8" x14ac:dyDescent="0.25">
      <c r="A2120" s="30" t="s">
        <v>8527</v>
      </c>
      <c r="B2120" s="30" t="s">
        <v>8528</v>
      </c>
      <c r="C2120" s="30" t="s">
        <v>8529</v>
      </c>
      <c r="D2120" s="30" t="s">
        <v>5</v>
      </c>
      <c r="E2120" s="30">
        <v>5</v>
      </c>
      <c r="F2120" s="31">
        <v>1</v>
      </c>
      <c r="G2120" s="111">
        <v>129.59</v>
      </c>
      <c r="H2120" s="102" t="s">
        <v>19059</v>
      </c>
    </row>
    <row r="2121" spans="1:8" x14ac:dyDescent="0.25">
      <c r="A2121" s="30"/>
      <c r="B2121" s="30"/>
      <c r="C2121" s="30"/>
      <c r="D2121" s="30" t="s">
        <v>7</v>
      </c>
      <c r="E2121" s="30">
        <v>0.5</v>
      </c>
      <c r="F2121" s="31">
        <v>1</v>
      </c>
      <c r="G2121" s="111">
        <v>12.96</v>
      </c>
      <c r="H2121" s="102"/>
    </row>
    <row r="2122" spans="1:8" ht="28.5" x14ac:dyDescent="0.25">
      <c r="A2122" s="34"/>
      <c r="B2122" s="34"/>
      <c r="C2122" s="34" t="s">
        <v>12544</v>
      </c>
      <c r="D2122" s="34"/>
      <c r="E2122" s="34"/>
      <c r="F2122" s="35">
        <v>2</v>
      </c>
      <c r="G2122" s="112">
        <v>142.55000000000001</v>
      </c>
      <c r="H2122" s="102"/>
    </row>
    <row r="2123" spans="1:8" ht="30" x14ac:dyDescent="0.25">
      <c r="A2123" s="30" t="s">
        <v>8530</v>
      </c>
      <c r="B2123" s="30" t="s">
        <v>8531</v>
      </c>
      <c r="C2123" s="30" t="s">
        <v>8532</v>
      </c>
      <c r="D2123" s="30" t="s">
        <v>5</v>
      </c>
      <c r="E2123" s="30">
        <v>5</v>
      </c>
      <c r="F2123" s="31">
        <v>2</v>
      </c>
      <c r="G2123" s="111">
        <v>259.18</v>
      </c>
      <c r="H2123" s="102" t="s">
        <v>20125</v>
      </c>
    </row>
    <row r="2124" spans="1:8" x14ac:dyDescent="0.25">
      <c r="A2124" s="30"/>
      <c r="B2124" s="30"/>
      <c r="C2124" s="30"/>
      <c r="D2124" s="30" t="s">
        <v>7</v>
      </c>
      <c r="E2124" s="30">
        <v>0.5</v>
      </c>
      <c r="F2124" s="31">
        <v>1</v>
      </c>
      <c r="G2124" s="111">
        <v>12.96</v>
      </c>
      <c r="H2124" s="102"/>
    </row>
    <row r="2125" spans="1:8" ht="28.5" x14ac:dyDescent="0.25">
      <c r="A2125" s="34"/>
      <c r="B2125" s="34"/>
      <c r="C2125" s="34" t="s">
        <v>12545</v>
      </c>
      <c r="D2125" s="34"/>
      <c r="E2125" s="34"/>
      <c r="F2125" s="35">
        <v>3</v>
      </c>
      <c r="G2125" s="112">
        <v>272.14</v>
      </c>
      <c r="H2125" s="102"/>
    </row>
    <row r="2126" spans="1:8" ht="30" x14ac:dyDescent="0.25">
      <c r="A2126" s="30" t="s">
        <v>8533</v>
      </c>
      <c r="B2126" s="30" t="s">
        <v>8534</v>
      </c>
      <c r="C2126" s="30" t="s">
        <v>8535</v>
      </c>
      <c r="D2126" s="30" t="s">
        <v>5</v>
      </c>
      <c r="E2126" s="30">
        <v>5</v>
      </c>
      <c r="F2126" s="31">
        <v>1</v>
      </c>
      <c r="G2126" s="111">
        <v>129.59</v>
      </c>
      <c r="H2126" s="102" t="s">
        <v>20913</v>
      </c>
    </row>
    <row r="2127" spans="1:8" ht="28.5" x14ac:dyDescent="0.25">
      <c r="A2127" s="34"/>
      <c r="B2127" s="34"/>
      <c r="C2127" s="34" t="s">
        <v>12546</v>
      </c>
      <c r="D2127" s="34"/>
      <c r="E2127" s="34"/>
      <c r="F2127" s="35">
        <v>1</v>
      </c>
      <c r="G2127" s="112">
        <v>129.59</v>
      </c>
      <c r="H2127" s="102"/>
    </row>
    <row r="2128" spans="1:8" ht="30" x14ac:dyDescent="0.25">
      <c r="A2128" s="30" t="s">
        <v>1300</v>
      </c>
      <c r="B2128" s="30" t="s">
        <v>7732</v>
      </c>
      <c r="C2128" s="30" t="s">
        <v>1301</v>
      </c>
      <c r="D2128" s="30" t="s">
        <v>5</v>
      </c>
      <c r="E2128" s="30">
        <v>5</v>
      </c>
      <c r="F2128" s="31">
        <v>2</v>
      </c>
      <c r="G2128" s="111">
        <v>259.18</v>
      </c>
      <c r="H2128" s="102" t="s">
        <v>17494</v>
      </c>
    </row>
    <row r="2129" spans="1:8" x14ac:dyDescent="0.25">
      <c r="A2129" s="30"/>
      <c r="B2129" s="30"/>
      <c r="C2129" s="30"/>
      <c r="D2129" s="30" t="s">
        <v>7</v>
      </c>
      <c r="E2129" s="30">
        <v>0.5</v>
      </c>
      <c r="F2129" s="31">
        <v>1</v>
      </c>
      <c r="G2129" s="111">
        <v>12.96</v>
      </c>
      <c r="H2129" s="102"/>
    </row>
    <row r="2130" spans="1:8" ht="28.5" x14ac:dyDescent="0.25">
      <c r="A2130" s="34"/>
      <c r="B2130" s="34"/>
      <c r="C2130" s="34" t="s">
        <v>12547</v>
      </c>
      <c r="D2130" s="34"/>
      <c r="E2130" s="34"/>
      <c r="F2130" s="35">
        <v>3</v>
      </c>
      <c r="G2130" s="112">
        <v>272.14</v>
      </c>
      <c r="H2130" s="102"/>
    </row>
    <row r="2131" spans="1:8" ht="45" x14ac:dyDescent="0.25">
      <c r="A2131" s="30" t="s">
        <v>1302</v>
      </c>
      <c r="B2131" s="30" t="s">
        <v>7733</v>
      </c>
      <c r="C2131" s="30" t="s">
        <v>1303</v>
      </c>
      <c r="D2131" s="30" t="s">
        <v>5</v>
      </c>
      <c r="E2131" s="30">
        <v>5</v>
      </c>
      <c r="F2131" s="31">
        <v>2</v>
      </c>
      <c r="G2131" s="111">
        <v>259.18</v>
      </c>
      <c r="H2131" s="102" t="s">
        <v>19670</v>
      </c>
    </row>
    <row r="2132" spans="1:8" x14ac:dyDescent="0.25">
      <c r="A2132" s="30"/>
      <c r="B2132" s="30"/>
      <c r="C2132" s="30"/>
      <c r="D2132" s="30" t="s">
        <v>7</v>
      </c>
      <c r="E2132" s="30">
        <v>0.5</v>
      </c>
      <c r="F2132" s="31">
        <v>3</v>
      </c>
      <c r="G2132" s="111">
        <v>38.880000000000003</v>
      </c>
      <c r="H2132" s="102"/>
    </row>
    <row r="2133" spans="1:8" ht="42.75" x14ac:dyDescent="0.25">
      <c r="A2133" s="34"/>
      <c r="B2133" s="34"/>
      <c r="C2133" s="34" t="s">
        <v>12548</v>
      </c>
      <c r="D2133" s="34"/>
      <c r="E2133" s="34"/>
      <c r="F2133" s="35">
        <v>5</v>
      </c>
      <c r="G2133" s="112">
        <v>298.06</v>
      </c>
      <c r="H2133" s="102"/>
    </row>
    <row r="2134" spans="1:8" ht="30" x14ac:dyDescent="0.25">
      <c r="A2134" s="30" t="s">
        <v>1304</v>
      </c>
      <c r="B2134" s="30" t="s">
        <v>7734</v>
      </c>
      <c r="C2134" s="30" t="s">
        <v>1305</v>
      </c>
      <c r="D2134" s="30" t="s">
        <v>3</v>
      </c>
      <c r="E2134" s="30">
        <v>10</v>
      </c>
      <c r="F2134" s="31">
        <v>5</v>
      </c>
      <c r="G2134" s="111">
        <v>1295.9100000000001</v>
      </c>
      <c r="H2134" s="102" t="s">
        <v>18100</v>
      </c>
    </row>
    <row r="2135" spans="1:8" x14ac:dyDescent="0.25">
      <c r="A2135" s="30"/>
      <c r="B2135" s="30"/>
      <c r="C2135" s="30"/>
      <c r="D2135" s="30" t="s">
        <v>4</v>
      </c>
      <c r="E2135" s="30">
        <v>8</v>
      </c>
      <c r="F2135" s="31">
        <v>2</v>
      </c>
      <c r="G2135" s="111">
        <v>414.69</v>
      </c>
      <c r="H2135" s="102"/>
    </row>
    <row r="2136" spans="1:8" x14ac:dyDescent="0.25">
      <c r="A2136" s="30"/>
      <c r="B2136" s="30"/>
      <c r="C2136" s="30"/>
      <c r="D2136" s="30" t="s">
        <v>5</v>
      </c>
      <c r="E2136" s="30">
        <v>5</v>
      </c>
      <c r="F2136" s="31">
        <v>9</v>
      </c>
      <c r="G2136" s="111">
        <v>1166.32</v>
      </c>
      <c r="H2136" s="102"/>
    </row>
    <row r="2137" spans="1:8" x14ac:dyDescent="0.25">
      <c r="A2137" s="30"/>
      <c r="B2137" s="30"/>
      <c r="C2137" s="30"/>
      <c r="D2137" s="30" t="s">
        <v>8</v>
      </c>
      <c r="E2137" s="30">
        <v>2</v>
      </c>
      <c r="F2137" s="31">
        <v>1</v>
      </c>
      <c r="G2137" s="111">
        <v>51.84</v>
      </c>
      <c r="H2137" s="102"/>
    </row>
    <row r="2138" spans="1:8" x14ac:dyDescent="0.25">
      <c r="A2138" s="30"/>
      <c r="B2138" s="30"/>
      <c r="C2138" s="30"/>
      <c r="D2138" s="30" t="s">
        <v>6</v>
      </c>
      <c r="E2138" s="30">
        <v>1</v>
      </c>
      <c r="F2138" s="31">
        <v>1</v>
      </c>
      <c r="G2138" s="111">
        <v>25.92</v>
      </c>
      <c r="H2138" s="102"/>
    </row>
    <row r="2139" spans="1:8" x14ac:dyDescent="0.25">
      <c r="A2139" s="30"/>
      <c r="B2139" s="30"/>
      <c r="C2139" s="30"/>
      <c r="D2139" s="30" t="s">
        <v>7</v>
      </c>
      <c r="E2139" s="30">
        <v>0.5</v>
      </c>
      <c r="F2139" s="31">
        <v>23</v>
      </c>
      <c r="G2139" s="111">
        <v>298.06</v>
      </c>
      <c r="H2139" s="102"/>
    </row>
    <row r="2140" spans="1:8" ht="42.75" x14ac:dyDescent="0.25">
      <c r="A2140" s="34"/>
      <c r="B2140" s="34"/>
      <c r="C2140" s="34" t="s">
        <v>12549</v>
      </c>
      <c r="D2140" s="34"/>
      <c r="E2140" s="34"/>
      <c r="F2140" s="35">
        <v>41</v>
      </c>
      <c r="G2140" s="112">
        <v>3252.7400000000002</v>
      </c>
      <c r="H2140" s="102"/>
    </row>
    <row r="2141" spans="1:8" ht="30" x14ac:dyDescent="0.25">
      <c r="A2141" s="30" t="s">
        <v>1306</v>
      </c>
      <c r="B2141" s="30" t="s">
        <v>7735</v>
      </c>
      <c r="C2141" s="30" t="s">
        <v>6836</v>
      </c>
      <c r="D2141" s="30" t="s">
        <v>8</v>
      </c>
      <c r="E2141" s="30">
        <v>2</v>
      </c>
      <c r="F2141" s="31">
        <v>1</v>
      </c>
      <c r="G2141" s="111">
        <v>51.84</v>
      </c>
      <c r="H2141" s="102" t="s">
        <v>19450</v>
      </c>
    </row>
    <row r="2142" spans="1:8" x14ac:dyDescent="0.25">
      <c r="A2142" s="30"/>
      <c r="B2142" s="30"/>
      <c r="C2142" s="30"/>
      <c r="D2142" s="30" t="s">
        <v>7</v>
      </c>
      <c r="E2142" s="30">
        <v>0.5</v>
      </c>
      <c r="F2142" s="31">
        <v>16</v>
      </c>
      <c r="G2142" s="111">
        <v>207.35</v>
      </c>
      <c r="H2142" s="102"/>
    </row>
    <row r="2143" spans="1:8" ht="28.5" x14ac:dyDescent="0.25">
      <c r="A2143" s="34"/>
      <c r="B2143" s="34"/>
      <c r="C2143" s="34" t="s">
        <v>12550</v>
      </c>
      <c r="D2143" s="34"/>
      <c r="E2143" s="34"/>
      <c r="F2143" s="35">
        <v>17</v>
      </c>
      <c r="G2143" s="112">
        <v>259.19</v>
      </c>
      <c r="H2143" s="102"/>
    </row>
    <row r="2144" spans="1:8" ht="30" x14ac:dyDescent="0.25">
      <c r="A2144" s="30" t="s">
        <v>1307</v>
      </c>
      <c r="B2144" s="30" t="s">
        <v>7736</v>
      </c>
      <c r="C2144" s="30" t="s">
        <v>2840</v>
      </c>
      <c r="D2144" s="30" t="s">
        <v>3</v>
      </c>
      <c r="E2144" s="30">
        <v>10</v>
      </c>
      <c r="F2144" s="31">
        <v>9</v>
      </c>
      <c r="G2144" s="111">
        <v>2332.64</v>
      </c>
      <c r="H2144" s="102" t="s">
        <v>18987</v>
      </c>
    </row>
    <row r="2145" spans="1:8" x14ac:dyDescent="0.25">
      <c r="A2145" s="30"/>
      <c r="B2145" s="30"/>
      <c r="C2145" s="30"/>
      <c r="D2145" s="30" t="s">
        <v>4</v>
      </c>
      <c r="E2145" s="30">
        <v>8</v>
      </c>
      <c r="F2145" s="31">
        <v>5</v>
      </c>
      <c r="G2145" s="111">
        <v>1036.73</v>
      </c>
      <c r="H2145" s="102"/>
    </row>
    <row r="2146" spans="1:8" x14ac:dyDescent="0.25">
      <c r="A2146" s="30"/>
      <c r="B2146" s="30"/>
      <c r="C2146" s="30"/>
      <c r="D2146" s="30" t="s">
        <v>5</v>
      </c>
      <c r="E2146" s="30">
        <v>5</v>
      </c>
      <c r="F2146" s="31">
        <v>7</v>
      </c>
      <c r="G2146" s="111">
        <v>907.14</v>
      </c>
      <c r="H2146" s="102"/>
    </row>
    <row r="2147" spans="1:8" x14ac:dyDescent="0.25">
      <c r="A2147" s="30"/>
      <c r="B2147" s="30"/>
      <c r="C2147" s="30"/>
      <c r="D2147" s="30" t="s">
        <v>6</v>
      </c>
      <c r="E2147" s="30">
        <v>1</v>
      </c>
      <c r="F2147" s="31">
        <v>2</v>
      </c>
      <c r="G2147" s="111">
        <v>51.84</v>
      </c>
      <c r="H2147" s="102"/>
    </row>
    <row r="2148" spans="1:8" x14ac:dyDescent="0.25">
      <c r="A2148" s="30"/>
      <c r="B2148" s="30"/>
      <c r="C2148" s="30"/>
      <c r="D2148" s="30" t="s">
        <v>7</v>
      </c>
      <c r="E2148" s="30">
        <v>0.5</v>
      </c>
      <c r="F2148" s="31">
        <v>8</v>
      </c>
      <c r="G2148" s="111">
        <v>103.67</v>
      </c>
      <c r="H2148" s="102"/>
    </row>
    <row r="2149" spans="1:8" ht="28.5" x14ac:dyDescent="0.25">
      <c r="A2149" s="34"/>
      <c r="B2149" s="34"/>
      <c r="C2149" s="34" t="s">
        <v>12551</v>
      </c>
      <c r="D2149" s="34"/>
      <c r="E2149" s="34"/>
      <c r="F2149" s="35">
        <v>31</v>
      </c>
      <c r="G2149" s="112">
        <v>4432.0200000000004</v>
      </c>
      <c r="H2149" s="102"/>
    </row>
    <row r="2150" spans="1:8" ht="30" x14ac:dyDescent="0.25">
      <c r="A2150" s="30" t="s">
        <v>1308</v>
      </c>
      <c r="B2150" s="30" t="s">
        <v>7737</v>
      </c>
      <c r="C2150" s="30" t="s">
        <v>1309</v>
      </c>
      <c r="D2150" s="30" t="s">
        <v>5</v>
      </c>
      <c r="E2150" s="30">
        <v>5</v>
      </c>
      <c r="F2150" s="31">
        <v>1</v>
      </c>
      <c r="G2150" s="111">
        <v>129.59</v>
      </c>
      <c r="H2150" s="102" t="s">
        <v>20808</v>
      </c>
    </row>
    <row r="2151" spans="1:8" x14ac:dyDescent="0.25">
      <c r="A2151" s="30"/>
      <c r="B2151" s="30"/>
      <c r="C2151" s="30"/>
      <c r="D2151" s="30" t="s">
        <v>7</v>
      </c>
      <c r="E2151" s="30">
        <v>0.5</v>
      </c>
      <c r="F2151" s="31">
        <v>2</v>
      </c>
      <c r="G2151" s="111">
        <v>25.92</v>
      </c>
      <c r="H2151" s="102"/>
    </row>
    <row r="2152" spans="1:8" ht="28.5" x14ac:dyDescent="0.25">
      <c r="A2152" s="34"/>
      <c r="B2152" s="34"/>
      <c r="C2152" s="34" t="s">
        <v>12552</v>
      </c>
      <c r="D2152" s="34"/>
      <c r="E2152" s="34"/>
      <c r="F2152" s="35">
        <v>3</v>
      </c>
      <c r="G2152" s="112">
        <v>155.51</v>
      </c>
      <c r="H2152" s="102"/>
    </row>
    <row r="2153" spans="1:8" ht="30" x14ac:dyDescent="0.25">
      <c r="A2153" s="30" t="s">
        <v>1310</v>
      </c>
      <c r="B2153" s="30" t="s">
        <v>7738</v>
      </c>
      <c r="C2153" s="30" t="s">
        <v>2841</v>
      </c>
      <c r="D2153" s="30" t="s">
        <v>5</v>
      </c>
      <c r="E2153" s="30">
        <v>5</v>
      </c>
      <c r="F2153" s="31">
        <v>2</v>
      </c>
      <c r="G2153" s="111">
        <v>259.18</v>
      </c>
      <c r="H2153" s="102" t="s">
        <v>19027</v>
      </c>
    </row>
    <row r="2154" spans="1:8" x14ac:dyDescent="0.25">
      <c r="A2154" s="30"/>
      <c r="B2154" s="30"/>
      <c r="C2154" s="30"/>
      <c r="D2154" s="30" t="s">
        <v>7</v>
      </c>
      <c r="E2154" s="30">
        <v>0.5</v>
      </c>
      <c r="F2154" s="31">
        <v>3</v>
      </c>
      <c r="G2154" s="111">
        <v>38.880000000000003</v>
      </c>
      <c r="H2154" s="102"/>
    </row>
    <row r="2155" spans="1:8" ht="42.75" x14ac:dyDescent="0.25">
      <c r="A2155" s="34"/>
      <c r="B2155" s="34"/>
      <c r="C2155" s="34" t="s">
        <v>12553</v>
      </c>
      <c r="D2155" s="34"/>
      <c r="E2155" s="34"/>
      <c r="F2155" s="35">
        <v>5</v>
      </c>
      <c r="G2155" s="112">
        <v>298.06</v>
      </c>
      <c r="H2155" s="102"/>
    </row>
    <row r="2156" spans="1:8" ht="30" x14ac:dyDescent="0.25">
      <c r="A2156" s="30" t="s">
        <v>1311</v>
      </c>
      <c r="B2156" s="30" t="s">
        <v>7739</v>
      </c>
      <c r="C2156" s="30" t="s">
        <v>1312</v>
      </c>
      <c r="D2156" s="30" t="s">
        <v>3</v>
      </c>
      <c r="E2156" s="30">
        <v>10</v>
      </c>
      <c r="F2156" s="31">
        <v>1</v>
      </c>
      <c r="G2156" s="111">
        <v>259.18</v>
      </c>
      <c r="H2156" s="102" t="s">
        <v>20103</v>
      </c>
    </row>
    <row r="2157" spans="1:8" x14ac:dyDescent="0.25">
      <c r="A2157" s="30"/>
      <c r="B2157" s="30"/>
      <c r="C2157" s="30"/>
      <c r="D2157" s="30" t="s">
        <v>4</v>
      </c>
      <c r="E2157" s="30">
        <v>8</v>
      </c>
      <c r="F2157" s="31">
        <v>1</v>
      </c>
      <c r="G2157" s="111">
        <v>207.35</v>
      </c>
      <c r="H2157" s="102"/>
    </row>
    <row r="2158" spans="1:8" x14ac:dyDescent="0.25">
      <c r="A2158" s="30"/>
      <c r="B2158" s="30"/>
      <c r="C2158" s="30"/>
      <c r="D2158" s="30" t="s">
        <v>6</v>
      </c>
      <c r="E2158" s="30">
        <v>1</v>
      </c>
      <c r="F2158" s="31">
        <v>2</v>
      </c>
      <c r="G2158" s="111">
        <v>51.84</v>
      </c>
      <c r="H2158" s="102"/>
    </row>
    <row r="2159" spans="1:8" x14ac:dyDescent="0.25">
      <c r="A2159" s="30"/>
      <c r="B2159" s="30"/>
      <c r="C2159" s="30"/>
      <c r="D2159" s="30" t="s">
        <v>7</v>
      </c>
      <c r="E2159" s="30">
        <v>0.5</v>
      </c>
      <c r="F2159" s="31">
        <v>1</v>
      </c>
      <c r="G2159" s="111">
        <v>12.96</v>
      </c>
      <c r="H2159" s="102"/>
    </row>
    <row r="2160" spans="1:8" ht="42.75" x14ac:dyDescent="0.25">
      <c r="A2160" s="34"/>
      <c r="B2160" s="34"/>
      <c r="C2160" s="34" t="s">
        <v>12554</v>
      </c>
      <c r="D2160" s="34"/>
      <c r="E2160" s="34"/>
      <c r="F2160" s="35">
        <v>5</v>
      </c>
      <c r="G2160" s="112">
        <v>531.33000000000004</v>
      </c>
      <c r="H2160" s="102"/>
    </row>
    <row r="2161" spans="1:8" ht="30" x14ac:dyDescent="0.25">
      <c r="A2161" s="30" t="s">
        <v>1313</v>
      </c>
      <c r="B2161" s="30" t="s">
        <v>7740</v>
      </c>
      <c r="C2161" s="30" t="s">
        <v>2426</v>
      </c>
      <c r="D2161" s="30" t="s">
        <v>5</v>
      </c>
      <c r="E2161" s="30">
        <v>5</v>
      </c>
      <c r="F2161" s="31">
        <v>2</v>
      </c>
      <c r="G2161" s="111">
        <v>259.18</v>
      </c>
      <c r="H2161" s="102" t="s">
        <v>19375</v>
      </c>
    </row>
    <row r="2162" spans="1:8" x14ac:dyDescent="0.25">
      <c r="A2162" s="30"/>
      <c r="B2162" s="30"/>
      <c r="C2162" s="30"/>
      <c r="D2162" s="30" t="s">
        <v>8</v>
      </c>
      <c r="E2162" s="30">
        <v>2</v>
      </c>
      <c r="F2162" s="31">
        <v>1</v>
      </c>
      <c r="G2162" s="111">
        <v>51.84</v>
      </c>
      <c r="H2162" s="102"/>
    </row>
    <row r="2163" spans="1:8" x14ac:dyDescent="0.25">
      <c r="A2163" s="30"/>
      <c r="B2163" s="30"/>
      <c r="C2163" s="30"/>
      <c r="D2163" s="30" t="s">
        <v>7</v>
      </c>
      <c r="E2163" s="30">
        <v>0.5</v>
      </c>
      <c r="F2163" s="31">
        <v>10</v>
      </c>
      <c r="G2163" s="111">
        <v>129.59</v>
      </c>
      <c r="H2163" s="102"/>
    </row>
    <row r="2164" spans="1:8" ht="28.5" x14ac:dyDescent="0.25">
      <c r="A2164" s="34"/>
      <c r="B2164" s="34"/>
      <c r="C2164" s="34" t="s">
        <v>12555</v>
      </c>
      <c r="D2164" s="34"/>
      <c r="E2164" s="34"/>
      <c r="F2164" s="35">
        <v>13</v>
      </c>
      <c r="G2164" s="112">
        <v>440.61</v>
      </c>
      <c r="H2164" s="102"/>
    </row>
    <row r="2165" spans="1:8" ht="30" x14ac:dyDescent="0.25">
      <c r="A2165" s="30" t="s">
        <v>1314</v>
      </c>
      <c r="B2165" s="30" t="s">
        <v>7741</v>
      </c>
      <c r="C2165" s="30" t="s">
        <v>1315</v>
      </c>
      <c r="D2165" s="30" t="s">
        <v>3</v>
      </c>
      <c r="E2165" s="30">
        <v>10</v>
      </c>
      <c r="F2165" s="31">
        <v>1</v>
      </c>
      <c r="G2165" s="111">
        <v>259.18</v>
      </c>
      <c r="H2165" s="102" t="s">
        <v>17187</v>
      </c>
    </row>
    <row r="2166" spans="1:8" ht="42.75" x14ac:dyDescent="0.25">
      <c r="A2166" s="34"/>
      <c r="B2166" s="34"/>
      <c r="C2166" s="34" t="s">
        <v>12556</v>
      </c>
      <c r="D2166" s="34"/>
      <c r="E2166" s="34"/>
      <c r="F2166" s="35">
        <v>1</v>
      </c>
      <c r="G2166" s="112">
        <v>259.18</v>
      </c>
      <c r="H2166" s="102"/>
    </row>
    <row r="2167" spans="1:8" ht="30" x14ac:dyDescent="0.25">
      <c r="A2167" s="30" t="s">
        <v>1316</v>
      </c>
      <c r="B2167" s="30" t="s">
        <v>7742</v>
      </c>
      <c r="C2167" s="30" t="s">
        <v>2427</v>
      </c>
      <c r="D2167" s="30" t="s">
        <v>3</v>
      </c>
      <c r="E2167" s="30">
        <v>10</v>
      </c>
      <c r="F2167" s="31">
        <v>1</v>
      </c>
      <c r="G2167" s="111">
        <v>259.18</v>
      </c>
      <c r="H2167" s="102" t="s">
        <v>18852</v>
      </c>
    </row>
    <row r="2168" spans="1:8" ht="42.75" x14ac:dyDescent="0.25">
      <c r="A2168" s="34"/>
      <c r="B2168" s="34"/>
      <c r="C2168" s="34" t="s">
        <v>12557</v>
      </c>
      <c r="D2168" s="34"/>
      <c r="E2168" s="34"/>
      <c r="F2168" s="35">
        <v>1</v>
      </c>
      <c r="G2168" s="112">
        <v>259.18</v>
      </c>
      <c r="H2168" s="102"/>
    </row>
    <row r="2169" spans="1:8" ht="30" x14ac:dyDescent="0.25">
      <c r="A2169" s="30" t="s">
        <v>1317</v>
      </c>
      <c r="B2169" s="30" t="s">
        <v>7743</v>
      </c>
      <c r="C2169" s="30" t="s">
        <v>2842</v>
      </c>
      <c r="D2169" s="30" t="s">
        <v>5</v>
      </c>
      <c r="E2169" s="30">
        <v>5</v>
      </c>
      <c r="F2169" s="31">
        <v>6</v>
      </c>
      <c r="G2169" s="111">
        <v>777.55</v>
      </c>
      <c r="H2169" s="102" t="s">
        <v>19235</v>
      </c>
    </row>
    <row r="2170" spans="1:8" x14ac:dyDescent="0.25">
      <c r="A2170" s="30"/>
      <c r="B2170" s="30"/>
      <c r="C2170" s="30"/>
      <c r="D2170" s="30" t="s">
        <v>7</v>
      </c>
      <c r="E2170" s="30">
        <v>0.5</v>
      </c>
      <c r="F2170" s="31">
        <v>2</v>
      </c>
      <c r="G2170" s="111">
        <v>25.92</v>
      </c>
      <c r="H2170" s="102"/>
    </row>
    <row r="2171" spans="1:8" ht="28.5" x14ac:dyDescent="0.25">
      <c r="A2171" s="34"/>
      <c r="B2171" s="34"/>
      <c r="C2171" s="34" t="s">
        <v>12558</v>
      </c>
      <c r="D2171" s="34"/>
      <c r="E2171" s="34"/>
      <c r="F2171" s="35">
        <v>8</v>
      </c>
      <c r="G2171" s="112">
        <v>803.46999999999991</v>
      </c>
      <c r="H2171" s="102"/>
    </row>
    <row r="2172" spans="1:8" ht="30" x14ac:dyDescent="0.25">
      <c r="A2172" s="30" t="s">
        <v>1318</v>
      </c>
      <c r="B2172" s="30" t="s">
        <v>7744</v>
      </c>
      <c r="C2172" s="30" t="s">
        <v>1319</v>
      </c>
      <c r="D2172" s="30" t="s">
        <v>3</v>
      </c>
      <c r="E2172" s="30">
        <v>10</v>
      </c>
      <c r="F2172" s="31">
        <v>1</v>
      </c>
      <c r="G2172" s="111">
        <v>259.18</v>
      </c>
      <c r="H2172" s="102" t="s">
        <v>20331</v>
      </c>
    </row>
    <row r="2173" spans="1:8" ht="42.75" x14ac:dyDescent="0.25">
      <c r="A2173" s="34"/>
      <c r="B2173" s="34"/>
      <c r="C2173" s="34" t="s">
        <v>12559</v>
      </c>
      <c r="D2173" s="34"/>
      <c r="E2173" s="34"/>
      <c r="F2173" s="35">
        <v>1</v>
      </c>
      <c r="G2173" s="112">
        <v>259.18</v>
      </c>
      <c r="H2173" s="102"/>
    </row>
    <row r="2174" spans="1:8" x14ac:dyDescent="0.25">
      <c r="A2174" s="30" t="s">
        <v>1320</v>
      </c>
      <c r="B2174" s="30" t="s">
        <v>7745</v>
      </c>
      <c r="C2174" s="30" t="s">
        <v>1321</v>
      </c>
      <c r="D2174" s="30" t="s">
        <v>5</v>
      </c>
      <c r="E2174" s="30">
        <v>5</v>
      </c>
      <c r="F2174" s="31">
        <v>2</v>
      </c>
      <c r="G2174" s="111">
        <v>259.18</v>
      </c>
      <c r="H2174" s="102" t="s">
        <v>18717</v>
      </c>
    </row>
    <row r="2175" spans="1:8" x14ac:dyDescent="0.25">
      <c r="A2175" s="30"/>
      <c r="B2175" s="30"/>
      <c r="C2175" s="30"/>
      <c r="D2175" s="30" t="s">
        <v>7</v>
      </c>
      <c r="E2175" s="30">
        <v>0.5</v>
      </c>
      <c r="F2175" s="31">
        <v>3</v>
      </c>
      <c r="G2175" s="111">
        <v>38.880000000000003</v>
      </c>
      <c r="H2175" s="102"/>
    </row>
    <row r="2176" spans="1:8" x14ac:dyDescent="0.25">
      <c r="A2176" s="34"/>
      <c r="B2176" s="34"/>
      <c r="C2176" s="34" t="s">
        <v>12560</v>
      </c>
      <c r="D2176" s="34"/>
      <c r="E2176" s="34"/>
      <c r="F2176" s="35">
        <v>5</v>
      </c>
      <c r="G2176" s="112">
        <v>298.06</v>
      </c>
      <c r="H2176" s="102"/>
    </row>
    <row r="2177" spans="1:8" x14ac:dyDescent="0.25">
      <c r="A2177" s="30" t="s">
        <v>1322</v>
      </c>
      <c r="B2177" s="30" t="s">
        <v>7746</v>
      </c>
      <c r="C2177" s="30" t="s">
        <v>1323</v>
      </c>
      <c r="D2177" s="30" t="s">
        <v>7</v>
      </c>
      <c r="E2177" s="30">
        <v>0.5</v>
      </c>
      <c r="F2177" s="31">
        <v>12</v>
      </c>
      <c r="G2177" s="111">
        <v>155.51</v>
      </c>
      <c r="H2177" s="102" t="s">
        <v>17956</v>
      </c>
    </row>
    <row r="2178" spans="1:8" ht="28.5" x14ac:dyDescent="0.25">
      <c r="A2178" s="34"/>
      <c r="B2178" s="34"/>
      <c r="C2178" s="34" t="s">
        <v>12561</v>
      </c>
      <c r="D2178" s="34"/>
      <c r="E2178" s="34"/>
      <c r="F2178" s="35">
        <v>12</v>
      </c>
      <c r="G2178" s="112">
        <v>155.51</v>
      </c>
      <c r="H2178" s="102"/>
    </row>
    <row r="2179" spans="1:8" ht="30" x14ac:dyDescent="0.25">
      <c r="A2179" s="30" t="s">
        <v>1324</v>
      </c>
      <c r="B2179" s="30" t="s">
        <v>7747</v>
      </c>
      <c r="C2179" s="30" t="s">
        <v>1325</v>
      </c>
      <c r="D2179" s="30" t="s">
        <v>5</v>
      </c>
      <c r="E2179" s="30">
        <v>5</v>
      </c>
      <c r="F2179" s="31">
        <v>1</v>
      </c>
      <c r="G2179" s="111">
        <v>129.59</v>
      </c>
      <c r="H2179" s="102" t="s">
        <v>18412</v>
      </c>
    </row>
    <row r="2180" spans="1:8" x14ac:dyDescent="0.25">
      <c r="A2180" s="30"/>
      <c r="B2180" s="30"/>
      <c r="C2180" s="30"/>
      <c r="D2180" s="30" t="s">
        <v>7</v>
      </c>
      <c r="E2180" s="30">
        <v>0.5</v>
      </c>
      <c r="F2180" s="31">
        <v>1</v>
      </c>
      <c r="G2180" s="111">
        <v>12.96</v>
      </c>
      <c r="H2180" s="102"/>
    </row>
    <row r="2181" spans="1:8" ht="28.5" x14ac:dyDescent="0.25">
      <c r="A2181" s="34"/>
      <c r="B2181" s="34"/>
      <c r="C2181" s="34" t="s">
        <v>12562</v>
      </c>
      <c r="D2181" s="34"/>
      <c r="E2181" s="34"/>
      <c r="F2181" s="35">
        <v>2</v>
      </c>
      <c r="G2181" s="112">
        <v>142.55000000000001</v>
      </c>
      <c r="H2181" s="102"/>
    </row>
    <row r="2182" spans="1:8" ht="30" x14ac:dyDescent="0.25">
      <c r="A2182" s="30" t="s">
        <v>897</v>
      </c>
      <c r="B2182" s="30" t="s">
        <v>7748</v>
      </c>
      <c r="C2182" s="30" t="s">
        <v>898</v>
      </c>
      <c r="D2182" s="30" t="s">
        <v>4</v>
      </c>
      <c r="E2182" s="30">
        <v>8</v>
      </c>
      <c r="F2182" s="31">
        <v>1</v>
      </c>
      <c r="G2182" s="111">
        <v>207.35</v>
      </c>
      <c r="H2182" s="102" t="s">
        <v>17656</v>
      </c>
    </row>
    <row r="2183" spans="1:8" x14ac:dyDescent="0.25">
      <c r="A2183" s="30"/>
      <c r="B2183" s="30"/>
      <c r="C2183" s="30"/>
      <c r="D2183" s="30" t="s">
        <v>8</v>
      </c>
      <c r="E2183" s="30">
        <v>2</v>
      </c>
      <c r="F2183" s="31">
        <v>16</v>
      </c>
      <c r="G2183" s="111">
        <v>829.38</v>
      </c>
      <c r="H2183" s="102"/>
    </row>
    <row r="2184" spans="1:8" x14ac:dyDescent="0.25">
      <c r="A2184" s="30"/>
      <c r="B2184" s="30"/>
      <c r="C2184" s="30"/>
      <c r="D2184" s="30" t="s">
        <v>6</v>
      </c>
      <c r="E2184" s="30">
        <v>1</v>
      </c>
      <c r="F2184" s="31">
        <v>1</v>
      </c>
      <c r="G2184" s="111">
        <v>25.92</v>
      </c>
      <c r="H2184" s="102"/>
    </row>
    <row r="2185" spans="1:8" x14ac:dyDescent="0.25">
      <c r="A2185" s="30"/>
      <c r="B2185" s="30"/>
      <c r="C2185" s="30"/>
      <c r="D2185" s="30" t="s">
        <v>7</v>
      </c>
      <c r="E2185" s="30">
        <v>0.5</v>
      </c>
      <c r="F2185" s="31">
        <v>24</v>
      </c>
      <c r="G2185" s="111">
        <v>311.02</v>
      </c>
      <c r="H2185" s="102"/>
    </row>
    <row r="2186" spans="1:8" ht="28.5" x14ac:dyDescent="0.25">
      <c r="A2186" s="34"/>
      <c r="B2186" s="34"/>
      <c r="C2186" s="34" t="s">
        <v>12563</v>
      </c>
      <c r="D2186" s="34"/>
      <c r="E2186" s="34"/>
      <c r="F2186" s="35">
        <v>42</v>
      </c>
      <c r="G2186" s="112">
        <v>1373.67</v>
      </c>
      <c r="H2186" s="102"/>
    </row>
    <row r="2187" spans="1:8" x14ac:dyDescent="0.25">
      <c r="A2187" s="30" t="s">
        <v>1326</v>
      </c>
      <c r="B2187" s="30" t="s">
        <v>7749</v>
      </c>
      <c r="C2187" s="30" t="s">
        <v>1327</v>
      </c>
      <c r="D2187" s="30" t="s">
        <v>5</v>
      </c>
      <c r="E2187" s="30">
        <v>5</v>
      </c>
      <c r="F2187" s="31">
        <v>1</v>
      </c>
      <c r="G2187" s="111">
        <v>129.59</v>
      </c>
      <c r="H2187" s="102" t="s">
        <v>18108</v>
      </c>
    </row>
    <row r="2188" spans="1:8" x14ac:dyDescent="0.25">
      <c r="A2188" s="30"/>
      <c r="B2188" s="30"/>
      <c r="C2188" s="30"/>
      <c r="D2188" s="30" t="s">
        <v>6</v>
      </c>
      <c r="E2188" s="30">
        <v>1</v>
      </c>
      <c r="F2188" s="31">
        <v>1</v>
      </c>
      <c r="G2188" s="111">
        <v>25.92</v>
      </c>
      <c r="H2188" s="102"/>
    </row>
    <row r="2189" spans="1:8" x14ac:dyDescent="0.25">
      <c r="A2189" s="30"/>
      <c r="B2189" s="30"/>
      <c r="C2189" s="30"/>
      <c r="D2189" s="30" t="s">
        <v>7</v>
      </c>
      <c r="E2189" s="30">
        <v>0.5</v>
      </c>
      <c r="F2189" s="31">
        <v>2</v>
      </c>
      <c r="G2189" s="111">
        <v>25.92</v>
      </c>
      <c r="H2189" s="102"/>
    </row>
    <row r="2190" spans="1:8" ht="28.5" x14ac:dyDescent="0.25">
      <c r="A2190" s="34"/>
      <c r="B2190" s="34"/>
      <c r="C2190" s="34" t="s">
        <v>12564</v>
      </c>
      <c r="D2190" s="34"/>
      <c r="E2190" s="34"/>
      <c r="F2190" s="35">
        <v>4</v>
      </c>
      <c r="G2190" s="112">
        <v>181.43</v>
      </c>
      <c r="H2190" s="102"/>
    </row>
    <row r="2191" spans="1:8" ht="30" x14ac:dyDescent="0.25">
      <c r="A2191" s="30" t="s">
        <v>2511</v>
      </c>
      <c r="B2191" s="30" t="s">
        <v>7750</v>
      </c>
      <c r="C2191" s="30" t="s">
        <v>2512</v>
      </c>
      <c r="D2191" s="30" t="s">
        <v>5</v>
      </c>
      <c r="E2191" s="30">
        <v>5</v>
      </c>
      <c r="F2191" s="31">
        <v>1</v>
      </c>
      <c r="G2191" s="111">
        <v>129.59</v>
      </c>
      <c r="H2191" s="102" t="s">
        <v>18396</v>
      </c>
    </row>
    <row r="2192" spans="1:8" x14ac:dyDescent="0.25">
      <c r="A2192" s="30"/>
      <c r="B2192" s="30"/>
      <c r="C2192" s="30"/>
      <c r="D2192" s="30" t="s">
        <v>7</v>
      </c>
      <c r="E2192" s="30">
        <v>0.5</v>
      </c>
      <c r="F2192" s="31">
        <v>5</v>
      </c>
      <c r="G2192" s="111">
        <v>64.8</v>
      </c>
      <c r="H2192" s="102"/>
    </row>
    <row r="2193" spans="1:8" ht="28.5" x14ac:dyDescent="0.25">
      <c r="A2193" s="34"/>
      <c r="B2193" s="34"/>
      <c r="C2193" s="34" t="s">
        <v>12565</v>
      </c>
      <c r="D2193" s="34"/>
      <c r="E2193" s="34"/>
      <c r="F2193" s="35">
        <v>6</v>
      </c>
      <c r="G2193" s="112">
        <v>194.39</v>
      </c>
      <c r="H2193" s="102"/>
    </row>
    <row r="2194" spans="1:8" ht="30" x14ac:dyDescent="0.25">
      <c r="A2194" s="30" t="s">
        <v>2581</v>
      </c>
      <c r="B2194" s="30" t="s">
        <v>7751</v>
      </c>
      <c r="C2194" s="30" t="s">
        <v>2582</v>
      </c>
      <c r="D2194" s="30" t="s">
        <v>3</v>
      </c>
      <c r="E2194" s="30">
        <v>10</v>
      </c>
      <c r="F2194" s="31">
        <v>9</v>
      </c>
      <c r="G2194" s="111">
        <v>2332.64</v>
      </c>
      <c r="H2194" s="102" t="s">
        <v>18818</v>
      </c>
    </row>
    <row r="2195" spans="1:8" x14ac:dyDescent="0.25">
      <c r="A2195" s="30"/>
      <c r="B2195" s="30"/>
      <c r="C2195" s="30"/>
      <c r="D2195" s="30" t="s">
        <v>4</v>
      </c>
      <c r="E2195" s="30">
        <v>8</v>
      </c>
      <c r="F2195" s="31">
        <v>1</v>
      </c>
      <c r="G2195" s="111">
        <v>207.35</v>
      </c>
      <c r="H2195" s="102"/>
    </row>
    <row r="2196" spans="1:8" x14ac:dyDescent="0.25">
      <c r="A2196" s="30"/>
      <c r="B2196" s="30"/>
      <c r="C2196" s="30"/>
      <c r="D2196" s="30" t="s">
        <v>5</v>
      </c>
      <c r="E2196" s="30">
        <v>5</v>
      </c>
      <c r="F2196" s="31">
        <v>17</v>
      </c>
      <c r="G2196" s="111">
        <v>2203.0500000000002</v>
      </c>
      <c r="H2196" s="102"/>
    </row>
    <row r="2197" spans="1:8" x14ac:dyDescent="0.25">
      <c r="A2197" s="30"/>
      <c r="B2197" s="30"/>
      <c r="C2197" s="30"/>
      <c r="D2197" s="30" t="s">
        <v>6</v>
      </c>
      <c r="E2197" s="30">
        <v>1</v>
      </c>
      <c r="F2197" s="31">
        <v>3</v>
      </c>
      <c r="G2197" s="111">
        <v>77.75</v>
      </c>
      <c r="H2197" s="102"/>
    </row>
    <row r="2198" spans="1:8" x14ac:dyDescent="0.25">
      <c r="A2198" s="30"/>
      <c r="B2198" s="30"/>
      <c r="C2198" s="30"/>
      <c r="D2198" s="30" t="s">
        <v>7</v>
      </c>
      <c r="E2198" s="30">
        <v>0.5</v>
      </c>
      <c r="F2198" s="31">
        <v>17</v>
      </c>
      <c r="G2198" s="111">
        <v>220.3</v>
      </c>
      <c r="H2198" s="102"/>
    </row>
    <row r="2199" spans="1:8" ht="42.75" x14ac:dyDescent="0.25">
      <c r="A2199" s="34"/>
      <c r="B2199" s="34"/>
      <c r="C2199" s="34" t="s">
        <v>12566</v>
      </c>
      <c r="D2199" s="34"/>
      <c r="E2199" s="34"/>
      <c r="F2199" s="35">
        <v>47</v>
      </c>
      <c r="G2199" s="112">
        <v>5041.09</v>
      </c>
      <c r="H2199" s="102"/>
    </row>
    <row r="2200" spans="1:8" ht="30" x14ac:dyDescent="0.25">
      <c r="A2200" s="30" t="s">
        <v>2513</v>
      </c>
      <c r="B2200" s="30" t="s">
        <v>7752</v>
      </c>
      <c r="C2200" s="30" t="s">
        <v>2514</v>
      </c>
      <c r="D2200" s="30" t="s">
        <v>5</v>
      </c>
      <c r="E2200" s="30">
        <v>5</v>
      </c>
      <c r="F2200" s="31">
        <v>1</v>
      </c>
      <c r="G2200" s="111">
        <v>129.59</v>
      </c>
      <c r="H2200" s="102" t="s">
        <v>20403</v>
      </c>
    </row>
    <row r="2201" spans="1:8" x14ac:dyDescent="0.25">
      <c r="A2201" s="30"/>
      <c r="B2201" s="30"/>
      <c r="C2201" s="30"/>
      <c r="D2201" s="30" t="s">
        <v>7</v>
      </c>
      <c r="E2201" s="30">
        <v>0.5</v>
      </c>
      <c r="F2201" s="31">
        <v>3</v>
      </c>
      <c r="G2201" s="111">
        <v>38.880000000000003</v>
      </c>
      <c r="H2201" s="102"/>
    </row>
    <row r="2202" spans="1:8" ht="28.5" x14ac:dyDescent="0.25">
      <c r="A2202" s="34"/>
      <c r="B2202" s="34"/>
      <c r="C2202" s="34" t="s">
        <v>12567</v>
      </c>
      <c r="D2202" s="34"/>
      <c r="E2202" s="34"/>
      <c r="F2202" s="35">
        <v>4</v>
      </c>
      <c r="G2202" s="112">
        <v>168.47</v>
      </c>
      <c r="H2202" s="102"/>
    </row>
    <row r="2203" spans="1:8" ht="30" x14ac:dyDescent="0.25">
      <c r="A2203" s="30" t="s">
        <v>4989</v>
      </c>
      <c r="B2203" s="30" t="s">
        <v>7753</v>
      </c>
      <c r="C2203" s="30" t="s">
        <v>4990</v>
      </c>
      <c r="D2203" s="30" t="s">
        <v>3</v>
      </c>
      <c r="E2203" s="30">
        <v>10</v>
      </c>
      <c r="F2203" s="31">
        <v>1</v>
      </c>
      <c r="G2203" s="111">
        <v>259.18</v>
      </c>
      <c r="H2203" s="102" t="s">
        <v>19169</v>
      </c>
    </row>
    <row r="2204" spans="1:8" x14ac:dyDescent="0.25">
      <c r="A2204" s="30"/>
      <c r="B2204" s="30"/>
      <c r="C2204" s="30"/>
      <c r="D2204" s="30" t="s">
        <v>5</v>
      </c>
      <c r="E2204" s="30">
        <v>5</v>
      </c>
      <c r="F2204" s="31">
        <v>4</v>
      </c>
      <c r="G2204" s="111">
        <v>518.36</v>
      </c>
      <c r="H2204" s="102"/>
    </row>
    <row r="2205" spans="1:8" x14ac:dyDescent="0.25">
      <c r="A2205" s="30"/>
      <c r="B2205" s="30"/>
      <c r="C2205" s="30"/>
      <c r="D2205" s="30" t="s">
        <v>6</v>
      </c>
      <c r="E2205" s="30">
        <v>1</v>
      </c>
      <c r="F2205" s="31">
        <v>2</v>
      </c>
      <c r="G2205" s="111">
        <v>51.84</v>
      </c>
      <c r="H2205" s="102"/>
    </row>
    <row r="2206" spans="1:8" x14ac:dyDescent="0.25">
      <c r="A2206" s="30"/>
      <c r="B2206" s="30"/>
      <c r="C2206" s="30"/>
      <c r="D2206" s="30" t="s">
        <v>7</v>
      </c>
      <c r="E2206" s="30">
        <v>0.5</v>
      </c>
      <c r="F2206" s="31">
        <v>9</v>
      </c>
      <c r="G2206" s="111">
        <v>116.63</v>
      </c>
      <c r="H2206" s="102"/>
    </row>
    <row r="2207" spans="1:8" ht="28.5" x14ac:dyDescent="0.25">
      <c r="A2207" s="34"/>
      <c r="B2207" s="34"/>
      <c r="C2207" s="34" t="s">
        <v>12568</v>
      </c>
      <c r="D2207" s="34"/>
      <c r="E2207" s="34"/>
      <c r="F2207" s="35">
        <v>16</v>
      </c>
      <c r="G2207" s="112">
        <v>946.01</v>
      </c>
      <c r="H2207" s="102"/>
    </row>
    <row r="2208" spans="1:8" ht="45" x14ac:dyDescent="0.25">
      <c r="A2208" s="30" t="s">
        <v>3011</v>
      </c>
      <c r="B2208" s="30" t="s">
        <v>7754</v>
      </c>
      <c r="C2208" s="30" t="s">
        <v>6837</v>
      </c>
      <c r="D2208" s="30" t="s">
        <v>5</v>
      </c>
      <c r="E2208" s="30">
        <v>5</v>
      </c>
      <c r="F2208" s="31">
        <v>2</v>
      </c>
      <c r="G2208" s="111">
        <v>259.18</v>
      </c>
      <c r="H2208" s="102" t="s">
        <v>17218</v>
      </c>
    </row>
    <row r="2209" spans="1:8" x14ac:dyDescent="0.25">
      <c r="A2209" s="30"/>
      <c r="B2209" s="30"/>
      <c r="C2209" s="30"/>
      <c r="D2209" s="30" t="s">
        <v>7</v>
      </c>
      <c r="E2209" s="30">
        <v>0.5</v>
      </c>
      <c r="F2209" s="31">
        <v>2</v>
      </c>
      <c r="G2209" s="111">
        <v>25.92</v>
      </c>
      <c r="H2209" s="102"/>
    </row>
    <row r="2210" spans="1:8" ht="42.75" x14ac:dyDescent="0.25">
      <c r="A2210" s="34"/>
      <c r="B2210" s="34"/>
      <c r="C2210" s="34" t="s">
        <v>12569</v>
      </c>
      <c r="D2210" s="34"/>
      <c r="E2210" s="34"/>
      <c r="F2210" s="35">
        <v>4</v>
      </c>
      <c r="G2210" s="112">
        <v>285.10000000000002</v>
      </c>
      <c r="H2210" s="102"/>
    </row>
    <row r="2211" spans="1:8" ht="30" x14ac:dyDescent="0.25">
      <c r="A2211" s="30" t="s">
        <v>6462</v>
      </c>
      <c r="B2211" s="30" t="s">
        <v>7755</v>
      </c>
      <c r="C2211" s="30" t="s">
        <v>6463</v>
      </c>
      <c r="D2211" s="30" t="s">
        <v>5</v>
      </c>
      <c r="E2211" s="30">
        <v>5</v>
      </c>
      <c r="F2211" s="31">
        <v>1</v>
      </c>
      <c r="G2211" s="111">
        <v>129.59</v>
      </c>
      <c r="H2211" s="102" t="s">
        <v>18125</v>
      </c>
    </row>
    <row r="2212" spans="1:8" x14ac:dyDescent="0.25">
      <c r="A2212" s="30"/>
      <c r="B2212" s="30"/>
      <c r="C2212" s="30"/>
      <c r="D2212" s="30" t="s">
        <v>7</v>
      </c>
      <c r="E2212" s="30">
        <v>0.5</v>
      </c>
      <c r="F2212" s="31">
        <v>1</v>
      </c>
      <c r="G2212" s="111">
        <v>12.96</v>
      </c>
      <c r="H2212" s="102"/>
    </row>
    <row r="2213" spans="1:8" ht="28.5" x14ac:dyDescent="0.25">
      <c r="A2213" s="34"/>
      <c r="B2213" s="34"/>
      <c r="C2213" s="34" t="s">
        <v>12570</v>
      </c>
      <c r="D2213" s="34"/>
      <c r="E2213" s="34"/>
      <c r="F2213" s="35">
        <v>2</v>
      </c>
      <c r="G2213" s="112">
        <v>142.55000000000001</v>
      </c>
      <c r="H2213" s="102"/>
    </row>
    <row r="2214" spans="1:8" ht="45" x14ac:dyDescent="0.25">
      <c r="A2214" s="30" t="s">
        <v>1640</v>
      </c>
      <c r="B2214" s="30" t="s">
        <v>8684</v>
      </c>
      <c r="C2214" s="30" t="s">
        <v>1641</v>
      </c>
      <c r="D2214" s="30" t="s">
        <v>3</v>
      </c>
      <c r="E2214" s="30">
        <v>10</v>
      </c>
      <c r="F2214" s="31">
        <v>1</v>
      </c>
      <c r="G2214" s="111">
        <v>259.18</v>
      </c>
      <c r="H2214" s="102" t="s">
        <v>17565</v>
      </c>
    </row>
    <row r="2215" spans="1:8" x14ac:dyDescent="0.25">
      <c r="A2215" s="30"/>
      <c r="B2215" s="30"/>
      <c r="C2215" s="30"/>
      <c r="D2215" s="30" t="s">
        <v>4</v>
      </c>
      <c r="E2215" s="30">
        <v>8</v>
      </c>
      <c r="F2215" s="31">
        <v>2</v>
      </c>
      <c r="G2215" s="111">
        <v>414.69</v>
      </c>
      <c r="H2215" s="102"/>
    </row>
    <row r="2216" spans="1:8" x14ac:dyDescent="0.25">
      <c r="A2216" s="30"/>
      <c r="B2216" s="30"/>
      <c r="C2216" s="30"/>
      <c r="D2216" s="30" t="s">
        <v>5</v>
      </c>
      <c r="E2216" s="30">
        <v>5</v>
      </c>
      <c r="F2216" s="31">
        <v>44</v>
      </c>
      <c r="G2216" s="111">
        <v>5702</v>
      </c>
      <c r="H2216" s="102"/>
    </row>
    <row r="2217" spans="1:8" x14ac:dyDescent="0.25">
      <c r="A2217" s="30"/>
      <c r="B2217" s="30"/>
      <c r="C2217" s="30"/>
      <c r="D2217" s="30" t="s">
        <v>7</v>
      </c>
      <c r="E2217" s="30">
        <v>0.5</v>
      </c>
      <c r="F2217" s="31">
        <v>661</v>
      </c>
      <c r="G2217" s="111">
        <v>8565.9599999999991</v>
      </c>
      <c r="H2217" s="102"/>
    </row>
    <row r="2218" spans="1:8" ht="42.75" x14ac:dyDescent="0.25">
      <c r="A2218" s="34"/>
      <c r="B2218" s="34"/>
      <c r="C2218" s="34" t="s">
        <v>12571</v>
      </c>
      <c r="D2218" s="34"/>
      <c r="E2218" s="34"/>
      <c r="F2218" s="35">
        <v>708</v>
      </c>
      <c r="G2218" s="112">
        <v>14941.829999999998</v>
      </c>
      <c r="H2218" s="102"/>
    </row>
    <row r="2219" spans="1:8" ht="30" x14ac:dyDescent="0.25">
      <c r="A2219" s="30" t="s">
        <v>1642</v>
      </c>
      <c r="B2219" s="30" t="s">
        <v>8685</v>
      </c>
      <c r="C2219" s="30" t="s">
        <v>1643</v>
      </c>
      <c r="D2219" s="30" t="s">
        <v>3</v>
      </c>
      <c r="E2219" s="30">
        <v>10</v>
      </c>
      <c r="F2219" s="31">
        <v>73</v>
      </c>
      <c r="G2219" s="111">
        <v>18920.29</v>
      </c>
      <c r="H2219" s="102" t="s">
        <v>17566</v>
      </c>
    </row>
    <row r="2220" spans="1:8" x14ac:dyDescent="0.25">
      <c r="A2220" s="30"/>
      <c r="B2220" s="30"/>
      <c r="C2220" s="30"/>
      <c r="D2220" s="30" t="s">
        <v>4</v>
      </c>
      <c r="E2220" s="30">
        <v>8</v>
      </c>
      <c r="F2220" s="31">
        <v>69</v>
      </c>
      <c r="G2220" s="111">
        <v>14306.85</v>
      </c>
      <c r="H2220" s="102"/>
    </row>
    <row r="2221" spans="1:8" x14ac:dyDescent="0.25">
      <c r="A2221" s="30"/>
      <c r="B2221" s="30"/>
      <c r="C2221" s="30"/>
      <c r="D2221" s="30" t="s">
        <v>5</v>
      </c>
      <c r="E2221" s="30">
        <v>5</v>
      </c>
      <c r="F2221" s="31">
        <v>158</v>
      </c>
      <c r="G2221" s="111">
        <v>20475.38</v>
      </c>
      <c r="H2221" s="102"/>
    </row>
    <row r="2222" spans="1:8" x14ac:dyDescent="0.25">
      <c r="A2222" s="30"/>
      <c r="B2222" s="30"/>
      <c r="C2222" s="30"/>
      <c r="D2222" s="30" t="s">
        <v>8</v>
      </c>
      <c r="E2222" s="30">
        <v>2</v>
      </c>
      <c r="F2222" s="31">
        <v>7</v>
      </c>
      <c r="G2222" s="111">
        <v>362.85</v>
      </c>
      <c r="H2222" s="102"/>
    </row>
    <row r="2223" spans="1:8" x14ac:dyDescent="0.25">
      <c r="A2223" s="30"/>
      <c r="B2223" s="30"/>
      <c r="C2223" s="30"/>
      <c r="D2223" s="30" t="s">
        <v>6</v>
      </c>
      <c r="E2223" s="30">
        <v>1</v>
      </c>
      <c r="F2223" s="31">
        <v>77</v>
      </c>
      <c r="G2223" s="111">
        <v>1995.7</v>
      </c>
      <c r="H2223" s="102"/>
    </row>
    <row r="2224" spans="1:8" x14ac:dyDescent="0.25">
      <c r="A2224" s="30"/>
      <c r="B2224" s="30"/>
      <c r="C2224" s="30"/>
      <c r="D2224" s="30" t="s">
        <v>7</v>
      </c>
      <c r="E2224" s="30">
        <v>0.5</v>
      </c>
      <c r="F2224" s="31">
        <v>1036</v>
      </c>
      <c r="G2224" s="111">
        <v>13425.63</v>
      </c>
      <c r="H2224" s="102"/>
    </row>
    <row r="2225" spans="1:8" ht="42.75" x14ac:dyDescent="0.25">
      <c r="A2225" s="34"/>
      <c r="B2225" s="34"/>
      <c r="C2225" s="34" t="s">
        <v>12572</v>
      </c>
      <c r="D2225" s="34"/>
      <c r="E2225" s="34"/>
      <c r="F2225" s="35">
        <v>1420</v>
      </c>
      <c r="G2225" s="112">
        <v>69486.7</v>
      </c>
      <c r="H2225" s="102"/>
    </row>
    <row r="2226" spans="1:8" ht="30" x14ac:dyDescent="0.25">
      <c r="A2226" s="30" t="s">
        <v>1328</v>
      </c>
      <c r="B2226" s="30" t="s">
        <v>7756</v>
      </c>
      <c r="C2226" s="30" t="s">
        <v>1329</v>
      </c>
      <c r="D2226" s="30" t="s">
        <v>3</v>
      </c>
      <c r="E2226" s="30">
        <v>10</v>
      </c>
      <c r="F2226" s="31">
        <v>4</v>
      </c>
      <c r="G2226" s="111">
        <v>1036.73</v>
      </c>
      <c r="H2226" s="102" t="s">
        <v>17564</v>
      </c>
    </row>
    <row r="2227" spans="1:8" x14ac:dyDescent="0.25">
      <c r="A2227" s="30"/>
      <c r="B2227" s="30"/>
      <c r="C2227" s="30"/>
      <c r="D2227" s="30" t="s">
        <v>4</v>
      </c>
      <c r="E2227" s="30">
        <v>8</v>
      </c>
      <c r="F2227" s="31">
        <v>2</v>
      </c>
      <c r="G2227" s="111">
        <v>414.69</v>
      </c>
      <c r="H2227" s="102"/>
    </row>
    <row r="2228" spans="1:8" x14ac:dyDescent="0.25">
      <c r="A2228" s="30"/>
      <c r="B2228" s="30"/>
      <c r="C2228" s="30"/>
      <c r="D2228" s="30" t="s">
        <v>5</v>
      </c>
      <c r="E2228" s="30">
        <v>5</v>
      </c>
      <c r="F2228" s="31">
        <v>20</v>
      </c>
      <c r="G2228" s="111">
        <v>2591.8200000000002</v>
      </c>
      <c r="H2228" s="102"/>
    </row>
    <row r="2229" spans="1:8" x14ac:dyDescent="0.25">
      <c r="A2229" s="30"/>
      <c r="B2229" s="30"/>
      <c r="C2229" s="30"/>
      <c r="D2229" s="30" t="s">
        <v>8</v>
      </c>
      <c r="E2229" s="30">
        <v>2</v>
      </c>
      <c r="F2229" s="31">
        <v>2</v>
      </c>
      <c r="G2229" s="111">
        <v>103.67</v>
      </c>
      <c r="H2229" s="102"/>
    </row>
    <row r="2230" spans="1:8" x14ac:dyDescent="0.25">
      <c r="A2230" s="30"/>
      <c r="B2230" s="30"/>
      <c r="C2230" s="30"/>
      <c r="D2230" s="30" t="s">
        <v>7</v>
      </c>
      <c r="E2230" s="30">
        <v>0.5</v>
      </c>
      <c r="F2230" s="31">
        <v>57</v>
      </c>
      <c r="G2230" s="111">
        <v>738.67</v>
      </c>
      <c r="H2230" s="102"/>
    </row>
    <row r="2231" spans="1:8" ht="42.75" x14ac:dyDescent="0.25">
      <c r="A2231" s="34"/>
      <c r="B2231" s="34"/>
      <c r="C2231" s="34" t="s">
        <v>12573</v>
      </c>
      <c r="D2231" s="34"/>
      <c r="E2231" s="34"/>
      <c r="F2231" s="35">
        <v>85</v>
      </c>
      <c r="G2231" s="112">
        <v>4885.58</v>
      </c>
      <c r="H2231" s="102"/>
    </row>
    <row r="2232" spans="1:8" ht="45" x14ac:dyDescent="0.25">
      <c r="A2232" s="30" t="s">
        <v>1330</v>
      </c>
      <c r="B2232" s="30" t="s">
        <v>7757</v>
      </c>
      <c r="C2232" s="30" t="s">
        <v>1331</v>
      </c>
      <c r="D2232" s="30" t="s">
        <v>8</v>
      </c>
      <c r="E2232" s="30">
        <v>2</v>
      </c>
      <c r="F2232" s="31">
        <v>25</v>
      </c>
      <c r="G2232" s="111">
        <v>1295.9100000000001</v>
      </c>
      <c r="H2232" s="102" t="s">
        <v>17569</v>
      </c>
    </row>
    <row r="2233" spans="1:8" x14ac:dyDescent="0.25">
      <c r="A2233" s="30"/>
      <c r="B2233" s="30"/>
      <c r="C2233" s="30"/>
      <c r="D2233" s="30" t="s">
        <v>7</v>
      </c>
      <c r="E2233" s="30">
        <v>0.5</v>
      </c>
      <c r="F2233" s="31">
        <v>40</v>
      </c>
      <c r="G2233" s="111">
        <v>518.36</v>
      </c>
      <c r="H2233" s="102"/>
    </row>
    <row r="2234" spans="1:8" ht="42.75" x14ac:dyDescent="0.25">
      <c r="A2234" s="34"/>
      <c r="B2234" s="34"/>
      <c r="C2234" s="34" t="s">
        <v>12574</v>
      </c>
      <c r="D2234" s="34"/>
      <c r="E2234" s="34"/>
      <c r="F2234" s="35">
        <v>65</v>
      </c>
      <c r="G2234" s="112">
        <v>1814.27</v>
      </c>
      <c r="H2234" s="102"/>
    </row>
    <row r="2235" spans="1:8" ht="30" x14ac:dyDescent="0.25">
      <c r="A2235" s="30" t="s">
        <v>1332</v>
      </c>
      <c r="B2235" s="30" t="s">
        <v>7758</v>
      </c>
      <c r="C2235" s="30" t="s">
        <v>1333</v>
      </c>
      <c r="D2235" s="30" t="s">
        <v>5</v>
      </c>
      <c r="E2235" s="30">
        <v>5</v>
      </c>
      <c r="F2235" s="31">
        <v>5</v>
      </c>
      <c r="G2235" s="111">
        <v>647.95000000000005</v>
      </c>
      <c r="H2235" s="102" t="s">
        <v>17649</v>
      </c>
    </row>
    <row r="2236" spans="1:8" x14ac:dyDescent="0.25">
      <c r="A2236" s="30"/>
      <c r="B2236" s="30"/>
      <c r="C2236" s="30"/>
      <c r="D2236" s="30" t="s">
        <v>7</v>
      </c>
      <c r="E2236" s="30">
        <v>0.5</v>
      </c>
      <c r="F2236" s="31">
        <v>8</v>
      </c>
      <c r="G2236" s="111">
        <v>103.67</v>
      </c>
      <c r="H2236" s="102"/>
    </row>
    <row r="2237" spans="1:8" ht="42.75" x14ac:dyDescent="0.25">
      <c r="A2237" s="34"/>
      <c r="B2237" s="34"/>
      <c r="C2237" s="34" t="s">
        <v>12575</v>
      </c>
      <c r="D2237" s="34"/>
      <c r="E2237" s="34"/>
      <c r="F2237" s="35">
        <v>13</v>
      </c>
      <c r="G2237" s="112">
        <v>751.62</v>
      </c>
      <c r="H2237" s="102"/>
    </row>
    <row r="2238" spans="1:8" ht="30" x14ac:dyDescent="0.25">
      <c r="A2238" s="30" t="s">
        <v>1334</v>
      </c>
      <c r="B2238" s="30" t="s">
        <v>7759</v>
      </c>
      <c r="C2238" s="30" t="s">
        <v>1335</v>
      </c>
      <c r="D2238" s="30" t="s">
        <v>5</v>
      </c>
      <c r="E2238" s="30">
        <v>5</v>
      </c>
      <c r="F2238" s="31">
        <v>1</v>
      </c>
      <c r="G2238" s="111">
        <v>129.59</v>
      </c>
      <c r="H2238" s="102" t="s">
        <v>19158</v>
      </c>
    </row>
    <row r="2239" spans="1:8" x14ac:dyDescent="0.25">
      <c r="A2239" s="30"/>
      <c r="B2239" s="30"/>
      <c r="C2239" s="30"/>
      <c r="D2239" s="30" t="s">
        <v>7</v>
      </c>
      <c r="E2239" s="30">
        <v>0.5</v>
      </c>
      <c r="F2239" s="31">
        <v>8</v>
      </c>
      <c r="G2239" s="111">
        <v>103.67</v>
      </c>
      <c r="H2239" s="102"/>
    </row>
    <row r="2240" spans="1:8" ht="28.5" x14ac:dyDescent="0.25">
      <c r="A2240" s="34"/>
      <c r="B2240" s="34"/>
      <c r="C2240" s="34" t="s">
        <v>12576</v>
      </c>
      <c r="D2240" s="34"/>
      <c r="E2240" s="34"/>
      <c r="F2240" s="35">
        <v>9</v>
      </c>
      <c r="G2240" s="112">
        <v>233.26</v>
      </c>
      <c r="H2240" s="102"/>
    </row>
    <row r="2241" spans="1:8" ht="30" x14ac:dyDescent="0.25">
      <c r="A2241" s="30" t="s">
        <v>1336</v>
      </c>
      <c r="B2241" s="30" t="s">
        <v>7760</v>
      </c>
      <c r="C2241" s="30" t="s">
        <v>1337</v>
      </c>
      <c r="D2241" s="30" t="s">
        <v>3</v>
      </c>
      <c r="E2241" s="30">
        <v>10</v>
      </c>
      <c r="F2241" s="31">
        <v>8</v>
      </c>
      <c r="G2241" s="111">
        <v>2073.46</v>
      </c>
      <c r="H2241" s="102" t="s">
        <v>18157</v>
      </c>
    </row>
    <row r="2242" spans="1:8" x14ac:dyDescent="0.25">
      <c r="A2242" s="30"/>
      <c r="B2242" s="30"/>
      <c r="C2242" s="30"/>
      <c r="D2242" s="30" t="s">
        <v>4</v>
      </c>
      <c r="E2242" s="30">
        <v>8</v>
      </c>
      <c r="F2242" s="31">
        <v>2</v>
      </c>
      <c r="G2242" s="111">
        <v>414.69</v>
      </c>
      <c r="H2242" s="102"/>
    </row>
    <row r="2243" spans="1:8" x14ac:dyDescent="0.25">
      <c r="A2243" s="30"/>
      <c r="B2243" s="30"/>
      <c r="C2243" s="30"/>
      <c r="D2243" s="30" t="s">
        <v>5</v>
      </c>
      <c r="E2243" s="30">
        <v>5</v>
      </c>
      <c r="F2243" s="31">
        <v>10</v>
      </c>
      <c r="G2243" s="111">
        <v>1295.9100000000001</v>
      </c>
      <c r="H2243" s="102"/>
    </row>
    <row r="2244" spans="1:8" x14ac:dyDescent="0.25">
      <c r="A2244" s="30"/>
      <c r="B2244" s="30"/>
      <c r="C2244" s="30"/>
      <c r="D2244" s="30" t="s">
        <v>6</v>
      </c>
      <c r="E2244" s="30">
        <v>1</v>
      </c>
      <c r="F2244" s="31">
        <v>5</v>
      </c>
      <c r="G2244" s="111">
        <v>129.59</v>
      </c>
      <c r="H2244" s="102"/>
    </row>
    <row r="2245" spans="1:8" x14ac:dyDescent="0.25">
      <c r="A2245" s="30"/>
      <c r="B2245" s="30"/>
      <c r="C2245" s="30"/>
      <c r="D2245" s="30" t="s">
        <v>7</v>
      </c>
      <c r="E2245" s="30">
        <v>0.5</v>
      </c>
      <c r="F2245" s="31">
        <v>14</v>
      </c>
      <c r="G2245" s="111">
        <v>181.43</v>
      </c>
      <c r="H2245" s="102"/>
    </row>
    <row r="2246" spans="1:8" ht="28.5" x14ac:dyDescent="0.25">
      <c r="A2246" s="34"/>
      <c r="B2246" s="34"/>
      <c r="C2246" s="34" t="s">
        <v>12577</v>
      </c>
      <c r="D2246" s="34"/>
      <c r="E2246" s="34"/>
      <c r="F2246" s="35">
        <v>39</v>
      </c>
      <c r="G2246" s="112">
        <v>4095.0800000000004</v>
      </c>
      <c r="H2246" s="102"/>
    </row>
    <row r="2247" spans="1:8" x14ac:dyDescent="0.25">
      <c r="A2247" s="30" t="s">
        <v>1338</v>
      </c>
      <c r="B2247" s="30" t="s">
        <v>7761</v>
      </c>
      <c r="C2247" s="30" t="s">
        <v>1339</v>
      </c>
      <c r="D2247" s="30" t="s">
        <v>5</v>
      </c>
      <c r="E2247" s="30">
        <v>5</v>
      </c>
      <c r="F2247" s="31">
        <v>1</v>
      </c>
      <c r="G2247" s="111">
        <v>129.59</v>
      </c>
      <c r="H2247" s="102" t="s">
        <v>20577</v>
      </c>
    </row>
    <row r="2248" spans="1:8" x14ac:dyDescent="0.25">
      <c r="A2248" s="30"/>
      <c r="B2248" s="30"/>
      <c r="C2248" s="30"/>
      <c r="D2248" s="30" t="s">
        <v>7</v>
      </c>
      <c r="E2248" s="30">
        <v>0.5</v>
      </c>
      <c r="F2248" s="31">
        <v>4</v>
      </c>
      <c r="G2248" s="111">
        <v>51.84</v>
      </c>
      <c r="H2248" s="102"/>
    </row>
    <row r="2249" spans="1:8" x14ac:dyDescent="0.25">
      <c r="A2249" s="34"/>
      <c r="B2249" s="34"/>
      <c r="C2249" s="34" t="s">
        <v>12578</v>
      </c>
      <c r="D2249" s="34"/>
      <c r="E2249" s="34"/>
      <c r="F2249" s="35">
        <v>5</v>
      </c>
      <c r="G2249" s="112">
        <v>181.43</v>
      </c>
      <c r="H2249" s="102"/>
    </row>
    <row r="2250" spans="1:8" ht="30" x14ac:dyDescent="0.25">
      <c r="A2250" s="30" t="s">
        <v>1340</v>
      </c>
      <c r="B2250" s="30" t="s">
        <v>7762</v>
      </c>
      <c r="C2250" s="30" t="s">
        <v>2515</v>
      </c>
      <c r="D2250" s="30" t="s">
        <v>8</v>
      </c>
      <c r="E2250" s="30">
        <v>2</v>
      </c>
      <c r="F2250" s="31">
        <v>1</v>
      </c>
      <c r="G2250" s="111">
        <v>51.84</v>
      </c>
      <c r="H2250" s="102" t="s">
        <v>18324</v>
      </c>
    </row>
    <row r="2251" spans="1:8" x14ac:dyDescent="0.25">
      <c r="A2251" s="30"/>
      <c r="B2251" s="30"/>
      <c r="C2251" s="30"/>
      <c r="D2251" s="30" t="s">
        <v>7</v>
      </c>
      <c r="E2251" s="30">
        <v>0.5</v>
      </c>
      <c r="F2251" s="31">
        <v>3</v>
      </c>
      <c r="G2251" s="111">
        <v>38.880000000000003</v>
      </c>
      <c r="H2251" s="102"/>
    </row>
    <row r="2252" spans="1:8" ht="28.5" x14ac:dyDescent="0.25">
      <c r="A2252" s="34"/>
      <c r="B2252" s="34"/>
      <c r="C2252" s="34" t="s">
        <v>12579</v>
      </c>
      <c r="D2252" s="34"/>
      <c r="E2252" s="34"/>
      <c r="F2252" s="35">
        <v>4</v>
      </c>
      <c r="G2252" s="112">
        <v>90.72</v>
      </c>
      <c r="H2252" s="102"/>
    </row>
    <row r="2253" spans="1:8" ht="30" x14ac:dyDescent="0.25">
      <c r="A2253" s="30" t="s">
        <v>1341</v>
      </c>
      <c r="B2253" s="30" t="s">
        <v>7763</v>
      </c>
      <c r="C2253" s="30" t="s">
        <v>1342</v>
      </c>
      <c r="D2253" s="30" t="s">
        <v>5</v>
      </c>
      <c r="E2253" s="30">
        <v>5</v>
      </c>
      <c r="F2253" s="31">
        <v>1</v>
      </c>
      <c r="G2253" s="111">
        <v>129.59</v>
      </c>
      <c r="H2253" s="102" t="s">
        <v>19119</v>
      </c>
    </row>
    <row r="2254" spans="1:8" x14ac:dyDescent="0.25">
      <c r="A2254" s="30"/>
      <c r="B2254" s="30"/>
      <c r="C2254" s="30"/>
      <c r="D2254" s="30" t="s">
        <v>7</v>
      </c>
      <c r="E2254" s="30">
        <v>0.5</v>
      </c>
      <c r="F2254" s="31">
        <v>2</v>
      </c>
      <c r="G2254" s="111">
        <v>25.92</v>
      </c>
      <c r="H2254" s="102"/>
    </row>
    <row r="2255" spans="1:8" ht="28.5" x14ac:dyDescent="0.25">
      <c r="A2255" s="34"/>
      <c r="B2255" s="34"/>
      <c r="C2255" s="34" t="s">
        <v>12580</v>
      </c>
      <c r="D2255" s="34"/>
      <c r="E2255" s="34"/>
      <c r="F2255" s="35">
        <v>3</v>
      </c>
      <c r="G2255" s="112">
        <v>155.51</v>
      </c>
      <c r="H2255" s="102"/>
    </row>
    <row r="2256" spans="1:8" ht="30" x14ac:dyDescent="0.25">
      <c r="A2256" s="30" t="s">
        <v>1343</v>
      </c>
      <c r="B2256" s="30" t="s">
        <v>7764</v>
      </c>
      <c r="C2256" s="30" t="s">
        <v>1344</v>
      </c>
      <c r="D2256" s="30" t="s">
        <v>5</v>
      </c>
      <c r="E2256" s="30">
        <v>5</v>
      </c>
      <c r="F2256" s="31">
        <v>1</v>
      </c>
      <c r="G2256" s="111">
        <v>129.59</v>
      </c>
      <c r="H2256" s="102" t="s">
        <v>18085</v>
      </c>
    </row>
    <row r="2257" spans="1:8" x14ac:dyDescent="0.25">
      <c r="A2257" s="30"/>
      <c r="B2257" s="30"/>
      <c r="C2257" s="30"/>
      <c r="D2257" s="30" t="s">
        <v>7</v>
      </c>
      <c r="E2257" s="30">
        <v>0.5</v>
      </c>
      <c r="F2257" s="31">
        <v>3</v>
      </c>
      <c r="G2257" s="111">
        <v>38.880000000000003</v>
      </c>
      <c r="H2257" s="102"/>
    </row>
    <row r="2258" spans="1:8" ht="28.5" x14ac:dyDescent="0.25">
      <c r="A2258" s="34"/>
      <c r="B2258" s="34"/>
      <c r="C2258" s="34" t="s">
        <v>12581</v>
      </c>
      <c r="D2258" s="34"/>
      <c r="E2258" s="34"/>
      <c r="F2258" s="35">
        <v>4</v>
      </c>
      <c r="G2258" s="112">
        <v>168.47</v>
      </c>
      <c r="H2258" s="102"/>
    </row>
    <row r="2259" spans="1:8" ht="30" x14ac:dyDescent="0.25">
      <c r="A2259" s="30" t="s">
        <v>1345</v>
      </c>
      <c r="B2259" s="30" t="s">
        <v>7765</v>
      </c>
      <c r="C2259" s="30" t="s">
        <v>1346</v>
      </c>
      <c r="D2259" s="30" t="s">
        <v>5</v>
      </c>
      <c r="E2259" s="30">
        <v>5</v>
      </c>
      <c r="F2259" s="31">
        <v>1</v>
      </c>
      <c r="G2259" s="111">
        <v>129.59</v>
      </c>
      <c r="H2259" s="102" t="s">
        <v>19333</v>
      </c>
    </row>
    <row r="2260" spans="1:8" x14ac:dyDescent="0.25">
      <c r="A2260" s="30"/>
      <c r="B2260" s="30"/>
      <c r="C2260" s="30"/>
      <c r="D2260" s="30" t="s">
        <v>7</v>
      </c>
      <c r="E2260" s="30">
        <v>0.5</v>
      </c>
      <c r="F2260" s="31">
        <v>3</v>
      </c>
      <c r="G2260" s="111">
        <v>38.880000000000003</v>
      </c>
      <c r="H2260" s="102"/>
    </row>
    <row r="2261" spans="1:8" ht="42.75" x14ac:dyDescent="0.25">
      <c r="A2261" s="34"/>
      <c r="B2261" s="34"/>
      <c r="C2261" s="34" t="s">
        <v>12582</v>
      </c>
      <c r="D2261" s="34"/>
      <c r="E2261" s="34"/>
      <c r="F2261" s="35">
        <v>4</v>
      </c>
      <c r="G2261" s="112">
        <v>168.47</v>
      </c>
      <c r="H2261" s="102"/>
    </row>
    <row r="2262" spans="1:8" ht="30" x14ac:dyDescent="0.25">
      <c r="A2262" s="30" t="s">
        <v>1347</v>
      </c>
      <c r="B2262" s="30" t="s">
        <v>7766</v>
      </c>
      <c r="C2262" s="30" t="s">
        <v>1348</v>
      </c>
      <c r="D2262" s="30" t="s">
        <v>5</v>
      </c>
      <c r="E2262" s="30">
        <v>5</v>
      </c>
      <c r="F2262" s="31">
        <v>2</v>
      </c>
      <c r="G2262" s="111">
        <v>259.18</v>
      </c>
      <c r="H2262" s="102" t="s">
        <v>20511</v>
      </c>
    </row>
    <row r="2263" spans="1:8" x14ac:dyDescent="0.25">
      <c r="A2263" s="30"/>
      <c r="B2263" s="30"/>
      <c r="C2263" s="30"/>
      <c r="D2263" s="30" t="s">
        <v>7</v>
      </c>
      <c r="E2263" s="30">
        <v>0.5</v>
      </c>
      <c r="F2263" s="31">
        <v>3</v>
      </c>
      <c r="G2263" s="111">
        <v>38.880000000000003</v>
      </c>
      <c r="H2263" s="102"/>
    </row>
    <row r="2264" spans="1:8" ht="28.5" x14ac:dyDescent="0.25">
      <c r="A2264" s="34"/>
      <c r="B2264" s="34"/>
      <c r="C2264" s="34" t="s">
        <v>12583</v>
      </c>
      <c r="D2264" s="34"/>
      <c r="E2264" s="34"/>
      <c r="F2264" s="35">
        <v>5</v>
      </c>
      <c r="G2264" s="112">
        <v>298.06</v>
      </c>
      <c r="H2264" s="102"/>
    </row>
    <row r="2265" spans="1:8" ht="30" x14ac:dyDescent="0.25">
      <c r="A2265" s="30" t="s">
        <v>1349</v>
      </c>
      <c r="B2265" s="30" t="s">
        <v>7767</v>
      </c>
      <c r="C2265" s="30" t="s">
        <v>1350</v>
      </c>
      <c r="D2265" s="30" t="s">
        <v>5</v>
      </c>
      <c r="E2265" s="30">
        <v>5</v>
      </c>
      <c r="F2265" s="31">
        <v>1</v>
      </c>
      <c r="G2265" s="111">
        <v>129.59</v>
      </c>
      <c r="H2265" s="102" t="s">
        <v>20113</v>
      </c>
    </row>
    <row r="2266" spans="1:8" x14ac:dyDescent="0.25">
      <c r="A2266" s="30"/>
      <c r="B2266" s="30"/>
      <c r="C2266" s="30"/>
      <c r="D2266" s="30" t="s">
        <v>6</v>
      </c>
      <c r="E2266" s="30">
        <v>1</v>
      </c>
      <c r="F2266" s="31">
        <v>1</v>
      </c>
      <c r="G2266" s="111">
        <v>25.92</v>
      </c>
      <c r="H2266" s="102"/>
    </row>
    <row r="2267" spans="1:8" x14ac:dyDescent="0.25">
      <c r="A2267" s="30"/>
      <c r="B2267" s="30"/>
      <c r="C2267" s="30"/>
      <c r="D2267" s="30" t="s">
        <v>7</v>
      </c>
      <c r="E2267" s="30">
        <v>0.5</v>
      </c>
      <c r="F2267" s="31">
        <v>1</v>
      </c>
      <c r="G2267" s="111">
        <v>12.96</v>
      </c>
      <c r="H2267" s="102"/>
    </row>
    <row r="2268" spans="1:8" ht="28.5" x14ac:dyDescent="0.25">
      <c r="A2268" s="34"/>
      <c r="B2268" s="34"/>
      <c r="C2268" s="34" t="s">
        <v>12584</v>
      </c>
      <c r="D2268" s="34"/>
      <c r="E2268" s="34"/>
      <c r="F2268" s="35">
        <v>3</v>
      </c>
      <c r="G2268" s="112">
        <v>168.47</v>
      </c>
      <c r="H2268" s="102"/>
    </row>
    <row r="2269" spans="1:8" x14ac:dyDescent="0.25">
      <c r="A2269" s="30" t="s">
        <v>1351</v>
      </c>
      <c r="B2269" s="30" t="s">
        <v>7768</v>
      </c>
      <c r="C2269" s="30" t="s">
        <v>1352</v>
      </c>
      <c r="D2269" s="30" t="s">
        <v>5</v>
      </c>
      <c r="E2269" s="30">
        <v>5</v>
      </c>
      <c r="F2269" s="31">
        <v>1</v>
      </c>
      <c r="G2269" s="111">
        <v>129.59</v>
      </c>
      <c r="H2269" s="102" t="s">
        <v>17504</v>
      </c>
    </row>
    <row r="2270" spans="1:8" x14ac:dyDescent="0.25">
      <c r="A2270" s="30"/>
      <c r="B2270" s="30"/>
      <c r="C2270" s="30"/>
      <c r="D2270" s="30" t="s">
        <v>7</v>
      </c>
      <c r="E2270" s="30">
        <v>0.5</v>
      </c>
      <c r="F2270" s="31">
        <v>5</v>
      </c>
      <c r="G2270" s="111">
        <v>64.8</v>
      </c>
      <c r="H2270" s="102"/>
    </row>
    <row r="2271" spans="1:8" x14ac:dyDescent="0.25">
      <c r="A2271" s="34"/>
      <c r="B2271" s="34"/>
      <c r="C2271" s="34" t="s">
        <v>12585</v>
      </c>
      <c r="D2271" s="34"/>
      <c r="E2271" s="34"/>
      <c r="F2271" s="35">
        <v>6</v>
      </c>
      <c r="G2271" s="112">
        <v>194.39</v>
      </c>
      <c r="H2271" s="102"/>
    </row>
    <row r="2272" spans="1:8" ht="45" x14ac:dyDescent="0.25">
      <c r="A2272" s="30" t="s">
        <v>1353</v>
      </c>
      <c r="B2272" s="30" t="s">
        <v>7769</v>
      </c>
      <c r="C2272" s="30" t="s">
        <v>2740</v>
      </c>
      <c r="D2272" s="30" t="s">
        <v>5</v>
      </c>
      <c r="E2272" s="30">
        <v>5</v>
      </c>
      <c r="F2272" s="31">
        <v>2</v>
      </c>
      <c r="G2272" s="111">
        <v>259.18</v>
      </c>
      <c r="H2272" s="102" t="s">
        <v>19090</v>
      </c>
    </row>
    <row r="2273" spans="1:8" x14ac:dyDescent="0.25">
      <c r="A2273" s="30"/>
      <c r="B2273" s="30"/>
      <c r="C2273" s="30"/>
      <c r="D2273" s="30" t="s">
        <v>7</v>
      </c>
      <c r="E2273" s="30">
        <v>0.5</v>
      </c>
      <c r="F2273" s="31">
        <v>2</v>
      </c>
      <c r="G2273" s="111">
        <v>25.92</v>
      </c>
      <c r="H2273" s="102"/>
    </row>
    <row r="2274" spans="1:8" ht="42.75" x14ac:dyDescent="0.25">
      <c r="A2274" s="34"/>
      <c r="B2274" s="34"/>
      <c r="C2274" s="34" t="s">
        <v>12586</v>
      </c>
      <c r="D2274" s="34"/>
      <c r="E2274" s="34"/>
      <c r="F2274" s="35">
        <v>4</v>
      </c>
      <c r="G2274" s="112">
        <v>285.10000000000002</v>
      </c>
      <c r="H2274" s="102"/>
    </row>
    <row r="2275" spans="1:8" ht="30" x14ac:dyDescent="0.25">
      <c r="A2275" s="30" t="s">
        <v>1354</v>
      </c>
      <c r="B2275" s="30" t="s">
        <v>7770</v>
      </c>
      <c r="C2275" s="30" t="s">
        <v>1355</v>
      </c>
      <c r="D2275" s="30" t="s">
        <v>5</v>
      </c>
      <c r="E2275" s="30">
        <v>5</v>
      </c>
      <c r="F2275" s="31">
        <v>1</v>
      </c>
      <c r="G2275" s="111">
        <v>129.59</v>
      </c>
      <c r="H2275" s="102" t="s">
        <v>17865</v>
      </c>
    </row>
    <row r="2276" spans="1:8" x14ac:dyDescent="0.25">
      <c r="A2276" s="30"/>
      <c r="B2276" s="30"/>
      <c r="C2276" s="30"/>
      <c r="D2276" s="30" t="s">
        <v>7</v>
      </c>
      <c r="E2276" s="30">
        <v>0.5</v>
      </c>
      <c r="F2276" s="31">
        <v>2</v>
      </c>
      <c r="G2276" s="111">
        <v>25.92</v>
      </c>
      <c r="H2276" s="102"/>
    </row>
    <row r="2277" spans="1:8" ht="28.5" x14ac:dyDescent="0.25">
      <c r="A2277" s="34"/>
      <c r="B2277" s="34"/>
      <c r="C2277" s="34" t="s">
        <v>12587</v>
      </c>
      <c r="D2277" s="34"/>
      <c r="E2277" s="34"/>
      <c r="F2277" s="35">
        <v>3</v>
      </c>
      <c r="G2277" s="112">
        <v>155.51</v>
      </c>
      <c r="H2277" s="102"/>
    </row>
    <row r="2278" spans="1:8" ht="30" x14ac:dyDescent="0.25">
      <c r="A2278" s="30" t="s">
        <v>1356</v>
      </c>
      <c r="B2278" s="30" t="s">
        <v>7771</v>
      </c>
      <c r="C2278" s="30" t="s">
        <v>1357</v>
      </c>
      <c r="D2278" s="30" t="s">
        <v>5</v>
      </c>
      <c r="E2278" s="30">
        <v>5</v>
      </c>
      <c r="F2278" s="31">
        <v>1</v>
      </c>
      <c r="G2278" s="111">
        <v>129.59</v>
      </c>
      <c r="H2278" s="102" t="s">
        <v>19929</v>
      </c>
    </row>
    <row r="2279" spans="1:8" x14ac:dyDescent="0.25">
      <c r="A2279" s="30"/>
      <c r="B2279" s="30"/>
      <c r="C2279" s="30"/>
      <c r="D2279" s="30" t="s">
        <v>7</v>
      </c>
      <c r="E2279" s="30">
        <v>0.5</v>
      </c>
      <c r="F2279" s="31">
        <v>2</v>
      </c>
      <c r="G2279" s="111">
        <v>25.92</v>
      </c>
      <c r="H2279" s="102"/>
    </row>
    <row r="2280" spans="1:8" ht="28.5" x14ac:dyDescent="0.25">
      <c r="A2280" s="34"/>
      <c r="B2280" s="34"/>
      <c r="C2280" s="34" t="s">
        <v>12588</v>
      </c>
      <c r="D2280" s="34"/>
      <c r="E2280" s="34"/>
      <c r="F2280" s="35">
        <v>3</v>
      </c>
      <c r="G2280" s="112">
        <v>155.51</v>
      </c>
      <c r="H2280" s="102"/>
    </row>
    <row r="2281" spans="1:8" ht="30" x14ac:dyDescent="0.25">
      <c r="A2281" s="30" t="s">
        <v>1358</v>
      </c>
      <c r="B2281" s="30" t="s">
        <v>7772</v>
      </c>
      <c r="C2281" s="30" t="s">
        <v>1359</v>
      </c>
      <c r="D2281" s="30" t="s">
        <v>5</v>
      </c>
      <c r="E2281" s="30">
        <v>5</v>
      </c>
      <c r="F2281" s="31">
        <v>1</v>
      </c>
      <c r="G2281" s="111">
        <v>129.59</v>
      </c>
      <c r="H2281" s="102" t="s">
        <v>19566</v>
      </c>
    </row>
    <row r="2282" spans="1:8" x14ac:dyDescent="0.25">
      <c r="A2282" s="30"/>
      <c r="B2282" s="30"/>
      <c r="C2282" s="30"/>
      <c r="D2282" s="30" t="s">
        <v>7</v>
      </c>
      <c r="E2282" s="30">
        <v>0.5</v>
      </c>
      <c r="F2282" s="31">
        <v>3</v>
      </c>
      <c r="G2282" s="111">
        <v>38.880000000000003</v>
      </c>
      <c r="H2282" s="102"/>
    </row>
    <row r="2283" spans="1:8" ht="28.5" x14ac:dyDescent="0.25">
      <c r="A2283" s="34"/>
      <c r="B2283" s="34"/>
      <c r="C2283" s="34" t="s">
        <v>12589</v>
      </c>
      <c r="D2283" s="34"/>
      <c r="E2283" s="34"/>
      <c r="F2283" s="35">
        <v>4</v>
      </c>
      <c r="G2283" s="112">
        <v>168.47</v>
      </c>
      <c r="H2283" s="102"/>
    </row>
    <row r="2284" spans="1:8" ht="30" x14ac:dyDescent="0.25">
      <c r="A2284" s="30" t="s">
        <v>1360</v>
      </c>
      <c r="B2284" s="30" t="s">
        <v>7773</v>
      </c>
      <c r="C2284" s="30" t="s">
        <v>1361</v>
      </c>
      <c r="D2284" s="30" t="s">
        <v>5</v>
      </c>
      <c r="E2284" s="30">
        <v>5</v>
      </c>
      <c r="F2284" s="31">
        <v>1</v>
      </c>
      <c r="G2284" s="111">
        <v>129.59</v>
      </c>
      <c r="H2284" s="102" t="s">
        <v>18624</v>
      </c>
    </row>
    <row r="2285" spans="1:8" x14ac:dyDescent="0.25">
      <c r="A2285" s="30"/>
      <c r="B2285" s="30"/>
      <c r="C2285" s="30"/>
      <c r="D2285" s="30" t="s">
        <v>7</v>
      </c>
      <c r="E2285" s="30">
        <v>0.5</v>
      </c>
      <c r="F2285" s="31">
        <v>2</v>
      </c>
      <c r="G2285" s="111">
        <v>25.92</v>
      </c>
      <c r="H2285" s="102"/>
    </row>
    <row r="2286" spans="1:8" ht="28.5" x14ac:dyDescent="0.25">
      <c r="A2286" s="34"/>
      <c r="B2286" s="34"/>
      <c r="C2286" s="34" t="s">
        <v>12590</v>
      </c>
      <c r="D2286" s="34"/>
      <c r="E2286" s="34"/>
      <c r="F2286" s="35">
        <v>3</v>
      </c>
      <c r="G2286" s="112">
        <v>155.51</v>
      </c>
      <c r="H2286" s="102"/>
    </row>
    <row r="2287" spans="1:8" ht="30" x14ac:dyDescent="0.25">
      <c r="A2287" s="30" t="s">
        <v>1362</v>
      </c>
      <c r="B2287" s="30" t="s">
        <v>7774</v>
      </c>
      <c r="C2287" s="30" t="s">
        <v>1363</v>
      </c>
      <c r="D2287" s="30" t="s">
        <v>5</v>
      </c>
      <c r="E2287" s="30">
        <v>5</v>
      </c>
      <c r="F2287" s="31">
        <v>1</v>
      </c>
      <c r="G2287" s="111">
        <v>129.59</v>
      </c>
      <c r="H2287" s="102" t="s">
        <v>19669</v>
      </c>
    </row>
    <row r="2288" spans="1:8" x14ac:dyDescent="0.25">
      <c r="A2288" s="30"/>
      <c r="B2288" s="30"/>
      <c r="C2288" s="30"/>
      <c r="D2288" s="30" t="s">
        <v>7</v>
      </c>
      <c r="E2288" s="30">
        <v>0.5</v>
      </c>
      <c r="F2288" s="31">
        <v>1</v>
      </c>
      <c r="G2288" s="111">
        <v>12.96</v>
      </c>
      <c r="H2288" s="102"/>
    </row>
    <row r="2289" spans="1:8" ht="28.5" x14ac:dyDescent="0.25">
      <c r="A2289" s="34"/>
      <c r="B2289" s="34"/>
      <c r="C2289" s="34" t="s">
        <v>12591</v>
      </c>
      <c r="D2289" s="34"/>
      <c r="E2289" s="34"/>
      <c r="F2289" s="35">
        <v>2</v>
      </c>
      <c r="G2289" s="112">
        <v>142.55000000000001</v>
      </c>
      <c r="H2289" s="102"/>
    </row>
    <row r="2290" spans="1:8" ht="30" x14ac:dyDescent="0.25">
      <c r="A2290" s="30" t="s">
        <v>1364</v>
      </c>
      <c r="B2290" s="30" t="s">
        <v>7775</v>
      </c>
      <c r="C2290" s="30" t="s">
        <v>1365</v>
      </c>
      <c r="D2290" s="30" t="s">
        <v>5</v>
      </c>
      <c r="E2290" s="30">
        <v>5</v>
      </c>
      <c r="F2290" s="31">
        <v>1</v>
      </c>
      <c r="G2290" s="111">
        <v>129.59</v>
      </c>
      <c r="H2290" s="102" t="s">
        <v>19323</v>
      </c>
    </row>
    <row r="2291" spans="1:8" x14ac:dyDescent="0.25">
      <c r="A2291" s="30"/>
      <c r="B2291" s="30"/>
      <c r="C2291" s="30"/>
      <c r="D2291" s="30" t="s">
        <v>6</v>
      </c>
      <c r="E2291" s="30">
        <v>1</v>
      </c>
      <c r="F2291" s="31">
        <v>1</v>
      </c>
      <c r="G2291" s="111">
        <v>25.92</v>
      </c>
      <c r="H2291" s="102"/>
    </row>
    <row r="2292" spans="1:8" x14ac:dyDescent="0.25">
      <c r="A2292" s="30"/>
      <c r="B2292" s="30"/>
      <c r="C2292" s="30"/>
      <c r="D2292" s="30" t="s">
        <v>7</v>
      </c>
      <c r="E2292" s="30">
        <v>0.5</v>
      </c>
      <c r="F2292" s="31">
        <v>1</v>
      </c>
      <c r="G2292" s="111">
        <v>12.96</v>
      </c>
      <c r="H2292" s="102"/>
    </row>
    <row r="2293" spans="1:8" ht="28.5" x14ac:dyDescent="0.25">
      <c r="A2293" s="34"/>
      <c r="B2293" s="34"/>
      <c r="C2293" s="34" t="s">
        <v>12592</v>
      </c>
      <c r="D2293" s="34"/>
      <c r="E2293" s="34"/>
      <c r="F2293" s="35">
        <v>3</v>
      </c>
      <c r="G2293" s="112">
        <v>168.47</v>
      </c>
      <c r="H2293" s="102"/>
    </row>
    <row r="2294" spans="1:8" ht="30" x14ac:dyDescent="0.25">
      <c r="A2294" s="30" t="s">
        <v>1366</v>
      </c>
      <c r="B2294" s="30" t="s">
        <v>7776</v>
      </c>
      <c r="C2294" s="30" t="s">
        <v>1367</v>
      </c>
      <c r="D2294" s="30" t="s">
        <v>5</v>
      </c>
      <c r="E2294" s="30">
        <v>5</v>
      </c>
      <c r="F2294" s="31">
        <v>1</v>
      </c>
      <c r="G2294" s="111">
        <v>129.59</v>
      </c>
      <c r="H2294" s="102" t="s">
        <v>20807</v>
      </c>
    </row>
    <row r="2295" spans="1:8" x14ac:dyDescent="0.25">
      <c r="A2295" s="30"/>
      <c r="B2295" s="30"/>
      <c r="C2295" s="30"/>
      <c r="D2295" s="30" t="s">
        <v>7</v>
      </c>
      <c r="E2295" s="30">
        <v>0.5</v>
      </c>
      <c r="F2295" s="31">
        <v>1</v>
      </c>
      <c r="G2295" s="111">
        <v>12.96</v>
      </c>
      <c r="H2295" s="102"/>
    </row>
    <row r="2296" spans="1:8" ht="28.5" x14ac:dyDescent="0.25">
      <c r="A2296" s="34"/>
      <c r="B2296" s="34"/>
      <c r="C2296" s="34" t="s">
        <v>12593</v>
      </c>
      <c r="D2296" s="34"/>
      <c r="E2296" s="34"/>
      <c r="F2296" s="35">
        <v>2</v>
      </c>
      <c r="G2296" s="112">
        <v>142.55000000000001</v>
      </c>
      <c r="H2296" s="102"/>
    </row>
    <row r="2297" spans="1:8" ht="30" x14ac:dyDescent="0.25">
      <c r="A2297" s="30" t="s">
        <v>1368</v>
      </c>
      <c r="B2297" s="30" t="s">
        <v>7777</v>
      </c>
      <c r="C2297" s="30" t="s">
        <v>1369</v>
      </c>
      <c r="D2297" s="30" t="s">
        <v>5</v>
      </c>
      <c r="E2297" s="30">
        <v>5</v>
      </c>
      <c r="F2297" s="31">
        <v>1</v>
      </c>
      <c r="G2297" s="111">
        <v>129.59</v>
      </c>
      <c r="H2297" s="102" t="s">
        <v>20867</v>
      </c>
    </row>
    <row r="2298" spans="1:8" x14ac:dyDescent="0.25">
      <c r="A2298" s="30"/>
      <c r="B2298" s="30"/>
      <c r="C2298" s="30"/>
      <c r="D2298" s="30" t="s">
        <v>7</v>
      </c>
      <c r="E2298" s="30">
        <v>0.5</v>
      </c>
      <c r="F2298" s="31">
        <v>1</v>
      </c>
      <c r="G2298" s="111">
        <v>12.96</v>
      </c>
      <c r="H2298" s="102"/>
    </row>
    <row r="2299" spans="1:8" ht="28.5" x14ac:dyDescent="0.25">
      <c r="A2299" s="34"/>
      <c r="B2299" s="34"/>
      <c r="C2299" s="34" t="s">
        <v>12594</v>
      </c>
      <c r="D2299" s="34"/>
      <c r="E2299" s="34"/>
      <c r="F2299" s="35">
        <v>2</v>
      </c>
      <c r="G2299" s="112">
        <v>142.55000000000001</v>
      </c>
      <c r="H2299" s="102"/>
    </row>
    <row r="2300" spans="1:8" ht="30" x14ac:dyDescent="0.25">
      <c r="A2300" s="30" t="s">
        <v>1370</v>
      </c>
      <c r="B2300" s="30" t="s">
        <v>7778</v>
      </c>
      <c r="C2300" s="30" t="s">
        <v>1371</v>
      </c>
      <c r="D2300" s="30" t="s">
        <v>5</v>
      </c>
      <c r="E2300" s="30">
        <v>5</v>
      </c>
      <c r="F2300" s="31">
        <v>1</v>
      </c>
      <c r="G2300" s="111">
        <v>129.59</v>
      </c>
      <c r="H2300" s="102" t="s">
        <v>18090</v>
      </c>
    </row>
    <row r="2301" spans="1:8" x14ac:dyDescent="0.25">
      <c r="A2301" s="30"/>
      <c r="B2301" s="30"/>
      <c r="C2301" s="30"/>
      <c r="D2301" s="30" t="s">
        <v>7</v>
      </c>
      <c r="E2301" s="30">
        <v>0.5</v>
      </c>
      <c r="F2301" s="31">
        <v>2</v>
      </c>
      <c r="G2301" s="111">
        <v>25.92</v>
      </c>
      <c r="H2301" s="102"/>
    </row>
    <row r="2302" spans="1:8" ht="28.5" x14ac:dyDescent="0.25">
      <c r="A2302" s="34"/>
      <c r="B2302" s="34"/>
      <c r="C2302" s="34" t="s">
        <v>12595</v>
      </c>
      <c r="D2302" s="34"/>
      <c r="E2302" s="34"/>
      <c r="F2302" s="35">
        <v>3</v>
      </c>
      <c r="G2302" s="112">
        <v>155.51</v>
      </c>
      <c r="H2302" s="102"/>
    </row>
    <row r="2303" spans="1:8" ht="30" x14ac:dyDescent="0.25">
      <c r="A2303" s="30" t="s">
        <v>1372</v>
      </c>
      <c r="B2303" s="30" t="s">
        <v>7779</v>
      </c>
      <c r="C2303" s="30" t="s">
        <v>1373</v>
      </c>
      <c r="D2303" s="30" t="s">
        <v>5</v>
      </c>
      <c r="E2303" s="30">
        <v>5</v>
      </c>
      <c r="F2303" s="31">
        <v>1</v>
      </c>
      <c r="G2303" s="111">
        <v>129.59</v>
      </c>
      <c r="H2303" s="102" t="s">
        <v>19314</v>
      </c>
    </row>
    <row r="2304" spans="1:8" x14ac:dyDescent="0.25">
      <c r="A2304" s="30"/>
      <c r="B2304" s="30"/>
      <c r="C2304" s="30"/>
      <c r="D2304" s="30" t="s">
        <v>7</v>
      </c>
      <c r="E2304" s="30">
        <v>0.5</v>
      </c>
      <c r="F2304" s="31">
        <v>2</v>
      </c>
      <c r="G2304" s="111">
        <v>25.92</v>
      </c>
      <c r="H2304" s="102"/>
    </row>
    <row r="2305" spans="1:8" ht="28.5" x14ac:dyDescent="0.25">
      <c r="A2305" s="34"/>
      <c r="B2305" s="34"/>
      <c r="C2305" s="34" t="s">
        <v>12596</v>
      </c>
      <c r="D2305" s="34"/>
      <c r="E2305" s="34"/>
      <c r="F2305" s="35">
        <v>3</v>
      </c>
      <c r="G2305" s="112">
        <v>155.51</v>
      </c>
      <c r="H2305" s="102"/>
    </row>
    <row r="2306" spans="1:8" ht="30" x14ac:dyDescent="0.25">
      <c r="A2306" s="30" t="s">
        <v>1374</v>
      </c>
      <c r="B2306" s="30" t="s">
        <v>7780</v>
      </c>
      <c r="C2306" s="30" t="s">
        <v>1375</v>
      </c>
      <c r="D2306" s="30" t="s">
        <v>5</v>
      </c>
      <c r="E2306" s="30">
        <v>5</v>
      </c>
      <c r="F2306" s="31">
        <v>1</v>
      </c>
      <c r="G2306" s="111">
        <v>129.59</v>
      </c>
      <c r="H2306" s="102" t="s">
        <v>18414</v>
      </c>
    </row>
    <row r="2307" spans="1:8" x14ac:dyDescent="0.25">
      <c r="A2307" s="30"/>
      <c r="B2307" s="30"/>
      <c r="C2307" s="30"/>
      <c r="D2307" s="30" t="s">
        <v>7</v>
      </c>
      <c r="E2307" s="30">
        <v>0.5</v>
      </c>
      <c r="F2307" s="31">
        <v>2</v>
      </c>
      <c r="G2307" s="111">
        <v>25.92</v>
      </c>
      <c r="H2307" s="102"/>
    </row>
    <row r="2308" spans="1:8" ht="28.5" x14ac:dyDescent="0.25">
      <c r="A2308" s="34"/>
      <c r="B2308" s="34"/>
      <c r="C2308" s="34" t="s">
        <v>12597</v>
      </c>
      <c r="D2308" s="34"/>
      <c r="E2308" s="34"/>
      <c r="F2308" s="35">
        <v>3</v>
      </c>
      <c r="G2308" s="112">
        <v>155.51</v>
      </c>
      <c r="H2308" s="102"/>
    </row>
    <row r="2309" spans="1:8" ht="30" x14ac:dyDescent="0.25">
      <c r="A2309" s="30" t="s">
        <v>1376</v>
      </c>
      <c r="B2309" s="30" t="s">
        <v>7781</v>
      </c>
      <c r="C2309" s="30" t="s">
        <v>1377</v>
      </c>
      <c r="D2309" s="30" t="s">
        <v>5</v>
      </c>
      <c r="E2309" s="30">
        <v>5</v>
      </c>
      <c r="F2309" s="31">
        <v>1</v>
      </c>
      <c r="G2309" s="111">
        <v>129.59</v>
      </c>
      <c r="H2309" s="102" t="s">
        <v>19280</v>
      </c>
    </row>
    <row r="2310" spans="1:8" x14ac:dyDescent="0.25">
      <c r="A2310" s="30"/>
      <c r="B2310" s="30"/>
      <c r="C2310" s="30"/>
      <c r="D2310" s="30" t="s">
        <v>7</v>
      </c>
      <c r="E2310" s="30">
        <v>0.5</v>
      </c>
      <c r="F2310" s="31">
        <v>5</v>
      </c>
      <c r="G2310" s="111">
        <v>64.8</v>
      </c>
      <c r="H2310" s="102"/>
    </row>
    <row r="2311" spans="1:8" ht="28.5" x14ac:dyDescent="0.25">
      <c r="A2311" s="34"/>
      <c r="B2311" s="34"/>
      <c r="C2311" s="34" t="s">
        <v>12598</v>
      </c>
      <c r="D2311" s="34"/>
      <c r="E2311" s="34"/>
      <c r="F2311" s="35">
        <v>6</v>
      </c>
      <c r="G2311" s="112">
        <v>194.39</v>
      </c>
      <c r="H2311" s="102"/>
    </row>
    <row r="2312" spans="1:8" ht="30" x14ac:dyDescent="0.25">
      <c r="A2312" s="30" t="s">
        <v>1379</v>
      </c>
      <c r="B2312" s="30" t="s">
        <v>7783</v>
      </c>
      <c r="C2312" s="30" t="s">
        <v>1380</v>
      </c>
      <c r="D2312" s="30" t="s">
        <v>5</v>
      </c>
      <c r="E2312" s="30">
        <v>5</v>
      </c>
      <c r="F2312" s="31">
        <v>1</v>
      </c>
      <c r="G2312" s="111">
        <v>129.59</v>
      </c>
      <c r="H2312" s="102" t="s">
        <v>20489</v>
      </c>
    </row>
    <row r="2313" spans="1:8" x14ac:dyDescent="0.25">
      <c r="A2313" s="30"/>
      <c r="B2313" s="30"/>
      <c r="C2313" s="30"/>
      <c r="D2313" s="30" t="s">
        <v>7</v>
      </c>
      <c r="E2313" s="30">
        <v>0.5</v>
      </c>
      <c r="F2313" s="31">
        <v>2</v>
      </c>
      <c r="G2313" s="111">
        <v>25.92</v>
      </c>
      <c r="H2313" s="102"/>
    </row>
    <row r="2314" spans="1:8" ht="28.5" x14ac:dyDescent="0.25">
      <c r="A2314" s="34"/>
      <c r="B2314" s="34"/>
      <c r="C2314" s="34" t="s">
        <v>12599</v>
      </c>
      <c r="D2314" s="34"/>
      <c r="E2314" s="34"/>
      <c r="F2314" s="35">
        <v>3</v>
      </c>
      <c r="G2314" s="112">
        <v>155.51</v>
      </c>
      <c r="H2314" s="102"/>
    </row>
    <row r="2315" spans="1:8" ht="30" x14ac:dyDescent="0.25">
      <c r="A2315" s="30" t="s">
        <v>1381</v>
      </c>
      <c r="B2315" s="30" t="s">
        <v>7784</v>
      </c>
      <c r="C2315" s="30" t="s">
        <v>2844</v>
      </c>
      <c r="D2315" s="30" t="s">
        <v>5</v>
      </c>
      <c r="E2315" s="30">
        <v>5</v>
      </c>
      <c r="F2315" s="31">
        <v>1</v>
      </c>
      <c r="G2315" s="111">
        <v>129.59</v>
      </c>
      <c r="H2315" s="102" t="s">
        <v>20672</v>
      </c>
    </row>
    <row r="2316" spans="1:8" x14ac:dyDescent="0.25">
      <c r="A2316" s="30"/>
      <c r="B2316" s="30"/>
      <c r="C2316" s="30"/>
      <c r="D2316" s="30" t="s">
        <v>7</v>
      </c>
      <c r="E2316" s="30">
        <v>0.5</v>
      </c>
      <c r="F2316" s="31">
        <v>1</v>
      </c>
      <c r="G2316" s="111">
        <v>12.96</v>
      </c>
      <c r="H2316" s="102"/>
    </row>
    <row r="2317" spans="1:8" ht="28.5" x14ac:dyDescent="0.25">
      <c r="A2317" s="34"/>
      <c r="B2317" s="34"/>
      <c r="C2317" s="34" t="s">
        <v>12600</v>
      </c>
      <c r="D2317" s="34"/>
      <c r="E2317" s="34"/>
      <c r="F2317" s="35">
        <v>2</v>
      </c>
      <c r="G2317" s="112">
        <v>142.55000000000001</v>
      </c>
      <c r="H2317" s="102"/>
    </row>
    <row r="2318" spans="1:8" ht="30" x14ac:dyDescent="0.25">
      <c r="A2318" s="30" t="s">
        <v>1382</v>
      </c>
      <c r="B2318" s="30" t="s">
        <v>7785</v>
      </c>
      <c r="C2318" s="30" t="s">
        <v>1383</v>
      </c>
      <c r="D2318" s="30" t="s">
        <v>5</v>
      </c>
      <c r="E2318" s="30">
        <v>5</v>
      </c>
      <c r="F2318" s="31">
        <v>1</v>
      </c>
      <c r="G2318" s="111">
        <v>129.59</v>
      </c>
      <c r="H2318" s="102" t="s">
        <v>20070</v>
      </c>
    </row>
    <row r="2319" spans="1:8" x14ac:dyDescent="0.25">
      <c r="A2319" s="30"/>
      <c r="B2319" s="30"/>
      <c r="C2319" s="30"/>
      <c r="D2319" s="30" t="s">
        <v>7</v>
      </c>
      <c r="E2319" s="30">
        <v>0.5</v>
      </c>
      <c r="F2319" s="31">
        <v>3</v>
      </c>
      <c r="G2319" s="111">
        <v>38.880000000000003</v>
      </c>
      <c r="H2319" s="102"/>
    </row>
    <row r="2320" spans="1:8" ht="28.5" x14ac:dyDescent="0.25">
      <c r="A2320" s="34"/>
      <c r="B2320" s="34"/>
      <c r="C2320" s="34" t="s">
        <v>12601</v>
      </c>
      <c r="D2320" s="34"/>
      <c r="E2320" s="34"/>
      <c r="F2320" s="35">
        <v>4</v>
      </c>
      <c r="G2320" s="112">
        <v>168.47</v>
      </c>
      <c r="H2320" s="102"/>
    </row>
    <row r="2321" spans="1:8" ht="30" x14ac:dyDescent="0.25">
      <c r="A2321" s="30" t="s">
        <v>1384</v>
      </c>
      <c r="B2321" s="30" t="s">
        <v>7786</v>
      </c>
      <c r="C2321" s="30" t="s">
        <v>2845</v>
      </c>
      <c r="D2321" s="30" t="s">
        <v>5</v>
      </c>
      <c r="E2321" s="30">
        <v>5</v>
      </c>
      <c r="F2321" s="31">
        <v>1</v>
      </c>
      <c r="G2321" s="111">
        <v>129.59</v>
      </c>
      <c r="H2321" s="102" t="s">
        <v>18162</v>
      </c>
    </row>
    <row r="2322" spans="1:8" x14ac:dyDescent="0.25">
      <c r="A2322" s="30"/>
      <c r="B2322" s="30"/>
      <c r="C2322" s="30"/>
      <c r="D2322" s="30" t="s">
        <v>7</v>
      </c>
      <c r="E2322" s="30">
        <v>0.5</v>
      </c>
      <c r="F2322" s="31">
        <v>2</v>
      </c>
      <c r="G2322" s="111">
        <v>25.92</v>
      </c>
      <c r="H2322" s="102"/>
    </row>
    <row r="2323" spans="1:8" ht="28.5" x14ac:dyDescent="0.25">
      <c r="A2323" s="34"/>
      <c r="B2323" s="34"/>
      <c r="C2323" s="34" t="s">
        <v>12602</v>
      </c>
      <c r="D2323" s="34"/>
      <c r="E2323" s="34"/>
      <c r="F2323" s="35">
        <v>3</v>
      </c>
      <c r="G2323" s="112">
        <v>155.51</v>
      </c>
      <c r="H2323" s="102"/>
    </row>
    <row r="2324" spans="1:8" ht="30" x14ac:dyDescent="0.25">
      <c r="A2324" s="30" t="s">
        <v>1385</v>
      </c>
      <c r="B2324" s="30" t="s">
        <v>7787</v>
      </c>
      <c r="C2324" s="30" t="s">
        <v>1386</v>
      </c>
      <c r="D2324" s="30" t="s">
        <v>3</v>
      </c>
      <c r="E2324" s="30">
        <v>10</v>
      </c>
      <c r="F2324" s="31">
        <v>1</v>
      </c>
      <c r="G2324" s="111">
        <v>259.18</v>
      </c>
      <c r="H2324" s="102" t="s">
        <v>18201</v>
      </c>
    </row>
    <row r="2325" spans="1:8" x14ac:dyDescent="0.25">
      <c r="A2325" s="30"/>
      <c r="B2325" s="30"/>
      <c r="C2325" s="30"/>
      <c r="D2325" s="30" t="s">
        <v>7</v>
      </c>
      <c r="E2325" s="30">
        <v>0.5</v>
      </c>
      <c r="F2325" s="31">
        <v>1</v>
      </c>
      <c r="G2325" s="111">
        <v>12.96</v>
      </c>
      <c r="H2325" s="102"/>
    </row>
    <row r="2326" spans="1:8" ht="42.75" x14ac:dyDescent="0.25">
      <c r="A2326" s="34"/>
      <c r="B2326" s="34"/>
      <c r="C2326" s="34" t="s">
        <v>12603</v>
      </c>
      <c r="D2326" s="34"/>
      <c r="E2326" s="34"/>
      <c r="F2326" s="35">
        <v>2</v>
      </c>
      <c r="G2326" s="112">
        <v>272.14</v>
      </c>
      <c r="H2326" s="102"/>
    </row>
    <row r="2327" spans="1:8" ht="30" x14ac:dyDescent="0.25">
      <c r="A2327" s="30" t="s">
        <v>1387</v>
      </c>
      <c r="B2327" s="30" t="s">
        <v>7788</v>
      </c>
      <c r="C2327" s="30" t="s">
        <v>2741</v>
      </c>
      <c r="D2327" s="30" t="s">
        <v>5</v>
      </c>
      <c r="E2327" s="30">
        <v>5</v>
      </c>
      <c r="F2327" s="31">
        <v>1</v>
      </c>
      <c r="G2327" s="111">
        <v>129.59</v>
      </c>
      <c r="H2327" s="102" t="s">
        <v>18126</v>
      </c>
    </row>
    <row r="2328" spans="1:8" x14ac:dyDescent="0.25">
      <c r="A2328" s="30"/>
      <c r="B2328" s="30"/>
      <c r="C2328" s="30"/>
      <c r="D2328" s="30" t="s">
        <v>7</v>
      </c>
      <c r="E2328" s="30">
        <v>0.5</v>
      </c>
      <c r="F2328" s="31">
        <v>2</v>
      </c>
      <c r="G2328" s="111">
        <v>25.92</v>
      </c>
      <c r="H2328" s="102"/>
    </row>
    <row r="2329" spans="1:8" ht="28.5" x14ac:dyDescent="0.25">
      <c r="A2329" s="34"/>
      <c r="B2329" s="34"/>
      <c r="C2329" s="34" t="s">
        <v>12604</v>
      </c>
      <c r="D2329" s="34"/>
      <c r="E2329" s="34"/>
      <c r="F2329" s="35">
        <v>3</v>
      </c>
      <c r="G2329" s="112">
        <v>155.51</v>
      </c>
      <c r="H2329" s="102"/>
    </row>
    <row r="2330" spans="1:8" ht="30" x14ac:dyDescent="0.25">
      <c r="A2330" s="30" t="s">
        <v>1388</v>
      </c>
      <c r="B2330" s="30" t="s">
        <v>7789</v>
      </c>
      <c r="C2330" s="30" t="s">
        <v>2742</v>
      </c>
      <c r="D2330" s="30" t="s">
        <v>5</v>
      </c>
      <c r="E2330" s="30">
        <v>5</v>
      </c>
      <c r="F2330" s="31">
        <v>1</v>
      </c>
      <c r="G2330" s="111">
        <v>129.59</v>
      </c>
      <c r="H2330" s="102" t="s">
        <v>17802</v>
      </c>
    </row>
    <row r="2331" spans="1:8" x14ac:dyDescent="0.25">
      <c r="A2331" s="30"/>
      <c r="B2331" s="30"/>
      <c r="C2331" s="30"/>
      <c r="D2331" s="30" t="s">
        <v>7</v>
      </c>
      <c r="E2331" s="30">
        <v>0.5</v>
      </c>
      <c r="F2331" s="31">
        <v>2</v>
      </c>
      <c r="G2331" s="111">
        <v>25.92</v>
      </c>
      <c r="H2331" s="102"/>
    </row>
    <row r="2332" spans="1:8" ht="28.5" x14ac:dyDescent="0.25">
      <c r="A2332" s="34"/>
      <c r="B2332" s="34"/>
      <c r="C2332" s="34" t="s">
        <v>12605</v>
      </c>
      <c r="D2332" s="34"/>
      <c r="E2332" s="34"/>
      <c r="F2332" s="35">
        <v>3</v>
      </c>
      <c r="G2332" s="112">
        <v>155.51</v>
      </c>
      <c r="H2332" s="102"/>
    </row>
    <row r="2333" spans="1:8" x14ac:dyDescent="0.25">
      <c r="A2333" s="30" t="s">
        <v>1389</v>
      </c>
      <c r="B2333" s="30" t="s">
        <v>7790</v>
      </c>
      <c r="C2333" s="30" t="s">
        <v>1390</v>
      </c>
      <c r="D2333" s="30" t="s">
        <v>5</v>
      </c>
      <c r="E2333" s="30">
        <v>5</v>
      </c>
      <c r="F2333" s="31">
        <v>1</v>
      </c>
      <c r="G2333" s="111">
        <v>129.59</v>
      </c>
      <c r="H2333" s="102" t="s">
        <v>17186</v>
      </c>
    </row>
    <row r="2334" spans="1:8" x14ac:dyDescent="0.25">
      <c r="A2334" s="30"/>
      <c r="B2334" s="30"/>
      <c r="C2334" s="30"/>
      <c r="D2334" s="30" t="s">
        <v>7</v>
      </c>
      <c r="E2334" s="30">
        <v>0.5</v>
      </c>
      <c r="F2334" s="31">
        <v>2</v>
      </c>
      <c r="G2334" s="111">
        <v>25.92</v>
      </c>
      <c r="H2334" s="102"/>
    </row>
    <row r="2335" spans="1:8" ht="28.5" x14ac:dyDescent="0.25">
      <c r="A2335" s="34"/>
      <c r="B2335" s="34"/>
      <c r="C2335" s="34" t="s">
        <v>12606</v>
      </c>
      <c r="D2335" s="34"/>
      <c r="E2335" s="34"/>
      <c r="F2335" s="35">
        <v>3</v>
      </c>
      <c r="G2335" s="112">
        <v>155.51</v>
      </c>
      <c r="H2335" s="102"/>
    </row>
    <row r="2336" spans="1:8" ht="30" x14ac:dyDescent="0.25">
      <c r="A2336" s="30" t="s">
        <v>1391</v>
      </c>
      <c r="B2336" s="30" t="s">
        <v>7791</v>
      </c>
      <c r="C2336" s="30" t="s">
        <v>1392</v>
      </c>
      <c r="D2336" s="30" t="s">
        <v>5</v>
      </c>
      <c r="E2336" s="30">
        <v>5</v>
      </c>
      <c r="F2336" s="31">
        <v>1</v>
      </c>
      <c r="G2336" s="111">
        <v>129.59</v>
      </c>
      <c r="H2336" s="102" t="s">
        <v>18497</v>
      </c>
    </row>
    <row r="2337" spans="1:8" x14ac:dyDescent="0.25">
      <c r="A2337" s="30"/>
      <c r="B2337" s="30"/>
      <c r="C2337" s="30"/>
      <c r="D2337" s="30" t="s">
        <v>7</v>
      </c>
      <c r="E2337" s="30">
        <v>0.5</v>
      </c>
      <c r="F2337" s="31">
        <v>2</v>
      </c>
      <c r="G2337" s="111">
        <v>25.92</v>
      </c>
      <c r="H2337" s="102"/>
    </row>
    <row r="2338" spans="1:8" ht="28.5" x14ac:dyDescent="0.25">
      <c r="A2338" s="34"/>
      <c r="B2338" s="34"/>
      <c r="C2338" s="34" t="s">
        <v>12607</v>
      </c>
      <c r="D2338" s="34"/>
      <c r="E2338" s="34"/>
      <c r="F2338" s="35">
        <v>3</v>
      </c>
      <c r="G2338" s="112">
        <v>155.51</v>
      </c>
      <c r="H2338" s="102"/>
    </row>
    <row r="2339" spans="1:8" ht="30" x14ac:dyDescent="0.25">
      <c r="A2339" s="30" t="s">
        <v>1393</v>
      </c>
      <c r="B2339" s="30" t="s">
        <v>7792</v>
      </c>
      <c r="C2339" s="30" t="s">
        <v>1394</v>
      </c>
      <c r="D2339" s="30" t="s">
        <v>5</v>
      </c>
      <c r="E2339" s="30">
        <v>5</v>
      </c>
      <c r="F2339" s="31">
        <v>2</v>
      </c>
      <c r="G2339" s="111">
        <v>259.18</v>
      </c>
      <c r="H2339" s="102" t="s">
        <v>19264</v>
      </c>
    </row>
    <row r="2340" spans="1:8" x14ac:dyDescent="0.25">
      <c r="A2340" s="30"/>
      <c r="B2340" s="30"/>
      <c r="C2340" s="30"/>
      <c r="D2340" s="30" t="s">
        <v>7</v>
      </c>
      <c r="E2340" s="30">
        <v>0.5</v>
      </c>
      <c r="F2340" s="31">
        <v>2</v>
      </c>
      <c r="G2340" s="111">
        <v>25.92</v>
      </c>
      <c r="H2340" s="102"/>
    </row>
    <row r="2341" spans="1:8" ht="28.5" x14ac:dyDescent="0.25">
      <c r="A2341" s="34"/>
      <c r="B2341" s="34"/>
      <c r="C2341" s="34" t="s">
        <v>12608</v>
      </c>
      <c r="D2341" s="34"/>
      <c r="E2341" s="34"/>
      <c r="F2341" s="35">
        <v>4</v>
      </c>
      <c r="G2341" s="112">
        <v>285.10000000000002</v>
      </c>
      <c r="H2341" s="102"/>
    </row>
    <row r="2342" spans="1:8" ht="30" x14ac:dyDescent="0.25">
      <c r="A2342" s="30" t="s">
        <v>1395</v>
      </c>
      <c r="B2342" s="30" t="s">
        <v>7793</v>
      </c>
      <c r="C2342" s="30" t="s">
        <v>1396</v>
      </c>
      <c r="D2342" s="30" t="s">
        <v>5</v>
      </c>
      <c r="E2342" s="30">
        <v>5</v>
      </c>
      <c r="F2342" s="31">
        <v>2</v>
      </c>
      <c r="G2342" s="111">
        <v>259.18</v>
      </c>
      <c r="H2342" s="102" t="s">
        <v>19911</v>
      </c>
    </row>
    <row r="2343" spans="1:8" x14ac:dyDescent="0.25">
      <c r="A2343" s="30"/>
      <c r="B2343" s="30"/>
      <c r="C2343" s="30"/>
      <c r="D2343" s="30" t="s">
        <v>6</v>
      </c>
      <c r="E2343" s="30">
        <v>1</v>
      </c>
      <c r="F2343" s="31">
        <v>1</v>
      </c>
      <c r="G2343" s="111">
        <v>25.92</v>
      </c>
      <c r="H2343" s="102"/>
    </row>
    <row r="2344" spans="1:8" x14ac:dyDescent="0.25">
      <c r="A2344" s="30"/>
      <c r="B2344" s="30"/>
      <c r="C2344" s="30"/>
      <c r="D2344" s="30" t="s">
        <v>7</v>
      </c>
      <c r="E2344" s="30">
        <v>0.5</v>
      </c>
      <c r="F2344" s="31">
        <v>1</v>
      </c>
      <c r="G2344" s="111">
        <v>12.96</v>
      </c>
      <c r="H2344" s="102"/>
    </row>
    <row r="2345" spans="1:8" ht="28.5" x14ac:dyDescent="0.25">
      <c r="A2345" s="34"/>
      <c r="B2345" s="34"/>
      <c r="C2345" s="34" t="s">
        <v>12609</v>
      </c>
      <c r="D2345" s="34"/>
      <c r="E2345" s="34"/>
      <c r="F2345" s="35">
        <v>4</v>
      </c>
      <c r="G2345" s="112">
        <v>298.06</v>
      </c>
      <c r="H2345" s="102"/>
    </row>
    <row r="2346" spans="1:8" ht="30" x14ac:dyDescent="0.25">
      <c r="A2346" s="30" t="s">
        <v>1397</v>
      </c>
      <c r="B2346" s="30" t="s">
        <v>7794</v>
      </c>
      <c r="C2346" s="30" t="s">
        <v>1398</v>
      </c>
      <c r="D2346" s="30" t="s">
        <v>5</v>
      </c>
      <c r="E2346" s="30">
        <v>5</v>
      </c>
      <c r="F2346" s="31">
        <v>2</v>
      </c>
      <c r="G2346" s="111">
        <v>259.18</v>
      </c>
      <c r="H2346" s="102" t="s">
        <v>18357</v>
      </c>
    </row>
    <row r="2347" spans="1:8" x14ac:dyDescent="0.25">
      <c r="A2347" s="30"/>
      <c r="B2347" s="30"/>
      <c r="C2347" s="30"/>
      <c r="D2347" s="30" t="s">
        <v>7</v>
      </c>
      <c r="E2347" s="30">
        <v>0.5</v>
      </c>
      <c r="F2347" s="31">
        <v>2</v>
      </c>
      <c r="G2347" s="111">
        <v>25.92</v>
      </c>
      <c r="H2347" s="102"/>
    </row>
    <row r="2348" spans="1:8" ht="28.5" x14ac:dyDescent="0.25">
      <c r="A2348" s="34"/>
      <c r="B2348" s="34"/>
      <c r="C2348" s="34" t="s">
        <v>12610</v>
      </c>
      <c r="D2348" s="34"/>
      <c r="E2348" s="34"/>
      <c r="F2348" s="35">
        <v>4</v>
      </c>
      <c r="G2348" s="112">
        <v>285.10000000000002</v>
      </c>
      <c r="H2348" s="102"/>
    </row>
    <row r="2349" spans="1:8" x14ac:dyDescent="0.25">
      <c r="A2349" s="30" t="s">
        <v>1399</v>
      </c>
      <c r="B2349" s="30" t="s">
        <v>7795</v>
      </c>
      <c r="C2349" s="30" t="s">
        <v>1400</v>
      </c>
      <c r="D2349" s="30" t="s">
        <v>5</v>
      </c>
      <c r="E2349" s="30">
        <v>5</v>
      </c>
      <c r="F2349" s="31">
        <v>1</v>
      </c>
      <c r="G2349" s="111">
        <v>129.59</v>
      </c>
      <c r="H2349" s="102" t="s">
        <v>20920</v>
      </c>
    </row>
    <row r="2350" spans="1:8" x14ac:dyDescent="0.25">
      <c r="A2350" s="30"/>
      <c r="B2350" s="30"/>
      <c r="C2350" s="30"/>
      <c r="D2350" s="30" t="s">
        <v>7</v>
      </c>
      <c r="E2350" s="30">
        <v>0.5</v>
      </c>
      <c r="F2350" s="31">
        <v>2</v>
      </c>
      <c r="G2350" s="111">
        <v>25.92</v>
      </c>
      <c r="H2350" s="102"/>
    </row>
    <row r="2351" spans="1:8" ht="28.5" x14ac:dyDescent="0.25">
      <c r="A2351" s="34"/>
      <c r="B2351" s="34"/>
      <c r="C2351" s="34" t="s">
        <v>12611</v>
      </c>
      <c r="D2351" s="34"/>
      <c r="E2351" s="34"/>
      <c r="F2351" s="35">
        <v>3</v>
      </c>
      <c r="G2351" s="112">
        <v>155.51</v>
      </c>
      <c r="H2351" s="102"/>
    </row>
    <row r="2352" spans="1:8" ht="30" x14ac:dyDescent="0.25">
      <c r="A2352" s="30" t="s">
        <v>1401</v>
      </c>
      <c r="B2352" s="30" t="s">
        <v>7796</v>
      </c>
      <c r="C2352" s="30" t="s">
        <v>7121</v>
      </c>
      <c r="D2352" s="30" t="s">
        <v>4</v>
      </c>
      <c r="E2352" s="30">
        <v>8</v>
      </c>
      <c r="F2352" s="31">
        <v>1</v>
      </c>
      <c r="G2352" s="111">
        <v>207.35</v>
      </c>
      <c r="H2352" s="102" t="s">
        <v>18768</v>
      </c>
    </row>
    <row r="2353" spans="1:8" ht="28.5" x14ac:dyDescent="0.25">
      <c r="A2353" s="34"/>
      <c r="B2353" s="34"/>
      <c r="C2353" s="34" t="s">
        <v>12612</v>
      </c>
      <c r="D2353" s="34"/>
      <c r="E2353" s="34"/>
      <c r="F2353" s="35">
        <v>1</v>
      </c>
      <c r="G2353" s="112">
        <v>207.35</v>
      </c>
      <c r="H2353" s="102"/>
    </row>
    <row r="2354" spans="1:8" ht="30" x14ac:dyDescent="0.25">
      <c r="A2354" s="30" t="s">
        <v>1402</v>
      </c>
      <c r="B2354" s="30" t="s">
        <v>7797</v>
      </c>
      <c r="C2354" s="30" t="s">
        <v>1403</v>
      </c>
      <c r="D2354" s="30" t="s">
        <v>4</v>
      </c>
      <c r="E2354" s="30">
        <v>8</v>
      </c>
      <c r="F2354" s="31">
        <v>1</v>
      </c>
      <c r="G2354" s="111">
        <v>207.35</v>
      </c>
      <c r="H2354" s="102" t="s">
        <v>18353</v>
      </c>
    </row>
    <row r="2355" spans="1:8" x14ac:dyDescent="0.25">
      <c r="A2355" s="30"/>
      <c r="B2355" s="30"/>
      <c r="C2355" s="30"/>
      <c r="D2355" s="30" t="s">
        <v>7</v>
      </c>
      <c r="E2355" s="30">
        <v>0.5</v>
      </c>
      <c r="F2355" s="31">
        <v>1</v>
      </c>
      <c r="G2355" s="111">
        <v>12.96</v>
      </c>
      <c r="H2355" s="102"/>
    </row>
    <row r="2356" spans="1:8" ht="42.75" x14ac:dyDescent="0.25">
      <c r="A2356" s="34"/>
      <c r="B2356" s="34"/>
      <c r="C2356" s="34" t="s">
        <v>12613</v>
      </c>
      <c r="D2356" s="34"/>
      <c r="E2356" s="34"/>
      <c r="F2356" s="35">
        <v>2</v>
      </c>
      <c r="G2356" s="112">
        <v>220.31</v>
      </c>
      <c r="H2356" s="102"/>
    </row>
    <row r="2357" spans="1:8" ht="30" x14ac:dyDescent="0.25">
      <c r="A2357" s="30" t="s">
        <v>1404</v>
      </c>
      <c r="B2357" s="30" t="s">
        <v>7798</v>
      </c>
      <c r="C2357" s="30" t="s">
        <v>1405</v>
      </c>
      <c r="D2357" s="30" t="s">
        <v>5</v>
      </c>
      <c r="E2357" s="30">
        <v>5</v>
      </c>
      <c r="F2357" s="31">
        <v>2</v>
      </c>
      <c r="G2357" s="111">
        <v>259.18</v>
      </c>
      <c r="H2357" s="102" t="s">
        <v>19592</v>
      </c>
    </row>
    <row r="2358" spans="1:8" x14ac:dyDescent="0.25">
      <c r="A2358" s="30"/>
      <c r="B2358" s="30"/>
      <c r="C2358" s="30"/>
      <c r="D2358" s="30" t="s">
        <v>7</v>
      </c>
      <c r="E2358" s="30">
        <v>0.5</v>
      </c>
      <c r="F2358" s="31">
        <v>1</v>
      </c>
      <c r="G2358" s="111">
        <v>12.96</v>
      </c>
      <c r="H2358" s="102"/>
    </row>
    <row r="2359" spans="1:8" ht="28.5" x14ac:dyDescent="0.25">
      <c r="A2359" s="34"/>
      <c r="B2359" s="34"/>
      <c r="C2359" s="34" t="s">
        <v>12614</v>
      </c>
      <c r="D2359" s="34"/>
      <c r="E2359" s="34"/>
      <c r="F2359" s="35">
        <v>3</v>
      </c>
      <c r="G2359" s="112">
        <v>272.14</v>
      </c>
      <c r="H2359" s="102"/>
    </row>
    <row r="2360" spans="1:8" ht="30" x14ac:dyDescent="0.25">
      <c r="A2360" s="30" t="s">
        <v>1406</v>
      </c>
      <c r="B2360" s="30" t="s">
        <v>7799</v>
      </c>
      <c r="C2360" s="30" t="s">
        <v>2743</v>
      </c>
      <c r="D2360" s="30" t="s">
        <v>5</v>
      </c>
      <c r="E2360" s="30">
        <v>5</v>
      </c>
      <c r="F2360" s="31">
        <v>1</v>
      </c>
      <c r="G2360" s="111">
        <v>129.59</v>
      </c>
      <c r="H2360" s="102" t="s">
        <v>17581</v>
      </c>
    </row>
    <row r="2361" spans="1:8" ht="28.5" x14ac:dyDescent="0.25">
      <c r="A2361" s="34"/>
      <c r="B2361" s="34"/>
      <c r="C2361" s="34" t="s">
        <v>12615</v>
      </c>
      <c r="D2361" s="34"/>
      <c r="E2361" s="34"/>
      <c r="F2361" s="35">
        <v>1</v>
      </c>
      <c r="G2361" s="112">
        <v>129.59</v>
      </c>
      <c r="H2361" s="102"/>
    </row>
    <row r="2362" spans="1:8" x14ac:dyDescent="0.25">
      <c r="A2362" s="30" t="s">
        <v>6447</v>
      </c>
      <c r="B2362" s="30" t="s">
        <v>7446</v>
      </c>
      <c r="C2362" s="30" t="s">
        <v>2146</v>
      </c>
      <c r="D2362" s="30" t="s">
        <v>5</v>
      </c>
      <c r="E2362" s="30">
        <v>5</v>
      </c>
      <c r="F2362" s="31">
        <v>1</v>
      </c>
      <c r="G2362" s="111">
        <v>129.59</v>
      </c>
      <c r="H2362" s="102" t="s">
        <v>18584</v>
      </c>
    </row>
    <row r="2363" spans="1:8" x14ac:dyDescent="0.25">
      <c r="A2363" s="30"/>
      <c r="B2363" s="30"/>
      <c r="C2363" s="30"/>
      <c r="D2363" s="30" t="s">
        <v>7</v>
      </c>
      <c r="E2363" s="30">
        <v>0.5</v>
      </c>
      <c r="F2363" s="31">
        <v>2</v>
      </c>
      <c r="G2363" s="111">
        <v>25.92</v>
      </c>
      <c r="H2363" s="102"/>
    </row>
    <row r="2364" spans="1:8" ht="28.5" x14ac:dyDescent="0.25">
      <c r="A2364" s="34"/>
      <c r="B2364" s="34"/>
      <c r="C2364" s="34" t="s">
        <v>12616</v>
      </c>
      <c r="D2364" s="34"/>
      <c r="E2364" s="34"/>
      <c r="F2364" s="35">
        <v>3</v>
      </c>
      <c r="G2364" s="112">
        <v>155.51</v>
      </c>
      <c r="H2364" s="102"/>
    </row>
    <row r="2365" spans="1:8" ht="30" x14ac:dyDescent="0.25">
      <c r="A2365" s="30" t="s">
        <v>6824</v>
      </c>
      <c r="B2365" s="30" t="s">
        <v>7447</v>
      </c>
      <c r="C2365" s="30" t="s">
        <v>6825</v>
      </c>
      <c r="D2365" s="30" t="s">
        <v>8</v>
      </c>
      <c r="E2365" s="30">
        <v>2</v>
      </c>
      <c r="F2365" s="31">
        <v>1</v>
      </c>
      <c r="G2365" s="111">
        <v>51.84</v>
      </c>
      <c r="H2365" s="102" t="s">
        <v>20416</v>
      </c>
    </row>
    <row r="2366" spans="1:8" x14ac:dyDescent="0.25">
      <c r="A2366" s="30"/>
      <c r="B2366" s="30"/>
      <c r="C2366" s="30"/>
      <c r="D2366" s="30" t="s">
        <v>7</v>
      </c>
      <c r="E2366" s="30">
        <v>0.5</v>
      </c>
      <c r="F2366" s="31">
        <v>2</v>
      </c>
      <c r="G2366" s="111">
        <v>25.92</v>
      </c>
      <c r="H2366" s="102"/>
    </row>
    <row r="2367" spans="1:8" ht="42.75" x14ac:dyDescent="0.25">
      <c r="A2367" s="34"/>
      <c r="B2367" s="34"/>
      <c r="C2367" s="34" t="s">
        <v>12617</v>
      </c>
      <c r="D2367" s="34"/>
      <c r="E2367" s="34"/>
      <c r="F2367" s="35">
        <v>3</v>
      </c>
      <c r="G2367" s="112">
        <v>77.760000000000005</v>
      </c>
      <c r="H2367" s="102"/>
    </row>
    <row r="2368" spans="1:8" x14ac:dyDescent="0.25">
      <c r="A2368" s="30" t="s">
        <v>7114</v>
      </c>
      <c r="B2368" s="30" t="s">
        <v>7448</v>
      </c>
      <c r="C2368" s="30" t="s">
        <v>7115</v>
      </c>
      <c r="D2368" s="30" t="s">
        <v>5</v>
      </c>
      <c r="E2368" s="30">
        <v>5</v>
      </c>
      <c r="F2368" s="31">
        <v>1</v>
      </c>
      <c r="G2368" s="111">
        <v>129.59</v>
      </c>
      <c r="H2368" s="102" t="s">
        <v>16838</v>
      </c>
    </row>
    <row r="2369" spans="1:8" x14ac:dyDescent="0.25">
      <c r="A2369" s="30"/>
      <c r="B2369" s="30"/>
      <c r="C2369" s="30"/>
      <c r="D2369" s="30" t="s">
        <v>7</v>
      </c>
      <c r="E2369" s="30">
        <v>0.5</v>
      </c>
      <c r="F2369" s="31">
        <v>2</v>
      </c>
      <c r="G2369" s="111">
        <v>25.92</v>
      </c>
      <c r="H2369" s="102"/>
    </row>
    <row r="2370" spans="1:8" ht="28.5" x14ac:dyDescent="0.25">
      <c r="A2370" s="34"/>
      <c r="B2370" s="34"/>
      <c r="C2370" s="34" t="s">
        <v>12618</v>
      </c>
      <c r="D2370" s="34"/>
      <c r="E2370" s="34"/>
      <c r="F2370" s="35">
        <v>3</v>
      </c>
      <c r="G2370" s="112">
        <v>155.51</v>
      </c>
      <c r="H2370" s="102"/>
    </row>
    <row r="2371" spans="1:8" x14ac:dyDescent="0.25">
      <c r="A2371" s="30" t="s">
        <v>6826</v>
      </c>
      <c r="B2371" s="30" t="s">
        <v>7449</v>
      </c>
      <c r="C2371" s="30" t="s">
        <v>6827</v>
      </c>
      <c r="D2371" s="30" t="s">
        <v>5</v>
      </c>
      <c r="E2371" s="30">
        <v>5</v>
      </c>
      <c r="F2371" s="31">
        <v>2</v>
      </c>
      <c r="G2371" s="111">
        <v>259.18</v>
      </c>
      <c r="H2371" s="102" t="s">
        <v>16873</v>
      </c>
    </row>
    <row r="2372" spans="1:8" x14ac:dyDescent="0.25">
      <c r="A2372" s="30"/>
      <c r="B2372" s="30"/>
      <c r="C2372" s="30"/>
      <c r="D2372" s="30" t="s">
        <v>7</v>
      </c>
      <c r="E2372" s="30">
        <v>0.5</v>
      </c>
      <c r="F2372" s="31">
        <v>1</v>
      </c>
      <c r="G2372" s="111">
        <v>12.96</v>
      </c>
      <c r="H2372" s="102"/>
    </row>
    <row r="2373" spans="1:8" x14ac:dyDescent="0.25">
      <c r="A2373" s="34"/>
      <c r="B2373" s="34"/>
      <c r="C2373" s="34" t="s">
        <v>12619</v>
      </c>
      <c r="D2373" s="34"/>
      <c r="E2373" s="34"/>
      <c r="F2373" s="35">
        <v>3</v>
      </c>
      <c r="G2373" s="112">
        <v>272.14</v>
      </c>
      <c r="H2373" s="102"/>
    </row>
    <row r="2374" spans="1:8" ht="30" x14ac:dyDescent="0.25">
      <c r="A2374" s="30" t="s">
        <v>7450</v>
      </c>
      <c r="B2374" s="30" t="s">
        <v>7451</v>
      </c>
      <c r="C2374" s="30" t="s">
        <v>7452</v>
      </c>
      <c r="D2374" s="30" t="s">
        <v>5</v>
      </c>
      <c r="E2374" s="30">
        <v>5</v>
      </c>
      <c r="F2374" s="31">
        <v>1</v>
      </c>
      <c r="G2374" s="111">
        <v>129.59</v>
      </c>
      <c r="H2374" s="102" t="s">
        <v>17733</v>
      </c>
    </row>
    <row r="2375" spans="1:8" x14ac:dyDescent="0.25">
      <c r="A2375" s="30"/>
      <c r="B2375" s="30"/>
      <c r="C2375" s="30"/>
      <c r="D2375" s="30" t="s">
        <v>7</v>
      </c>
      <c r="E2375" s="30">
        <v>0.5</v>
      </c>
      <c r="F2375" s="31">
        <v>4</v>
      </c>
      <c r="G2375" s="111">
        <v>51.84</v>
      </c>
      <c r="H2375" s="102"/>
    </row>
    <row r="2376" spans="1:8" ht="28.5" x14ac:dyDescent="0.25">
      <c r="A2376" s="34"/>
      <c r="B2376" s="34"/>
      <c r="C2376" s="34" t="s">
        <v>12620</v>
      </c>
      <c r="D2376" s="34"/>
      <c r="E2376" s="34"/>
      <c r="F2376" s="35">
        <v>5</v>
      </c>
      <c r="G2376" s="112">
        <v>181.43</v>
      </c>
      <c r="H2376" s="102"/>
    </row>
    <row r="2377" spans="1:8" x14ac:dyDescent="0.25">
      <c r="A2377" s="30" t="s">
        <v>7453</v>
      </c>
      <c r="B2377" s="30" t="s">
        <v>7454</v>
      </c>
      <c r="C2377" s="30" t="s">
        <v>7455</v>
      </c>
      <c r="D2377" s="30" t="s">
        <v>5</v>
      </c>
      <c r="E2377" s="30">
        <v>5</v>
      </c>
      <c r="F2377" s="31">
        <v>1</v>
      </c>
      <c r="G2377" s="111">
        <v>129.59</v>
      </c>
      <c r="H2377" s="102" t="s">
        <v>17692</v>
      </c>
    </row>
    <row r="2378" spans="1:8" x14ac:dyDescent="0.25">
      <c r="A2378" s="30"/>
      <c r="B2378" s="30"/>
      <c r="C2378" s="30"/>
      <c r="D2378" s="30" t="s">
        <v>7</v>
      </c>
      <c r="E2378" s="30">
        <v>0.5</v>
      </c>
      <c r="F2378" s="31">
        <v>2</v>
      </c>
      <c r="G2378" s="111">
        <v>25.92</v>
      </c>
      <c r="H2378" s="102"/>
    </row>
    <row r="2379" spans="1:8" x14ac:dyDescent="0.25">
      <c r="A2379" s="34"/>
      <c r="B2379" s="34"/>
      <c r="C2379" s="34" t="s">
        <v>12621</v>
      </c>
      <c r="D2379" s="34"/>
      <c r="E2379" s="34"/>
      <c r="F2379" s="35">
        <v>3</v>
      </c>
      <c r="G2379" s="112">
        <v>155.51</v>
      </c>
      <c r="H2379" s="102"/>
    </row>
    <row r="2380" spans="1:8" ht="30" x14ac:dyDescent="0.25">
      <c r="A2380" s="30" t="s">
        <v>7456</v>
      </c>
      <c r="B2380" s="30" t="s">
        <v>7457</v>
      </c>
      <c r="C2380" s="30" t="s">
        <v>7458</v>
      </c>
      <c r="D2380" s="30" t="s">
        <v>5</v>
      </c>
      <c r="E2380" s="30">
        <v>5</v>
      </c>
      <c r="F2380" s="31">
        <v>1</v>
      </c>
      <c r="G2380" s="111">
        <v>129.59</v>
      </c>
      <c r="H2380" s="102" t="s">
        <v>18761</v>
      </c>
    </row>
    <row r="2381" spans="1:8" x14ac:dyDescent="0.25">
      <c r="A2381" s="30"/>
      <c r="B2381" s="30"/>
      <c r="C2381" s="30"/>
      <c r="D2381" s="30" t="s">
        <v>7</v>
      </c>
      <c r="E2381" s="30">
        <v>0.5</v>
      </c>
      <c r="F2381" s="31">
        <v>3</v>
      </c>
      <c r="G2381" s="111">
        <v>38.880000000000003</v>
      </c>
      <c r="H2381" s="102"/>
    </row>
    <row r="2382" spans="1:8" ht="28.5" x14ac:dyDescent="0.25">
      <c r="A2382" s="34"/>
      <c r="B2382" s="34"/>
      <c r="C2382" s="34" t="s">
        <v>12622</v>
      </c>
      <c r="D2382" s="34"/>
      <c r="E2382" s="34"/>
      <c r="F2382" s="35">
        <v>4</v>
      </c>
      <c r="G2382" s="112">
        <v>168.47</v>
      </c>
      <c r="H2382" s="102"/>
    </row>
    <row r="2383" spans="1:8" x14ac:dyDescent="0.25">
      <c r="A2383" s="30" t="s">
        <v>12623</v>
      </c>
      <c r="B2383" s="30" t="s">
        <v>12624</v>
      </c>
      <c r="C2383" s="30" t="s">
        <v>12625</v>
      </c>
      <c r="D2383" s="30" t="s">
        <v>5</v>
      </c>
      <c r="E2383" s="30">
        <v>5</v>
      </c>
      <c r="F2383" s="31">
        <v>1</v>
      </c>
      <c r="G2383" s="111">
        <v>129.59</v>
      </c>
      <c r="H2383" s="102" t="s">
        <v>20288</v>
      </c>
    </row>
    <row r="2384" spans="1:8" x14ac:dyDescent="0.25">
      <c r="A2384" s="30"/>
      <c r="B2384" s="30"/>
      <c r="C2384" s="30"/>
      <c r="D2384" s="30" t="s">
        <v>7</v>
      </c>
      <c r="E2384" s="30">
        <v>0.5</v>
      </c>
      <c r="F2384" s="31">
        <v>3</v>
      </c>
      <c r="G2384" s="111">
        <v>38.880000000000003</v>
      </c>
      <c r="H2384" s="102"/>
    </row>
    <row r="2385" spans="1:8" ht="28.5" x14ac:dyDescent="0.25">
      <c r="A2385" s="34"/>
      <c r="B2385" s="34"/>
      <c r="C2385" s="34" t="s">
        <v>12626</v>
      </c>
      <c r="D2385" s="34"/>
      <c r="E2385" s="34"/>
      <c r="F2385" s="35">
        <v>4</v>
      </c>
      <c r="G2385" s="112">
        <v>168.47</v>
      </c>
      <c r="H2385" s="102"/>
    </row>
    <row r="2386" spans="1:8" ht="30" x14ac:dyDescent="0.25">
      <c r="A2386" s="30" t="s">
        <v>12627</v>
      </c>
      <c r="B2386" s="30" t="s">
        <v>12628</v>
      </c>
      <c r="C2386" s="30" t="s">
        <v>12629</v>
      </c>
      <c r="D2386" s="30" t="s">
        <v>3</v>
      </c>
      <c r="E2386" s="30">
        <v>10</v>
      </c>
      <c r="F2386" s="31">
        <v>1</v>
      </c>
      <c r="G2386" s="111">
        <v>259.18</v>
      </c>
      <c r="H2386" s="114" t="s">
        <v>20516</v>
      </c>
    </row>
    <row r="2387" spans="1:8" x14ac:dyDescent="0.25">
      <c r="A2387" s="30"/>
      <c r="B2387" s="30"/>
      <c r="C2387" s="30"/>
      <c r="D2387" s="30" t="s">
        <v>5</v>
      </c>
      <c r="E2387" s="30">
        <v>5</v>
      </c>
      <c r="F2387" s="31">
        <v>1</v>
      </c>
      <c r="G2387" s="111">
        <v>129.59</v>
      </c>
      <c r="H2387" s="102"/>
    </row>
    <row r="2388" spans="1:8" x14ac:dyDescent="0.25">
      <c r="A2388" s="30"/>
      <c r="B2388" s="30"/>
      <c r="C2388" s="30"/>
      <c r="D2388" s="30" t="s">
        <v>7</v>
      </c>
      <c r="E2388" s="30">
        <v>0.5</v>
      </c>
      <c r="F2388" s="31">
        <v>14</v>
      </c>
      <c r="G2388" s="111">
        <v>181.43</v>
      </c>
      <c r="H2388" s="102"/>
    </row>
    <row r="2389" spans="1:8" ht="42.75" x14ac:dyDescent="0.25">
      <c r="A2389" s="34"/>
      <c r="B2389" s="34"/>
      <c r="C2389" s="34" t="s">
        <v>12630</v>
      </c>
      <c r="D2389" s="34"/>
      <c r="E2389" s="34"/>
      <c r="F2389" s="35">
        <v>16</v>
      </c>
      <c r="G2389" s="112">
        <v>570.20000000000005</v>
      </c>
      <c r="H2389" s="102"/>
    </row>
    <row r="2390" spans="1:8" x14ac:dyDescent="0.25">
      <c r="A2390" s="30" t="s">
        <v>12631</v>
      </c>
      <c r="B2390" s="30" t="s">
        <v>12632</v>
      </c>
      <c r="C2390" s="30" t="s">
        <v>12633</v>
      </c>
      <c r="D2390" s="30" t="s">
        <v>5</v>
      </c>
      <c r="E2390" s="30">
        <v>5</v>
      </c>
      <c r="F2390" s="31">
        <v>1</v>
      </c>
      <c r="G2390" s="111">
        <v>129.59</v>
      </c>
      <c r="H2390" s="102" t="s">
        <v>20822</v>
      </c>
    </row>
    <row r="2391" spans="1:8" x14ac:dyDescent="0.25">
      <c r="A2391" s="30"/>
      <c r="B2391" s="30"/>
      <c r="C2391" s="30"/>
      <c r="D2391" s="30" t="s">
        <v>6</v>
      </c>
      <c r="E2391" s="30">
        <v>1</v>
      </c>
      <c r="F2391" s="31">
        <v>1</v>
      </c>
      <c r="G2391" s="111">
        <v>25.92</v>
      </c>
      <c r="H2391" s="102"/>
    </row>
    <row r="2392" spans="1:8" x14ac:dyDescent="0.25">
      <c r="A2392" s="30"/>
      <c r="B2392" s="30"/>
      <c r="C2392" s="30"/>
      <c r="D2392" s="30" t="s">
        <v>7</v>
      </c>
      <c r="E2392" s="30">
        <v>0.5</v>
      </c>
      <c r="F2392" s="31">
        <v>1</v>
      </c>
      <c r="G2392" s="111">
        <v>12.96</v>
      </c>
      <c r="H2392" s="102"/>
    </row>
    <row r="2393" spans="1:8" x14ac:dyDescent="0.25">
      <c r="A2393" s="34"/>
      <c r="B2393" s="34"/>
      <c r="C2393" s="34" t="s">
        <v>12634</v>
      </c>
      <c r="D2393" s="34"/>
      <c r="E2393" s="34"/>
      <c r="F2393" s="35">
        <v>3</v>
      </c>
      <c r="G2393" s="112">
        <v>168.47</v>
      </c>
      <c r="H2393" s="102"/>
    </row>
    <row r="2394" spans="1:8" ht="30" x14ac:dyDescent="0.25">
      <c r="A2394" s="30" t="s">
        <v>6869</v>
      </c>
      <c r="B2394" s="30" t="s">
        <v>8735</v>
      </c>
      <c r="C2394" s="30" t="s">
        <v>6870</v>
      </c>
      <c r="D2394" s="30" t="s">
        <v>6</v>
      </c>
      <c r="E2394" s="30">
        <v>1</v>
      </c>
      <c r="F2394" s="31">
        <v>1</v>
      </c>
      <c r="G2394" s="111">
        <v>25.92</v>
      </c>
      <c r="H2394" s="114" t="s">
        <v>20582</v>
      </c>
    </row>
    <row r="2395" spans="1:8" ht="28.5" x14ac:dyDescent="0.25">
      <c r="A2395" s="34"/>
      <c r="B2395" s="34"/>
      <c r="C2395" s="34" t="s">
        <v>12635</v>
      </c>
      <c r="D2395" s="34"/>
      <c r="E2395" s="34"/>
      <c r="F2395" s="35">
        <v>1</v>
      </c>
      <c r="G2395" s="112">
        <v>25.92</v>
      </c>
      <c r="H2395" s="102"/>
    </row>
    <row r="2396" spans="1:8" ht="30" x14ac:dyDescent="0.25">
      <c r="A2396" s="30" t="s">
        <v>8737</v>
      </c>
      <c r="B2396" s="30" t="s">
        <v>8736</v>
      </c>
      <c r="C2396" s="30" t="s">
        <v>8738</v>
      </c>
      <c r="D2396" s="30" t="s">
        <v>6</v>
      </c>
      <c r="E2396" s="30">
        <v>1</v>
      </c>
      <c r="F2396" s="31">
        <v>1</v>
      </c>
      <c r="G2396" s="111">
        <v>25.92</v>
      </c>
      <c r="H2396" s="114" t="s">
        <v>20591</v>
      </c>
    </row>
    <row r="2397" spans="1:8" ht="42.75" x14ac:dyDescent="0.25">
      <c r="A2397" s="34"/>
      <c r="B2397" s="34"/>
      <c r="C2397" s="34" t="s">
        <v>12636</v>
      </c>
      <c r="D2397" s="34"/>
      <c r="E2397" s="34"/>
      <c r="F2397" s="35">
        <v>1</v>
      </c>
      <c r="G2397" s="112">
        <v>25.92</v>
      </c>
      <c r="H2397" s="102"/>
    </row>
    <row r="2398" spans="1:8" ht="45" x14ac:dyDescent="0.25">
      <c r="A2398" s="30" t="s">
        <v>8739</v>
      </c>
      <c r="B2398" s="30" t="s">
        <v>8740</v>
      </c>
      <c r="C2398" s="30" t="s">
        <v>8741</v>
      </c>
      <c r="D2398" s="30" t="s">
        <v>5</v>
      </c>
      <c r="E2398" s="30">
        <v>5</v>
      </c>
      <c r="F2398" s="31">
        <v>1</v>
      </c>
      <c r="G2398" s="111">
        <v>129.59</v>
      </c>
      <c r="H2398" s="102" t="s">
        <v>17872</v>
      </c>
    </row>
    <row r="2399" spans="1:8" x14ac:dyDescent="0.25">
      <c r="A2399" s="30"/>
      <c r="B2399" s="30"/>
      <c r="C2399" s="30"/>
      <c r="D2399" s="30" t="s">
        <v>7</v>
      </c>
      <c r="E2399" s="30">
        <v>0.5</v>
      </c>
      <c r="F2399" s="31">
        <v>1</v>
      </c>
      <c r="G2399" s="111">
        <v>12.96</v>
      </c>
      <c r="H2399" s="102"/>
    </row>
    <row r="2400" spans="1:8" ht="42.75" x14ac:dyDescent="0.25">
      <c r="A2400" s="34"/>
      <c r="B2400" s="34"/>
      <c r="C2400" s="34" t="s">
        <v>12637</v>
      </c>
      <c r="D2400" s="34"/>
      <c r="E2400" s="34"/>
      <c r="F2400" s="35">
        <v>2</v>
      </c>
      <c r="G2400" s="112">
        <v>142.55000000000001</v>
      </c>
      <c r="H2400" s="102"/>
    </row>
    <row r="2401" spans="1:8" ht="30" x14ac:dyDescent="0.25">
      <c r="A2401" s="30" t="s">
        <v>12638</v>
      </c>
      <c r="B2401" s="30" t="s">
        <v>12639</v>
      </c>
      <c r="C2401" s="30" t="s">
        <v>12640</v>
      </c>
      <c r="D2401" s="30" t="s">
        <v>5</v>
      </c>
      <c r="E2401" s="30">
        <v>5</v>
      </c>
      <c r="F2401" s="31">
        <v>1</v>
      </c>
      <c r="G2401" s="111">
        <v>129.59</v>
      </c>
      <c r="H2401" s="102" t="s">
        <v>20450</v>
      </c>
    </row>
    <row r="2402" spans="1:8" x14ac:dyDescent="0.25">
      <c r="A2402" s="30"/>
      <c r="B2402" s="30"/>
      <c r="C2402" s="30"/>
      <c r="D2402" s="30" t="s">
        <v>7</v>
      </c>
      <c r="E2402" s="30">
        <v>0.5</v>
      </c>
      <c r="F2402" s="31">
        <v>2</v>
      </c>
      <c r="G2402" s="111">
        <v>25.92</v>
      </c>
      <c r="H2402" s="102"/>
    </row>
    <row r="2403" spans="1:8" ht="42.75" x14ac:dyDescent="0.25">
      <c r="A2403" s="34"/>
      <c r="B2403" s="34"/>
      <c r="C2403" s="34" t="s">
        <v>12641</v>
      </c>
      <c r="D2403" s="34"/>
      <c r="E2403" s="34"/>
      <c r="F2403" s="35">
        <v>3</v>
      </c>
      <c r="G2403" s="112">
        <v>155.51</v>
      </c>
      <c r="H2403" s="102"/>
    </row>
    <row r="2404" spans="1:8" ht="30" x14ac:dyDescent="0.25">
      <c r="A2404" s="30" t="s">
        <v>12642</v>
      </c>
      <c r="B2404" s="30" t="s">
        <v>8736</v>
      </c>
      <c r="C2404" s="30" t="s">
        <v>12643</v>
      </c>
      <c r="D2404" s="30" t="s">
        <v>7</v>
      </c>
      <c r="E2404" s="30">
        <v>0.5</v>
      </c>
      <c r="F2404" s="31">
        <v>1</v>
      </c>
      <c r="G2404" s="111">
        <v>12.96</v>
      </c>
      <c r="H2404" s="114" t="s">
        <v>20588</v>
      </c>
    </row>
    <row r="2405" spans="1:8" ht="42.75" x14ac:dyDescent="0.25">
      <c r="A2405" s="34"/>
      <c r="B2405" s="34"/>
      <c r="C2405" s="34" t="s">
        <v>12644</v>
      </c>
      <c r="D2405" s="34"/>
      <c r="E2405" s="34"/>
      <c r="F2405" s="35">
        <v>1</v>
      </c>
      <c r="G2405" s="112">
        <v>12.96</v>
      </c>
      <c r="H2405" s="102"/>
    </row>
    <row r="2406" spans="1:8" ht="45" x14ac:dyDescent="0.25">
      <c r="A2406" s="30" t="s">
        <v>2026</v>
      </c>
      <c r="B2406" s="30" t="s">
        <v>9002</v>
      </c>
      <c r="C2406" s="30" t="s">
        <v>2027</v>
      </c>
      <c r="D2406" s="30" t="s">
        <v>5</v>
      </c>
      <c r="E2406" s="30">
        <v>5</v>
      </c>
      <c r="F2406" s="31">
        <v>2</v>
      </c>
      <c r="G2406" s="111">
        <v>259.18</v>
      </c>
      <c r="H2406" s="102" t="s">
        <v>17919</v>
      </c>
    </row>
    <row r="2407" spans="1:8" x14ac:dyDescent="0.25">
      <c r="A2407" s="30"/>
      <c r="B2407" s="30"/>
      <c r="C2407" s="30"/>
      <c r="D2407" s="30" t="s">
        <v>7</v>
      </c>
      <c r="E2407" s="30">
        <v>0.5</v>
      </c>
      <c r="F2407" s="31">
        <v>3</v>
      </c>
      <c r="G2407" s="111">
        <v>38.880000000000003</v>
      </c>
      <c r="H2407" s="102"/>
    </row>
    <row r="2408" spans="1:8" ht="42.75" x14ac:dyDescent="0.25">
      <c r="A2408" s="34"/>
      <c r="B2408" s="34"/>
      <c r="C2408" s="34" t="s">
        <v>12645</v>
      </c>
      <c r="D2408" s="34"/>
      <c r="E2408" s="34"/>
      <c r="F2408" s="35">
        <v>5</v>
      </c>
      <c r="G2408" s="112">
        <v>298.06</v>
      </c>
      <c r="H2408" s="102"/>
    </row>
    <row r="2409" spans="1:8" x14ac:dyDescent="0.25">
      <c r="A2409" s="30" t="s">
        <v>2028</v>
      </c>
      <c r="B2409" s="30" t="s">
        <v>9003</v>
      </c>
      <c r="C2409" s="30" t="s">
        <v>2029</v>
      </c>
      <c r="D2409" s="30" t="s">
        <v>5</v>
      </c>
      <c r="E2409" s="30">
        <v>5</v>
      </c>
      <c r="F2409" s="31">
        <v>1</v>
      </c>
      <c r="G2409" s="111">
        <v>129.59</v>
      </c>
      <c r="H2409" s="102" t="s">
        <v>20930</v>
      </c>
    </row>
    <row r="2410" spans="1:8" x14ac:dyDescent="0.25">
      <c r="A2410" s="30"/>
      <c r="B2410" s="30"/>
      <c r="C2410" s="30"/>
      <c r="D2410" s="30" t="s">
        <v>7</v>
      </c>
      <c r="E2410" s="30">
        <v>0.5</v>
      </c>
      <c r="F2410" s="31">
        <v>1</v>
      </c>
      <c r="G2410" s="111">
        <v>12.96</v>
      </c>
      <c r="H2410" s="102"/>
    </row>
    <row r="2411" spans="1:8" ht="28.5" x14ac:dyDescent="0.25">
      <c r="A2411" s="34"/>
      <c r="B2411" s="34"/>
      <c r="C2411" s="34" t="s">
        <v>12646</v>
      </c>
      <c r="D2411" s="34"/>
      <c r="E2411" s="34"/>
      <c r="F2411" s="35">
        <v>2</v>
      </c>
      <c r="G2411" s="112">
        <v>142.55000000000001</v>
      </c>
      <c r="H2411" s="102"/>
    </row>
    <row r="2412" spans="1:8" ht="30" x14ac:dyDescent="0.25">
      <c r="A2412" s="30" t="s">
        <v>2030</v>
      </c>
      <c r="B2412" s="30" t="s">
        <v>9004</v>
      </c>
      <c r="C2412" s="30" t="s">
        <v>2031</v>
      </c>
      <c r="D2412" s="30" t="s">
        <v>8</v>
      </c>
      <c r="E2412" s="30">
        <v>2</v>
      </c>
      <c r="F2412" s="31">
        <v>2</v>
      </c>
      <c r="G2412" s="111">
        <v>103.67</v>
      </c>
      <c r="H2412" s="102" t="s">
        <v>20379</v>
      </c>
    </row>
    <row r="2413" spans="1:8" x14ac:dyDescent="0.25">
      <c r="A2413" s="30"/>
      <c r="B2413" s="30"/>
      <c r="C2413" s="30"/>
      <c r="D2413" s="30" t="s">
        <v>7</v>
      </c>
      <c r="E2413" s="30">
        <v>0.5</v>
      </c>
      <c r="F2413" s="31">
        <v>2</v>
      </c>
      <c r="G2413" s="111">
        <v>25.92</v>
      </c>
      <c r="H2413" s="102"/>
    </row>
    <row r="2414" spans="1:8" ht="28.5" x14ac:dyDescent="0.25">
      <c r="A2414" s="34"/>
      <c r="B2414" s="34"/>
      <c r="C2414" s="34" t="s">
        <v>12647</v>
      </c>
      <c r="D2414" s="34"/>
      <c r="E2414" s="34"/>
      <c r="F2414" s="35">
        <v>4</v>
      </c>
      <c r="G2414" s="112">
        <v>129.59</v>
      </c>
      <c r="H2414" s="102"/>
    </row>
    <row r="2415" spans="1:8" ht="30" x14ac:dyDescent="0.25">
      <c r="A2415" s="30" t="s">
        <v>2032</v>
      </c>
      <c r="B2415" s="30" t="s">
        <v>9005</v>
      </c>
      <c r="C2415" s="30" t="s">
        <v>2033</v>
      </c>
      <c r="D2415" s="30" t="s">
        <v>3</v>
      </c>
      <c r="E2415" s="30">
        <v>10</v>
      </c>
      <c r="F2415" s="31">
        <v>3</v>
      </c>
      <c r="G2415" s="111">
        <v>777.55</v>
      </c>
      <c r="H2415" s="102" t="s">
        <v>17659</v>
      </c>
    </row>
    <row r="2416" spans="1:8" x14ac:dyDescent="0.25">
      <c r="A2416" s="30"/>
      <c r="B2416" s="30"/>
      <c r="C2416" s="30"/>
      <c r="D2416" s="30" t="s">
        <v>4</v>
      </c>
      <c r="E2416" s="30">
        <v>8</v>
      </c>
      <c r="F2416" s="31">
        <v>2</v>
      </c>
      <c r="G2416" s="111">
        <v>414.69</v>
      </c>
      <c r="H2416" s="102"/>
    </row>
    <row r="2417" spans="1:8" x14ac:dyDescent="0.25">
      <c r="A2417" s="30"/>
      <c r="B2417" s="30"/>
      <c r="C2417" s="30"/>
      <c r="D2417" s="30" t="s">
        <v>5</v>
      </c>
      <c r="E2417" s="30">
        <v>5</v>
      </c>
      <c r="F2417" s="31">
        <v>4</v>
      </c>
      <c r="G2417" s="111">
        <v>518.36</v>
      </c>
      <c r="H2417" s="102"/>
    </row>
    <row r="2418" spans="1:8" x14ac:dyDescent="0.25">
      <c r="A2418" s="30"/>
      <c r="B2418" s="30"/>
      <c r="C2418" s="30"/>
      <c r="D2418" s="30" t="s">
        <v>7</v>
      </c>
      <c r="E2418" s="30">
        <v>0.5</v>
      </c>
      <c r="F2418" s="31">
        <v>14</v>
      </c>
      <c r="G2418" s="111">
        <v>181.43</v>
      </c>
      <c r="H2418" s="102"/>
    </row>
    <row r="2419" spans="1:8" ht="28.5" x14ac:dyDescent="0.25">
      <c r="A2419" s="34"/>
      <c r="B2419" s="34"/>
      <c r="C2419" s="34" t="s">
        <v>12648</v>
      </c>
      <c r="D2419" s="34"/>
      <c r="E2419" s="34"/>
      <c r="F2419" s="35">
        <v>23</v>
      </c>
      <c r="G2419" s="112">
        <v>1892.03</v>
      </c>
      <c r="H2419" s="102"/>
    </row>
    <row r="2420" spans="1:8" ht="30" x14ac:dyDescent="0.25">
      <c r="A2420" s="30" t="s">
        <v>2034</v>
      </c>
      <c r="B2420" s="30" t="s">
        <v>9006</v>
      </c>
      <c r="C2420" s="30" t="s">
        <v>2035</v>
      </c>
      <c r="D2420" s="30" t="s">
        <v>5</v>
      </c>
      <c r="E2420" s="30">
        <v>5</v>
      </c>
      <c r="F2420" s="31">
        <v>2</v>
      </c>
      <c r="G2420" s="111">
        <v>259.18</v>
      </c>
      <c r="H2420" s="102" t="s">
        <v>19191</v>
      </c>
    </row>
    <row r="2421" spans="1:8" x14ac:dyDescent="0.25">
      <c r="A2421" s="30"/>
      <c r="B2421" s="30"/>
      <c r="C2421" s="30"/>
      <c r="D2421" s="30" t="s">
        <v>7</v>
      </c>
      <c r="E2421" s="30">
        <v>0.5</v>
      </c>
      <c r="F2421" s="31">
        <v>2</v>
      </c>
      <c r="G2421" s="111">
        <v>25.92</v>
      </c>
      <c r="H2421" s="102"/>
    </row>
    <row r="2422" spans="1:8" ht="28.5" x14ac:dyDescent="0.25">
      <c r="A2422" s="34"/>
      <c r="B2422" s="34"/>
      <c r="C2422" s="34" t="s">
        <v>12649</v>
      </c>
      <c r="D2422" s="34"/>
      <c r="E2422" s="34"/>
      <c r="F2422" s="35">
        <v>4</v>
      </c>
      <c r="G2422" s="112">
        <v>285.10000000000002</v>
      </c>
      <c r="H2422" s="102"/>
    </row>
    <row r="2423" spans="1:8" ht="30" x14ac:dyDescent="0.25">
      <c r="A2423" s="30" t="s">
        <v>2036</v>
      </c>
      <c r="B2423" s="30" t="s">
        <v>9007</v>
      </c>
      <c r="C2423" s="30" t="s">
        <v>2037</v>
      </c>
      <c r="D2423" s="30" t="s">
        <v>5</v>
      </c>
      <c r="E2423" s="30">
        <v>5</v>
      </c>
      <c r="F2423" s="31">
        <v>1</v>
      </c>
      <c r="G2423" s="111">
        <v>129.59</v>
      </c>
      <c r="H2423" s="102" t="s">
        <v>17409</v>
      </c>
    </row>
    <row r="2424" spans="1:8" x14ac:dyDescent="0.25">
      <c r="A2424" s="30"/>
      <c r="B2424" s="30"/>
      <c r="C2424" s="30"/>
      <c r="D2424" s="30" t="s">
        <v>7</v>
      </c>
      <c r="E2424" s="30">
        <v>0.5</v>
      </c>
      <c r="F2424" s="31">
        <v>1</v>
      </c>
      <c r="G2424" s="111">
        <v>12.96</v>
      </c>
      <c r="H2424" s="102"/>
    </row>
    <row r="2425" spans="1:8" ht="28.5" x14ac:dyDescent="0.25">
      <c r="A2425" s="34"/>
      <c r="B2425" s="34"/>
      <c r="C2425" s="34" t="s">
        <v>12650</v>
      </c>
      <c r="D2425" s="34"/>
      <c r="E2425" s="34"/>
      <c r="F2425" s="35">
        <v>2</v>
      </c>
      <c r="G2425" s="112">
        <v>142.55000000000001</v>
      </c>
      <c r="H2425" s="102"/>
    </row>
    <row r="2426" spans="1:8" ht="30" x14ac:dyDescent="0.25">
      <c r="A2426" s="30" t="s">
        <v>2038</v>
      </c>
      <c r="B2426" s="30" t="s">
        <v>9008</v>
      </c>
      <c r="C2426" s="30" t="s">
        <v>2039</v>
      </c>
      <c r="D2426" s="30" t="s">
        <v>3</v>
      </c>
      <c r="E2426" s="30">
        <v>10</v>
      </c>
      <c r="F2426" s="31">
        <v>12</v>
      </c>
      <c r="G2426" s="111">
        <v>3110.18</v>
      </c>
      <c r="H2426" s="102" t="s">
        <v>20901</v>
      </c>
    </row>
    <row r="2427" spans="1:8" x14ac:dyDescent="0.25">
      <c r="A2427" s="30"/>
      <c r="B2427" s="30"/>
      <c r="C2427" s="30"/>
      <c r="D2427" s="30" t="s">
        <v>4</v>
      </c>
      <c r="E2427" s="30">
        <v>8</v>
      </c>
      <c r="F2427" s="31">
        <v>9</v>
      </c>
      <c r="G2427" s="111">
        <v>1866.11</v>
      </c>
      <c r="H2427" s="102"/>
    </row>
    <row r="2428" spans="1:8" x14ac:dyDescent="0.25">
      <c r="A2428" s="30"/>
      <c r="B2428" s="30"/>
      <c r="C2428" s="30"/>
      <c r="D2428" s="30" t="s">
        <v>5</v>
      </c>
      <c r="E2428" s="30">
        <v>5</v>
      </c>
      <c r="F2428" s="31">
        <v>31</v>
      </c>
      <c r="G2428" s="111">
        <v>4017.32</v>
      </c>
      <c r="H2428" s="102"/>
    </row>
    <row r="2429" spans="1:8" x14ac:dyDescent="0.25">
      <c r="A2429" s="30"/>
      <c r="B2429" s="30"/>
      <c r="C2429" s="30"/>
      <c r="D2429" s="30" t="s">
        <v>8</v>
      </c>
      <c r="E2429" s="30">
        <v>2</v>
      </c>
      <c r="F2429" s="31">
        <v>11</v>
      </c>
      <c r="G2429" s="111">
        <v>570.20000000000005</v>
      </c>
      <c r="H2429" s="102"/>
    </row>
    <row r="2430" spans="1:8" x14ac:dyDescent="0.25">
      <c r="A2430" s="30"/>
      <c r="B2430" s="30"/>
      <c r="C2430" s="30"/>
      <c r="D2430" s="30" t="s">
        <v>6</v>
      </c>
      <c r="E2430" s="30">
        <v>1</v>
      </c>
      <c r="F2430" s="31">
        <v>3</v>
      </c>
      <c r="G2430" s="111">
        <v>77.75</v>
      </c>
      <c r="H2430" s="102"/>
    </row>
    <row r="2431" spans="1:8" x14ac:dyDescent="0.25">
      <c r="A2431" s="30"/>
      <c r="B2431" s="30"/>
      <c r="C2431" s="30"/>
      <c r="D2431" s="30" t="s">
        <v>7</v>
      </c>
      <c r="E2431" s="30">
        <v>0.5</v>
      </c>
      <c r="F2431" s="31">
        <v>75</v>
      </c>
      <c r="G2431" s="111">
        <v>971.93</v>
      </c>
      <c r="H2431" s="102"/>
    </row>
    <row r="2432" spans="1:8" ht="42.75" x14ac:dyDescent="0.25">
      <c r="A2432" s="34"/>
      <c r="B2432" s="34"/>
      <c r="C2432" s="34" t="s">
        <v>12651</v>
      </c>
      <c r="D2432" s="34"/>
      <c r="E2432" s="34"/>
      <c r="F2432" s="35">
        <v>141</v>
      </c>
      <c r="G2432" s="112">
        <v>10613.490000000002</v>
      </c>
      <c r="H2432" s="102"/>
    </row>
    <row r="2433" spans="1:8" ht="30" x14ac:dyDescent="0.25">
      <c r="A2433" s="30" t="s">
        <v>2040</v>
      </c>
      <c r="B2433" s="30" t="s">
        <v>9009</v>
      </c>
      <c r="C2433" s="30" t="s">
        <v>2041</v>
      </c>
      <c r="D2433" s="30" t="s">
        <v>5</v>
      </c>
      <c r="E2433" s="30">
        <v>5</v>
      </c>
      <c r="F2433" s="31">
        <v>2</v>
      </c>
      <c r="G2433" s="111">
        <v>259.18</v>
      </c>
      <c r="H2433" s="102" t="s">
        <v>20758</v>
      </c>
    </row>
    <row r="2434" spans="1:8" x14ac:dyDescent="0.25">
      <c r="A2434" s="30"/>
      <c r="B2434" s="30"/>
      <c r="C2434" s="30"/>
      <c r="D2434" s="30" t="s">
        <v>7</v>
      </c>
      <c r="E2434" s="30">
        <v>0.5</v>
      </c>
      <c r="F2434" s="31">
        <v>2</v>
      </c>
      <c r="G2434" s="111">
        <v>25.92</v>
      </c>
      <c r="H2434" s="102"/>
    </row>
    <row r="2435" spans="1:8" ht="28.5" x14ac:dyDescent="0.25">
      <c r="A2435" s="34"/>
      <c r="B2435" s="34"/>
      <c r="C2435" s="34" t="s">
        <v>12652</v>
      </c>
      <c r="D2435" s="34"/>
      <c r="E2435" s="34"/>
      <c r="F2435" s="35">
        <v>4</v>
      </c>
      <c r="G2435" s="112">
        <v>285.10000000000002</v>
      </c>
      <c r="H2435" s="102"/>
    </row>
    <row r="2436" spans="1:8" ht="30" x14ac:dyDescent="0.25">
      <c r="A2436" s="30" t="s">
        <v>2042</v>
      </c>
      <c r="B2436" s="30" t="s">
        <v>9010</v>
      </c>
      <c r="C2436" s="30" t="s">
        <v>2043</v>
      </c>
      <c r="D2436" s="30" t="s">
        <v>5</v>
      </c>
      <c r="E2436" s="30">
        <v>5</v>
      </c>
      <c r="F2436" s="31">
        <v>2</v>
      </c>
      <c r="G2436" s="111">
        <v>259.18</v>
      </c>
      <c r="H2436" s="102" t="s">
        <v>19618</v>
      </c>
    </row>
    <row r="2437" spans="1:8" x14ac:dyDescent="0.25">
      <c r="A2437" s="30"/>
      <c r="B2437" s="30"/>
      <c r="C2437" s="30"/>
      <c r="D2437" s="30" t="s">
        <v>7</v>
      </c>
      <c r="E2437" s="30">
        <v>0.5</v>
      </c>
      <c r="F2437" s="31">
        <v>1</v>
      </c>
      <c r="G2437" s="111">
        <v>12.96</v>
      </c>
      <c r="H2437" s="102"/>
    </row>
    <row r="2438" spans="1:8" ht="28.5" x14ac:dyDescent="0.25">
      <c r="A2438" s="34"/>
      <c r="B2438" s="34"/>
      <c r="C2438" s="34" t="s">
        <v>12653</v>
      </c>
      <c r="D2438" s="34"/>
      <c r="E2438" s="34"/>
      <c r="F2438" s="35">
        <v>3</v>
      </c>
      <c r="G2438" s="112">
        <v>272.14</v>
      </c>
      <c r="H2438" s="102"/>
    </row>
    <row r="2439" spans="1:8" ht="30" x14ac:dyDescent="0.25">
      <c r="A2439" s="30" t="s">
        <v>2044</v>
      </c>
      <c r="B2439" s="30" t="s">
        <v>9011</v>
      </c>
      <c r="C2439" s="30" t="s">
        <v>2045</v>
      </c>
      <c r="D2439" s="30" t="s">
        <v>5</v>
      </c>
      <c r="E2439" s="30">
        <v>5</v>
      </c>
      <c r="F2439" s="31">
        <v>1</v>
      </c>
      <c r="G2439" s="111">
        <v>129.59</v>
      </c>
      <c r="H2439" s="102" t="s">
        <v>20737</v>
      </c>
    </row>
    <row r="2440" spans="1:8" x14ac:dyDescent="0.25">
      <c r="A2440" s="30"/>
      <c r="B2440" s="30"/>
      <c r="C2440" s="30"/>
      <c r="D2440" s="30" t="s">
        <v>7</v>
      </c>
      <c r="E2440" s="30">
        <v>0.5</v>
      </c>
      <c r="F2440" s="31">
        <v>3</v>
      </c>
      <c r="G2440" s="111">
        <v>38.880000000000003</v>
      </c>
      <c r="H2440" s="102"/>
    </row>
    <row r="2441" spans="1:8" ht="42.75" x14ac:dyDescent="0.25">
      <c r="A2441" s="34"/>
      <c r="B2441" s="34"/>
      <c r="C2441" s="34" t="s">
        <v>12654</v>
      </c>
      <c r="D2441" s="34"/>
      <c r="E2441" s="34"/>
      <c r="F2441" s="35">
        <v>4</v>
      </c>
      <c r="G2441" s="112">
        <v>168.47</v>
      </c>
      <c r="H2441" s="102"/>
    </row>
    <row r="2442" spans="1:8" ht="30" x14ac:dyDescent="0.25">
      <c r="A2442" s="30" t="s">
        <v>2046</v>
      </c>
      <c r="B2442" s="30" t="s">
        <v>9012</v>
      </c>
      <c r="C2442" s="30" t="s">
        <v>2047</v>
      </c>
      <c r="D2442" s="30" t="s">
        <v>5</v>
      </c>
      <c r="E2442" s="30">
        <v>5</v>
      </c>
      <c r="F2442" s="31">
        <v>1</v>
      </c>
      <c r="G2442" s="111">
        <v>129.59</v>
      </c>
      <c r="H2442" s="102" t="s">
        <v>20899</v>
      </c>
    </row>
    <row r="2443" spans="1:8" x14ac:dyDescent="0.25">
      <c r="A2443" s="30"/>
      <c r="B2443" s="30"/>
      <c r="C2443" s="30"/>
      <c r="D2443" s="30" t="s">
        <v>7</v>
      </c>
      <c r="E2443" s="30">
        <v>0.5</v>
      </c>
      <c r="F2443" s="31">
        <v>4</v>
      </c>
      <c r="G2443" s="111">
        <v>51.84</v>
      </c>
      <c r="H2443" s="102"/>
    </row>
    <row r="2444" spans="1:8" ht="42.75" x14ac:dyDescent="0.25">
      <c r="A2444" s="34"/>
      <c r="B2444" s="34"/>
      <c r="C2444" s="34" t="s">
        <v>12655</v>
      </c>
      <c r="D2444" s="34"/>
      <c r="E2444" s="34"/>
      <c r="F2444" s="35">
        <v>5</v>
      </c>
      <c r="G2444" s="112">
        <v>181.43</v>
      </c>
      <c r="H2444" s="102"/>
    </row>
    <row r="2445" spans="1:8" ht="45" x14ac:dyDescent="0.25">
      <c r="A2445" s="30" t="s">
        <v>2050</v>
      </c>
      <c r="B2445" s="30" t="s">
        <v>9014</v>
      </c>
      <c r="C2445" s="30" t="s">
        <v>2051</v>
      </c>
      <c r="D2445" s="30" t="s">
        <v>5</v>
      </c>
      <c r="E2445" s="30">
        <v>5</v>
      </c>
      <c r="F2445" s="31">
        <v>1</v>
      </c>
      <c r="G2445" s="111">
        <v>129.59</v>
      </c>
      <c r="H2445" s="102" t="s">
        <v>18314</v>
      </c>
    </row>
    <row r="2446" spans="1:8" x14ac:dyDescent="0.25">
      <c r="A2446" s="30"/>
      <c r="B2446" s="30"/>
      <c r="C2446" s="30"/>
      <c r="D2446" s="30" t="s">
        <v>7</v>
      </c>
      <c r="E2446" s="30">
        <v>0.5</v>
      </c>
      <c r="F2446" s="31">
        <v>2</v>
      </c>
      <c r="G2446" s="111">
        <v>25.92</v>
      </c>
      <c r="H2446" s="102"/>
    </row>
    <row r="2447" spans="1:8" ht="42.75" x14ac:dyDescent="0.25">
      <c r="A2447" s="34"/>
      <c r="B2447" s="34"/>
      <c r="C2447" s="34" t="s">
        <v>12656</v>
      </c>
      <c r="D2447" s="34"/>
      <c r="E2447" s="34"/>
      <c r="F2447" s="35">
        <v>3</v>
      </c>
      <c r="G2447" s="112">
        <v>155.51</v>
      </c>
      <c r="H2447" s="102"/>
    </row>
    <row r="2448" spans="1:8" ht="45" x14ac:dyDescent="0.25">
      <c r="A2448" s="30" t="s">
        <v>2052</v>
      </c>
      <c r="B2448" s="30" t="s">
        <v>9015</v>
      </c>
      <c r="C2448" s="30" t="s">
        <v>2053</v>
      </c>
      <c r="D2448" s="30" t="s">
        <v>5</v>
      </c>
      <c r="E2448" s="30">
        <v>5</v>
      </c>
      <c r="F2448" s="31">
        <v>1</v>
      </c>
      <c r="G2448" s="111">
        <v>129.59</v>
      </c>
      <c r="H2448" s="102" t="s">
        <v>18661</v>
      </c>
    </row>
    <row r="2449" spans="1:8" x14ac:dyDescent="0.25">
      <c r="A2449" s="30"/>
      <c r="B2449" s="30"/>
      <c r="C2449" s="30"/>
      <c r="D2449" s="30" t="s">
        <v>7</v>
      </c>
      <c r="E2449" s="30">
        <v>0.5</v>
      </c>
      <c r="F2449" s="31">
        <v>1</v>
      </c>
      <c r="G2449" s="111">
        <v>12.96</v>
      </c>
      <c r="H2449" s="102"/>
    </row>
    <row r="2450" spans="1:8" ht="42.75" x14ac:dyDescent="0.25">
      <c r="A2450" s="34"/>
      <c r="B2450" s="34"/>
      <c r="C2450" s="34" t="s">
        <v>12657</v>
      </c>
      <c r="D2450" s="34"/>
      <c r="E2450" s="34"/>
      <c r="F2450" s="35">
        <v>2</v>
      </c>
      <c r="G2450" s="112">
        <v>142.55000000000001</v>
      </c>
      <c r="H2450" s="102"/>
    </row>
    <row r="2451" spans="1:8" x14ac:dyDescent="0.25">
      <c r="A2451" s="30" t="s">
        <v>2054</v>
      </c>
      <c r="B2451" s="30" t="s">
        <v>9016</v>
      </c>
      <c r="C2451" s="30" t="s">
        <v>2533</v>
      </c>
      <c r="D2451" s="30" t="s">
        <v>8</v>
      </c>
      <c r="E2451" s="30">
        <v>2</v>
      </c>
      <c r="F2451" s="31">
        <v>9</v>
      </c>
      <c r="G2451" s="111">
        <v>466.53</v>
      </c>
      <c r="H2451" s="102" t="s">
        <v>17681</v>
      </c>
    </row>
    <row r="2452" spans="1:8" x14ac:dyDescent="0.25">
      <c r="A2452" s="30"/>
      <c r="B2452" s="30"/>
      <c r="C2452" s="30"/>
      <c r="D2452" s="30" t="s">
        <v>7</v>
      </c>
      <c r="E2452" s="30">
        <v>0.5</v>
      </c>
      <c r="F2452" s="31">
        <v>7</v>
      </c>
      <c r="G2452" s="111">
        <v>90.71</v>
      </c>
      <c r="H2452" s="102"/>
    </row>
    <row r="2453" spans="1:8" x14ac:dyDescent="0.25">
      <c r="A2453" s="34"/>
      <c r="B2453" s="34"/>
      <c r="C2453" s="34" t="s">
        <v>12658</v>
      </c>
      <c r="D2453" s="34"/>
      <c r="E2453" s="34"/>
      <c r="F2453" s="35">
        <v>16</v>
      </c>
      <c r="G2453" s="112">
        <v>557.24</v>
      </c>
      <c r="H2453" s="102"/>
    </row>
    <row r="2454" spans="1:8" x14ac:dyDescent="0.25">
      <c r="A2454" s="30" t="s">
        <v>2055</v>
      </c>
      <c r="B2454" s="30" t="s">
        <v>9017</v>
      </c>
      <c r="C2454" s="30" t="s">
        <v>2669</v>
      </c>
      <c r="D2454" s="30" t="s">
        <v>3</v>
      </c>
      <c r="E2454" s="30">
        <v>10</v>
      </c>
      <c r="F2454" s="31">
        <v>1</v>
      </c>
      <c r="G2454" s="111">
        <v>259.18</v>
      </c>
      <c r="H2454" s="102" t="s">
        <v>20937</v>
      </c>
    </row>
    <row r="2455" spans="1:8" x14ac:dyDescent="0.25">
      <c r="A2455" s="30"/>
      <c r="B2455" s="30"/>
      <c r="C2455" s="30"/>
      <c r="D2455" s="30" t="s">
        <v>6</v>
      </c>
      <c r="E2455" s="30">
        <v>1</v>
      </c>
      <c r="F2455" s="31">
        <v>1</v>
      </c>
      <c r="G2455" s="111">
        <v>25.92</v>
      </c>
      <c r="H2455" s="102"/>
    </row>
    <row r="2456" spans="1:8" x14ac:dyDescent="0.25">
      <c r="A2456" s="34"/>
      <c r="B2456" s="34"/>
      <c r="C2456" s="34" t="s">
        <v>12659</v>
      </c>
      <c r="D2456" s="34"/>
      <c r="E2456" s="34"/>
      <c r="F2456" s="35">
        <v>2</v>
      </c>
      <c r="G2456" s="112">
        <v>285.10000000000002</v>
      </c>
      <c r="H2456" s="102"/>
    </row>
    <row r="2457" spans="1:8" ht="30" x14ac:dyDescent="0.25">
      <c r="A2457" s="30" t="s">
        <v>2056</v>
      </c>
      <c r="B2457" s="30" t="s">
        <v>9018</v>
      </c>
      <c r="C2457" s="30" t="s">
        <v>2670</v>
      </c>
      <c r="D2457" s="30" t="s">
        <v>3</v>
      </c>
      <c r="E2457" s="30">
        <v>10</v>
      </c>
      <c r="F2457" s="31">
        <v>1</v>
      </c>
      <c r="G2457" s="111">
        <v>259.18</v>
      </c>
      <c r="H2457" s="102" t="s">
        <v>20493</v>
      </c>
    </row>
    <row r="2458" spans="1:8" ht="42.75" x14ac:dyDescent="0.25">
      <c r="A2458" s="34"/>
      <c r="B2458" s="34"/>
      <c r="C2458" s="34" t="s">
        <v>12660</v>
      </c>
      <c r="D2458" s="34"/>
      <c r="E2458" s="34"/>
      <c r="F2458" s="35">
        <v>1</v>
      </c>
      <c r="G2458" s="112">
        <v>259.18</v>
      </c>
      <c r="H2458" s="102"/>
    </row>
    <row r="2459" spans="1:8" ht="30" x14ac:dyDescent="0.25">
      <c r="A2459" s="30" t="s">
        <v>2057</v>
      </c>
      <c r="B2459" s="30" t="s">
        <v>9019</v>
      </c>
      <c r="C2459" s="30" t="s">
        <v>2058</v>
      </c>
      <c r="D2459" s="30" t="s">
        <v>8</v>
      </c>
      <c r="E2459" s="30">
        <v>2</v>
      </c>
      <c r="F2459" s="31">
        <v>1</v>
      </c>
      <c r="G2459" s="111">
        <v>51.84</v>
      </c>
      <c r="H2459" s="102" t="s">
        <v>17284</v>
      </c>
    </row>
    <row r="2460" spans="1:8" x14ac:dyDescent="0.25">
      <c r="A2460" s="30"/>
      <c r="B2460" s="30"/>
      <c r="C2460" s="30"/>
      <c r="D2460" s="30" t="s">
        <v>7</v>
      </c>
      <c r="E2460" s="30">
        <v>0.5</v>
      </c>
      <c r="F2460" s="31">
        <v>1</v>
      </c>
      <c r="G2460" s="111">
        <v>12.96</v>
      </c>
      <c r="H2460" s="102"/>
    </row>
    <row r="2461" spans="1:8" ht="28.5" x14ac:dyDescent="0.25">
      <c r="A2461" s="34"/>
      <c r="B2461" s="34"/>
      <c r="C2461" s="34" t="s">
        <v>12661</v>
      </c>
      <c r="D2461" s="34"/>
      <c r="E2461" s="34"/>
      <c r="F2461" s="35">
        <v>2</v>
      </c>
      <c r="G2461" s="112">
        <v>64.800000000000011</v>
      </c>
      <c r="H2461" s="102"/>
    </row>
    <row r="2462" spans="1:8" x14ac:dyDescent="0.25">
      <c r="A2462" s="30" t="s">
        <v>2059</v>
      </c>
      <c r="B2462" s="30" t="s">
        <v>9020</v>
      </c>
      <c r="C2462" s="30" t="s">
        <v>2060</v>
      </c>
      <c r="D2462" s="30" t="s">
        <v>8</v>
      </c>
      <c r="E2462" s="30">
        <v>2</v>
      </c>
      <c r="F2462" s="31">
        <v>2</v>
      </c>
      <c r="G2462" s="111">
        <v>103.67</v>
      </c>
      <c r="H2462" s="102" t="s">
        <v>16886</v>
      </c>
    </row>
    <row r="2463" spans="1:8" x14ac:dyDescent="0.25">
      <c r="A2463" s="30"/>
      <c r="B2463" s="30"/>
      <c r="C2463" s="30"/>
      <c r="D2463" s="30" t="s">
        <v>7</v>
      </c>
      <c r="E2463" s="30">
        <v>0.5</v>
      </c>
      <c r="F2463" s="31">
        <v>4</v>
      </c>
      <c r="G2463" s="111">
        <v>51.84</v>
      </c>
      <c r="H2463" s="102"/>
    </row>
    <row r="2464" spans="1:8" ht="28.5" x14ac:dyDescent="0.25">
      <c r="A2464" s="34"/>
      <c r="B2464" s="34"/>
      <c r="C2464" s="34" t="s">
        <v>12662</v>
      </c>
      <c r="D2464" s="34"/>
      <c r="E2464" s="34"/>
      <c r="F2464" s="35">
        <v>6</v>
      </c>
      <c r="G2464" s="112">
        <v>155.51</v>
      </c>
      <c r="H2464" s="102"/>
    </row>
    <row r="2465" spans="1:8" ht="30" x14ac:dyDescent="0.25">
      <c r="A2465" s="30" t="s">
        <v>5089</v>
      </c>
      <c r="B2465" s="30" t="s">
        <v>9021</v>
      </c>
      <c r="C2465" s="30" t="s">
        <v>5090</v>
      </c>
      <c r="D2465" s="30" t="s">
        <v>8</v>
      </c>
      <c r="E2465" s="30">
        <v>2</v>
      </c>
      <c r="F2465" s="31">
        <v>2</v>
      </c>
      <c r="G2465" s="111">
        <v>103.67</v>
      </c>
      <c r="H2465" s="102" t="s">
        <v>17620</v>
      </c>
    </row>
    <row r="2466" spans="1:8" x14ac:dyDescent="0.25">
      <c r="A2466" s="30"/>
      <c r="B2466" s="30"/>
      <c r="C2466" s="30"/>
      <c r="D2466" s="30" t="s">
        <v>7</v>
      </c>
      <c r="E2466" s="30">
        <v>0.5</v>
      </c>
      <c r="F2466" s="31">
        <v>2</v>
      </c>
      <c r="G2466" s="111">
        <v>25.92</v>
      </c>
      <c r="H2466" s="102"/>
    </row>
    <row r="2467" spans="1:8" ht="28.5" x14ac:dyDescent="0.25">
      <c r="A2467" s="34"/>
      <c r="B2467" s="34"/>
      <c r="C2467" s="34" t="s">
        <v>12663</v>
      </c>
      <c r="D2467" s="34"/>
      <c r="E2467" s="34"/>
      <c r="F2467" s="35">
        <v>4</v>
      </c>
      <c r="G2467" s="112">
        <v>129.59</v>
      </c>
      <c r="H2467" s="102"/>
    </row>
    <row r="2468" spans="1:8" x14ac:dyDescent="0.25">
      <c r="A2468" s="30" t="s">
        <v>2534</v>
      </c>
      <c r="B2468" s="30" t="s">
        <v>9022</v>
      </c>
      <c r="C2468" s="30" t="s">
        <v>7186</v>
      </c>
      <c r="D2468" s="30" t="s">
        <v>5</v>
      </c>
      <c r="E2468" s="30">
        <v>5</v>
      </c>
      <c r="F2468" s="31">
        <v>4</v>
      </c>
      <c r="G2468" s="111">
        <v>518.36</v>
      </c>
      <c r="H2468" s="102" t="s">
        <v>17873</v>
      </c>
    </row>
    <row r="2469" spans="1:8" x14ac:dyDescent="0.25">
      <c r="A2469" s="30"/>
      <c r="B2469" s="30"/>
      <c r="C2469" s="30"/>
      <c r="D2469" s="30" t="s">
        <v>7</v>
      </c>
      <c r="E2469" s="30">
        <v>0.5</v>
      </c>
      <c r="F2469" s="31">
        <v>3</v>
      </c>
      <c r="G2469" s="111">
        <v>38.880000000000003</v>
      </c>
      <c r="H2469" s="102"/>
    </row>
    <row r="2470" spans="1:8" x14ac:dyDescent="0.25">
      <c r="A2470" s="34"/>
      <c r="B2470" s="34"/>
      <c r="C2470" s="34" t="s">
        <v>12664</v>
      </c>
      <c r="D2470" s="34"/>
      <c r="E2470" s="34"/>
      <c r="F2470" s="35">
        <v>7</v>
      </c>
      <c r="G2470" s="112">
        <v>557.24</v>
      </c>
      <c r="H2470" s="102"/>
    </row>
    <row r="2471" spans="1:8" ht="30" x14ac:dyDescent="0.25">
      <c r="A2471" s="30" t="s">
        <v>2535</v>
      </c>
      <c r="B2471" s="30" t="s">
        <v>9023</v>
      </c>
      <c r="C2471" s="30" t="s">
        <v>2536</v>
      </c>
      <c r="D2471" s="30" t="s">
        <v>5</v>
      </c>
      <c r="E2471" s="30">
        <v>5</v>
      </c>
      <c r="F2471" s="31">
        <v>2</v>
      </c>
      <c r="G2471" s="111">
        <v>259.18</v>
      </c>
      <c r="H2471" s="102" t="s">
        <v>20157</v>
      </c>
    </row>
    <row r="2472" spans="1:8" x14ac:dyDescent="0.25">
      <c r="A2472" s="30"/>
      <c r="B2472" s="30"/>
      <c r="C2472" s="30"/>
      <c r="D2472" s="30" t="s">
        <v>7</v>
      </c>
      <c r="E2472" s="30">
        <v>0.5</v>
      </c>
      <c r="F2472" s="31">
        <v>3</v>
      </c>
      <c r="G2472" s="111">
        <v>38.880000000000003</v>
      </c>
      <c r="H2472" s="102"/>
    </row>
    <row r="2473" spans="1:8" ht="28.5" x14ac:dyDescent="0.25">
      <c r="A2473" s="34"/>
      <c r="B2473" s="34"/>
      <c r="C2473" s="34" t="s">
        <v>12665</v>
      </c>
      <c r="D2473" s="34"/>
      <c r="E2473" s="34"/>
      <c r="F2473" s="35">
        <v>5</v>
      </c>
      <c r="G2473" s="112">
        <v>298.06</v>
      </c>
      <c r="H2473" s="102"/>
    </row>
    <row r="2474" spans="1:8" x14ac:dyDescent="0.25">
      <c r="A2474" s="30" t="s">
        <v>2537</v>
      </c>
      <c r="B2474" s="30" t="s">
        <v>9024</v>
      </c>
      <c r="C2474" s="30" t="s">
        <v>2538</v>
      </c>
      <c r="D2474" s="30" t="s">
        <v>5</v>
      </c>
      <c r="E2474" s="30">
        <v>5</v>
      </c>
      <c r="F2474" s="31">
        <v>1</v>
      </c>
      <c r="G2474" s="111">
        <v>129.59</v>
      </c>
      <c r="H2474" s="102" t="s">
        <v>20016</v>
      </c>
    </row>
    <row r="2475" spans="1:8" x14ac:dyDescent="0.25">
      <c r="A2475" s="30"/>
      <c r="B2475" s="30"/>
      <c r="C2475" s="30"/>
      <c r="D2475" s="30" t="s">
        <v>7</v>
      </c>
      <c r="E2475" s="30">
        <v>0.5</v>
      </c>
      <c r="F2475" s="31">
        <v>3</v>
      </c>
      <c r="G2475" s="111">
        <v>38.880000000000003</v>
      </c>
      <c r="H2475" s="102"/>
    </row>
    <row r="2476" spans="1:8" x14ac:dyDescent="0.25">
      <c r="A2476" s="34"/>
      <c r="B2476" s="34"/>
      <c r="C2476" s="34" t="s">
        <v>12666</v>
      </c>
      <c r="D2476" s="34"/>
      <c r="E2476" s="34"/>
      <c r="F2476" s="35">
        <v>4</v>
      </c>
      <c r="G2476" s="112">
        <v>168.47</v>
      </c>
      <c r="H2476" s="102"/>
    </row>
    <row r="2477" spans="1:8" x14ac:dyDescent="0.25">
      <c r="A2477" s="30" t="s">
        <v>2603</v>
      </c>
      <c r="B2477" s="30" t="s">
        <v>9025</v>
      </c>
      <c r="C2477" s="30" t="s">
        <v>2604</v>
      </c>
      <c r="D2477" s="30" t="s">
        <v>5</v>
      </c>
      <c r="E2477" s="30">
        <v>5</v>
      </c>
      <c r="F2477" s="31">
        <v>1</v>
      </c>
      <c r="G2477" s="111">
        <v>129.59</v>
      </c>
      <c r="H2477" s="102" t="s">
        <v>20039</v>
      </c>
    </row>
    <row r="2478" spans="1:8" x14ac:dyDescent="0.25">
      <c r="A2478" s="30"/>
      <c r="B2478" s="30"/>
      <c r="C2478" s="30"/>
      <c r="D2478" s="30" t="s">
        <v>7</v>
      </c>
      <c r="E2478" s="30">
        <v>0.5</v>
      </c>
      <c r="F2478" s="31">
        <v>1</v>
      </c>
      <c r="G2478" s="111">
        <v>12.96</v>
      </c>
      <c r="H2478" s="102"/>
    </row>
    <row r="2479" spans="1:8" x14ac:dyDescent="0.25">
      <c r="A2479" s="34"/>
      <c r="B2479" s="34"/>
      <c r="C2479" s="34" t="s">
        <v>12667</v>
      </c>
      <c r="D2479" s="34"/>
      <c r="E2479" s="34"/>
      <c r="F2479" s="35">
        <v>2</v>
      </c>
      <c r="G2479" s="112">
        <v>142.55000000000001</v>
      </c>
      <c r="H2479" s="102"/>
    </row>
    <row r="2480" spans="1:8" ht="30" x14ac:dyDescent="0.25">
      <c r="A2480" s="30" t="s">
        <v>2706</v>
      </c>
      <c r="B2480" s="30" t="s">
        <v>9026</v>
      </c>
      <c r="C2480" s="30" t="s">
        <v>113</v>
      </c>
      <c r="D2480" s="30" t="s">
        <v>8</v>
      </c>
      <c r="E2480" s="30">
        <v>2</v>
      </c>
      <c r="F2480" s="31">
        <v>1</v>
      </c>
      <c r="G2480" s="111">
        <v>51.84</v>
      </c>
      <c r="H2480" s="102" t="s">
        <v>19088</v>
      </c>
    </row>
    <row r="2481" spans="1:8" ht="28.5" x14ac:dyDescent="0.25">
      <c r="A2481" s="34"/>
      <c r="B2481" s="34"/>
      <c r="C2481" s="34" t="s">
        <v>12668</v>
      </c>
      <c r="D2481" s="34"/>
      <c r="E2481" s="34"/>
      <c r="F2481" s="35">
        <v>1</v>
      </c>
      <c r="G2481" s="112">
        <v>51.84</v>
      </c>
      <c r="H2481" s="102"/>
    </row>
    <row r="2482" spans="1:8" ht="30" x14ac:dyDescent="0.25">
      <c r="A2482" s="30" t="s">
        <v>2762</v>
      </c>
      <c r="B2482" s="30" t="s">
        <v>9027</v>
      </c>
      <c r="C2482" s="30" t="s">
        <v>2286</v>
      </c>
      <c r="D2482" s="30" t="s">
        <v>3</v>
      </c>
      <c r="E2482" s="30">
        <v>10</v>
      </c>
      <c r="F2482" s="31">
        <v>1</v>
      </c>
      <c r="G2482" s="111">
        <v>259.18</v>
      </c>
      <c r="H2482" s="102" t="s">
        <v>20614</v>
      </c>
    </row>
    <row r="2483" spans="1:8" ht="42.75" x14ac:dyDescent="0.25">
      <c r="A2483" s="34"/>
      <c r="B2483" s="34"/>
      <c r="C2483" s="34" t="s">
        <v>12669</v>
      </c>
      <c r="D2483" s="34"/>
      <c r="E2483" s="34"/>
      <c r="F2483" s="35">
        <v>1</v>
      </c>
      <c r="G2483" s="112">
        <v>259.18</v>
      </c>
      <c r="H2483" s="102"/>
    </row>
    <row r="2484" spans="1:8" ht="30" x14ac:dyDescent="0.25">
      <c r="A2484" s="30" t="s">
        <v>2958</v>
      </c>
      <c r="B2484" s="30" t="s">
        <v>9028</v>
      </c>
      <c r="C2484" s="30" t="s">
        <v>2959</v>
      </c>
      <c r="D2484" s="30" t="s">
        <v>5</v>
      </c>
      <c r="E2484" s="30">
        <v>5</v>
      </c>
      <c r="F2484" s="31">
        <v>1</v>
      </c>
      <c r="G2484" s="111">
        <v>129.59</v>
      </c>
      <c r="H2484" s="102" t="s">
        <v>19480</v>
      </c>
    </row>
    <row r="2485" spans="1:8" x14ac:dyDescent="0.25">
      <c r="A2485" s="30"/>
      <c r="B2485" s="30"/>
      <c r="C2485" s="30"/>
      <c r="D2485" s="30" t="s">
        <v>7</v>
      </c>
      <c r="E2485" s="30">
        <v>0.5</v>
      </c>
      <c r="F2485" s="31">
        <v>1</v>
      </c>
      <c r="G2485" s="111">
        <v>12.96</v>
      </c>
      <c r="H2485" s="102"/>
    </row>
    <row r="2486" spans="1:8" ht="28.5" x14ac:dyDescent="0.25">
      <c r="A2486" s="34"/>
      <c r="B2486" s="34"/>
      <c r="C2486" s="34" t="s">
        <v>12670</v>
      </c>
      <c r="D2486" s="34"/>
      <c r="E2486" s="34"/>
      <c r="F2486" s="35">
        <v>2</v>
      </c>
      <c r="G2486" s="112">
        <v>142.55000000000001</v>
      </c>
      <c r="H2486" s="102"/>
    </row>
    <row r="2487" spans="1:8" ht="30" x14ac:dyDescent="0.25">
      <c r="A2487" s="30" t="s">
        <v>6529</v>
      </c>
      <c r="B2487" s="30" t="s">
        <v>9029</v>
      </c>
      <c r="C2487" s="30" t="s">
        <v>6530</v>
      </c>
      <c r="D2487" s="30" t="s">
        <v>5</v>
      </c>
      <c r="E2487" s="30">
        <v>5</v>
      </c>
      <c r="F2487" s="31">
        <v>1</v>
      </c>
      <c r="G2487" s="111">
        <v>129.59</v>
      </c>
      <c r="H2487" s="102" t="s">
        <v>20035</v>
      </c>
    </row>
    <row r="2488" spans="1:8" x14ac:dyDescent="0.25">
      <c r="A2488" s="30"/>
      <c r="B2488" s="30"/>
      <c r="C2488" s="30"/>
      <c r="D2488" s="30" t="s">
        <v>7</v>
      </c>
      <c r="E2488" s="30">
        <v>0.5</v>
      </c>
      <c r="F2488" s="31">
        <v>2</v>
      </c>
      <c r="G2488" s="111">
        <v>25.92</v>
      </c>
      <c r="H2488" s="102"/>
    </row>
    <row r="2489" spans="1:8" ht="42.75" x14ac:dyDescent="0.25">
      <c r="A2489" s="34"/>
      <c r="B2489" s="34"/>
      <c r="C2489" s="34" t="s">
        <v>12671</v>
      </c>
      <c r="D2489" s="34"/>
      <c r="E2489" s="34"/>
      <c r="F2489" s="35">
        <v>3</v>
      </c>
      <c r="G2489" s="112">
        <v>155.51</v>
      </c>
      <c r="H2489" s="102"/>
    </row>
    <row r="2490" spans="1:8" ht="30" x14ac:dyDescent="0.25">
      <c r="A2490" s="30" t="s">
        <v>1644</v>
      </c>
      <c r="B2490" s="30" t="s">
        <v>8686</v>
      </c>
      <c r="C2490" s="30" t="s">
        <v>1645</v>
      </c>
      <c r="D2490" s="30" t="s">
        <v>3</v>
      </c>
      <c r="E2490" s="30">
        <v>10</v>
      </c>
      <c r="F2490" s="31">
        <v>1</v>
      </c>
      <c r="G2490" s="111">
        <v>259.18</v>
      </c>
      <c r="H2490" s="102" t="s">
        <v>20182</v>
      </c>
    </row>
    <row r="2491" spans="1:8" x14ac:dyDescent="0.25">
      <c r="A2491" s="30"/>
      <c r="B2491" s="30"/>
      <c r="C2491" s="30"/>
      <c r="D2491" s="30" t="s">
        <v>4</v>
      </c>
      <c r="E2491" s="30">
        <v>8</v>
      </c>
      <c r="F2491" s="31">
        <v>2</v>
      </c>
      <c r="G2491" s="111">
        <v>414.69</v>
      </c>
      <c r="H2491" s="102"/>
    </row>
    <row r="2492" spans="1:8" x14ac:dyDescent="0.25">
      <c r="A2492" s="30"/>
      <c r="B2492" s="30"/>
      <c r="C2492" s="30"/>
      <c r="D2492" s="30" t="s">
        <v>5</v>
      </c>
      <c r="E2492" s="30">
        <v>5</v>
      </c>
      <c r="F2492" s="31">
        <v>56</v>
      </c>
      <c r="G2492" s="111">
        <v>7257.1</v>
      </c>
      <c r="H2492" s="102"/>
    </row>
    <row r="2493" spans="1:8" x14ac:dyDescent="0.25">
      <c r="A2493" s="30"/>
      <c r="B2493" s="30"/>
      <c r="C2493" s="30"/>
      <c r="D2493" s="30" t="s">
        <v>8</v>
      </c>
      <c r="E2493" s="30">
        <v>2</v>
      </c>
      <c r="F2493" s="31">
        <v>1</v>
      </c>
      <c r="G2493" s="111">
        <v>51.84</v>
      </c>
      <c r="H2493" s="102"/>
    </row>
    <row r="2494" spans="1:8" x14ac:dyDescent="0.25">
      <c r="A2494" s="30"/>
      <c r="B2494" s="30"/>
      <c r="C2494" s="30"/>
      <c r="D2494" s="30" t="s">
        <v>7</v>
      </c>
      <c r="E2494" s="30">
        <v>0.5</v>
      </c>
      <c r="F2494" s="31">
        <v>264</v>
      </c>
      <c r="G2494" s="111">
        <v>3421.2</v>
      </c>
      <c r="H2494" s="102"/>
    </row>
    <row r="2495" spans="1:8" ht="42.75" x14ac:dyDescent="0.25">
      <c r="A2495" s="34"/>
      <c r="B2495" s="34"/>
      <c r="C2495" s="34" t="s">
        <v>12672</v>
      </c>
      <c r="D2495" s="34"/>
      <c r="E2495" s="34"/>
      <c r="F2495" s="35">
        <v>324</v>
      </c>
      <c r="G2495" s="112">
        <v>11404.01</v>
      </c>
      <c r="H2495" s="102"/>
    </row>
    <row r="2496" spans="1:8" ht="30" x14ac:dyDescent="0.25">
      <c r="A2496" s="30" t="s">
        <v>1646</v>
      </c>
      <c r="B2496" s="30" t="s">
        <v>8687</v>
      </c>
      <c r="C2496" s="30" t="s">
        <v>1647</v>
      </c>
      <c r="D2496" s="30" t="s">
        <v>3</v>
      </c>
      <c r="E2496" s="30">
        <v>10</v>
      </c>
      <c r="F2496" s="31">
        <v>39</v>
      </c>
      <c r="G2496" s="111">
        <v>10108.1</v>
      </c>
      <c r="H2496" s="102" t="s">
        <v>18405</v>
      </c>
    </row>
    <row r="2497" spans="1:8" x14ac:dyDescent="0.25">
      <c r="A2497" s="30"/>
      <c r="B2497" s="30"/>
      <c r="C2497" s="30"/>
      <c r="D2497" s="30" t="s">
        <v>4</v>
      </c>
      <c r="E2497" s="30">
        <v>8</v>
      </c>
      <c r="F2497" s="31">
        <v>19</v>
      </c>
      <c r="G2497" s="111">
        <v>3939.57</v>
      </c>
      <c r="H2497" s="102"/>
    </row>
    <row r="2498" spans="1:8" x14ac:dyDescent="0.25">
      <c r="A2498" s="30"/>
      <c r="B2498" s="30"/>
      <c r="C2498" s="30"/>
      <c r="D2498" s="30" t="s">
        <v>5</v>
      </c>
      <c r="E2498" s="30">
        <v>5</v>
      </c>
      <c r="F2498" s="31">
        <v>65</v>
      </c>
      <c r="G2498" s="111">
        <v>8423.41</v>
      </c>
      <c r="H2498" s="102"/>
    </row>
    <row r="2499" spans="1:8" x14ac:dyDescent="0.25">
      <c r="A2499" s="30"/>
      <c r="B2499" s="30"/>
      <c r="C2499" s="30"/>
      <c r="D2499" s="30" t="s">
        <v>8</v>
      </c>
      <c r="E2499" s="30">
        <v>2</v>
      </c>
      <c r="F2499" s="31">
        <v>4</v>
      </c>
      <c r="G2499" s="111">
        <v>207.35</v>
      </c>
      <c r="H2499" s="102"/>
    </row>
    <row r="2500" spans="1:8" x14ac:dyDescent="0.25">
      <c r="A2500" s="30"/>
      <c r="B2500" s="30"/>
      <c r="C2500" s="30"/>
      <c r="D2500" s="30" t="s">
        <v>6</v>
      </c>
      <c r="E2500" s="30">
        <v>1</v>
      </c>
      <c r="F2500" s="31">
        <v>38</v>
      </c>
      <c r="G2500" s="111">
        <v>984.89</v>
      </c>
      <c r="H2500" s="102"/>
    </row>
    <row r="2501" spans="1:8" x14ac:dyDescent="0.25">
      <c r="A2501" s="30"/>
      <c r="B2501" s="30"/>
      <c r="C2501" s="30"/>
      <c r="D2501" s="30" t="s">
        <v>7</v>
      </c>
      <c r="E2501" s="30">
        <v>0.5</v>
      </c>
      <c r="F2501" s="31">
        <v>276</v>
      </c>
      <c r="G2501" s="111">
        <v>3576.71</v>
      </c>
      <c r="H2501" s="102"/>
    </row>
    <row r="2502" spans="1:8" ht="28.5" x14ac:dyDescent="0.25">
      <c r="A2502" s="34"/>
      <c r="B2502" s="34"/>
      <c r="C2502" s="34" t="s">
        <v>12673</v>
      </c>
      <c r="D2502" s="34"/>
      <c r="E2502" s="34"/>
      <c r="F2502" s="35">
        <v>441</v>
      </c>
      <c r="G2502" s="112">
        <v>27240.03</v>
      </c>
      <c r="H2502" s="102"/>
    </row>
    <row r="2503" spans="1:8" ht="30" x14ac:dyDescent="0.25">
      <c r="A2503" s="30" t="s">
        <v>2061</v>
      </c>
      <c r="B2503" s="30" t="s">
        <v>9030</v>
      </c>
      <c r="C2503" s="30" t="s">
        <v>2062</v>
      </c>
      <c r="D2503" s="30" t="s">
        <v>3</v>
      </c>
      <c r="E2503" s="30">
        <v>10</v>
      </c>
      <c r="F2503" s="31">
        <v>3</v>
      </c>
      <c r="G2503" s="111">
        <v>777.55</v>
      </c>
      <c r="H2503" s="102" t="s">
        <v>19187</v>
      </c>
    </row>
    <row r="2504" spans="1:8" x14ac:dyDescent="0.25">
      <c r="A2504" s="30"/>
      <c r="B2504" s="30"/>
      <c r="C2504" s="30"/>
      <c r="D2504" s="30" t="s">
        <v>4</v>
      </c>
      <c r="E2504" s="30">
        <v>8</v>
      </c>
      <c r="F2504" s="31">
        <v>2</v>
      </c>
      <c r="G2504" s="111">
        <v>414.69</v>
      </c>
      <c r="H2504" s="102"/>
    </row>
    <row r="2505" spans="1:8" x14ac:dyDescent="0.25">
      <c r="A2505" s="30"/>
      <c r="B2505" s="30"/>
      <c r="C2505" s="30"/>
      <c r="D2505" s="30" t="s">
        <v>5</v>
      </c>
      <c r="E2505" s="30">
        <v>5</v>
      </c>
      <c r="F2505" s="31">
        <v>2</v>
      </c>
      <c r="G2505" s="111">
        <v>259.18</v>
      </c>
      <c r="H2505" s="102"/>
    </row>
    <row r="2506" spans="1:8" x14ac:dyDescent="0.25">
      <c r="A2506" s="30"/>
      <c r="B2506" s="30"/>
      <c r="C2506" s="30"/>
      <c r="D2506" s="30" t="s">
        <v>8</v>
      </c>
      <c r="E2506" s="30">
        <v>2</v>
      </c>
      <c r="F2506" s="31">
        <v>3</v>
      </c>
      <c r="G2506" s="111">
        <v>155.51</v>
      </c>
      <c r="H2506" s="102"/>
    </row>
    <row r="2507" spans="1:8" x14ac:dyDescent="0.25">
      <c r="A2507" s="30"/>
      <c r="B2507" s="30"/>
      <c r="C2507" s="30"/>
      <c r="D2507" s="30" t="s">
        <v>7</v>
      </c>
      <c r="E2507" s="30">
        <v>0.5</v>
      </c>
      <c r="F2507" s="31">
        <v>19</v>
      </c>
      <c r="G2507" s="111">
        <v>246.22</v>
      </c>
      <c r="H2507" s="102"/>
    </row>
    <row r="2508" spans="1:8" ht="42.75" x14ac:dyDescent="0.25">
      <c r="A2508" s="34"/>
      <c r="B2508" s="34"/>
      <c r="C2508" s="34" t="s">
        <v>12674</v>
      </c>
      <c r="D2508" s="34"/>
      <c r="E2508" s="34"/>
      <c r="F2508" s="35">
        <v>29</v>
      </c>
      <c r="G2508" s="112">
        <v>1853.15</v>
      </c>
      <c r="H2508" s="102"/>
    </row>
    <row r="2509" spans="1:8" ht="30" x14ac:dyDescent="0.25">
      <c r="A2509" s="30" t="s">
        <v>2063</v>
      </c>
      <c r="B2509" s="30" t="s">
        <v>9031</v>
      </c>
      <c r="C2509" s="30" t="s">
        <v>9032</v>
      </c>
      <c r="D2509" s="30" t="s">
        <v>3</v>
      </c>
      <c r="E2509" s="30">
        <v>10</v>
      </c>
      <c r="F2509" s="31">
        <v>17</v>
      </c>
      <c r="G2509" s="111">
        <v>4406.09</v>
      </c>
      <c r="H2509" s="102" t="s">
        <v>18399</v>
      </c>
    </row>
    <row r="2510" spans="1:8" x14ac:dyDescent="0.25">
      <c r="A2510" s="30"/>
      <c r="B2510" s="30"/>
      <c r="C2510" s="30"/>
      <c r="D2510" s="30" t="s">
        <v>4</v>
      </c>
      <c r="E2510" s="30">
        <v>8</v>
      </c>
      <c r="F2510" s="31">
        <v>10</v>
      </c>
      <c r="G2510" s="111">
        <v>2073.46</v>
      </c>
      <c r="H2510" s="102"/>
    </row>
    <row r="2511" spans="1:8" x14ac:dyDescent="0.25">
      <c r="A2511" s="30"/>
      <c r="B2511" s="30"/>
      <c r="C2511" s="30"/>
      <c r="D2511" s="30" t="s">
        <v>5</v>
      </c>
      <c r="E2511" s="30">
        <v>5</v>
      </c>
      <c r="F2511" s="31">
        <v>62</v>
      </c>
      <c r="G2511" s="111">
        <v>8034.64</v>
      </c>
      <c r="H2511" s="102"/>
    </row>
    <row r="2512" spans="1:8" x14ac:dyDescent="0.25">
      <c r="A2512" s="30"/>
      <c r="B2512" s="30"/>
      <c r="C2512" s="30"/>
      <c r="D2512" s="30" t="s">
        <v>8</v>
      </c>
      <c r="E2512" s="30">
        <v>2</v>
      </c>
      <c r="F2512" s="31">
        <v>4</v>
      </c>
      <c r="G2512" s="111">
        <v>207.35</v>
      </c>
      <c r="H2512" s="102"/>
    </row>
    <row r="2513" spans="1:8" x14ac:dyDescent="0.25">
      <c r="A2513" s="30"/>
      <c r="B2513" s="30"/>
      <c r="C2513" s="30"/>
      <c r="D2513" s="30" t="s">
        <v>6</v>
      </c>
      <c r="E2513" s="30">
        <v>1</v>
      </c>
      <c r="F2513" s="31">
        <v>8</v>
      </c>
      <c r="G2513" s="111">
        <v>207.35</v>
      </c>
      <c r="H2513" s="102"/>
    </row>
    <row r="2514" spans="1:8" x14ac:dyDescent="0.25">
      <c r="A2514" s="30"/>
      <c r="B2514" s="30"/>
      <c r="C2514" s="30"/>
      <c r="D2514" s="30" t="s">
        <v>7</v>
      </c>
      <c r="E2514" s="30">
        <v>0.5</v>
      </c>
      <c r="F2514" s="31">
        <v>93</v>
      </c>
      <c r="G2514" s="111">
        <v>1205.2</v>
      </c>
      <c r="H2514" s="102"/>
    </row>
    <row r="2515" spans="1:8" ht="42.75" x14ac:dyDescent="0.25">
      <c r="A2515" s="34"/>
      <c r="B2515" s="34"/>
      <c r="C2515" s="34" t="s">
        <v>12675</v>
      </c>
      <c r="D2515" s="34"/>
      <c r="E2515" s="34"/>
      <c r="F2515" s="35">
        <v>194</v>
      </c>
      <c r="G2515" s="112">
        <v>16134.090000000002</v>
      </c>
      <c r="H2515" s="102"/>
    </row>
    <row r="2516" spans="1:8" ht="30" x14ac:dyDescent="0.25">
      <c r="A2516" s="30" t="s">
        <v>2064</v>
      </c>
      <c r="B2516" s="30" t="s">
        <v>9033</v>
      </c>
      <c r="C2516" s="30" t="s">
        <v>6531</v>
      </c>
      <c r="D2516" s="30" t="s">
        <v>5</v>
      </c>
      <c r="E2516" s="30">
        <v>5</v>
      </c>
      <c r="F2516" s="31">
        <v>2</v>
      </c>
      <c r="G2516" s="111">
        <v>259.18</v>
      </c>
      <c r="H2516" s="102" t="s">
        <v>17440</v>
      </c>
    </row>
    <row r="2517" spans="1:8" x14ac:dyDescent="0.25">
      <c r="A2517" s="30"/>
      <c r="B2517" s="30"/>
      <c r="C2517" s="30"/>
      <c r="D2517" s="30" t="s">
        <v>7</v>
      </c>
      <c r="E2517" s="30">
        <v>0.5</v>
      </c>
      <c r="F2517" s="31">
        <v>4</v>
      </c>
      <c r="G2517" s="111">
        <v>51.84</v>
      </c>
      <c r="H2517" s="102"/>
    </row>
    <row r="2518" spans="1:8" ht="42.75" x14ac:dyDescent="0.25">
      <c r="A2518" s="34"/>
      <c r="B2518" s="34"/>
      <c r="C2518" s="34" t="s">
        <v>12676</v>
      </c>
      <c r="D2518" s="34"/>
      <c r="E2518" s="34"/>
      <c r="F2518" s="35">
        <v>6</v>
      </c>
      <c r="G2518" s="112">
        <v>311.02</v>
      </c>
      <c r="H2518" s="102"/>
    </row>
    <row r="2519" spans="1:8" ht="30" x14ac:dyDescent="0.25">
      <c r="A2519" s="30" t="s">
        <v>2065</v>
      </c>
      <c r="B2519" s="30" t="s">
        <v>9034</v>
      </c>
      <c r="C2519" s="30" t="s">
        <v>2066</v>
      </c>
      <c r="D2519" s="30" t="s">
        <v>5</v>
      </c>
      <c r="E2519" s="30">
        <v>5</v>
      </c>
      <c r="F2519" s="31">
        <v>1</v>
      </c>
      <c r="G2519" s="111">
        <v>129.59</v>
      </c>
      <c r="H2519" s="102" t="s">
        <v>18258</v>
      </c>
    </row>
    <row r="2520" spans="1:8" x14ac:dyDescent="0.25">
      <c r="A2520" s="30"/>
      <c r="B2520" s="30"/>
      <c r="C2520" s="30"/>
      <c r="D2520" s="30" t="s">
        <v>7</v>
      </c>
      <c r="E2520" s="30">
        <v>0.5</v>
      </c>
      <c r="F2520" s="31">
        <v>2</v>
      </c>
      <c r="G2520" s="111">
        <v>25.92</v>
      </c>
      <c r="H2520" s="102"/>
    </row>
    <row r="2521" spans="1:8" ht="42.75" x14ac:dyDescent="0.25">
      <c r="A2521" s="34"/>
      <c r="B2521" s="34"/>
      <c r="C2521" s="34" t="s">
        <v>12677</v>
      </c>
      <c r="D2521" s="34"/>
      <c r="E2521" s="34"/>
      <c r="F2521" s="35">
        <v>3</v>
      </c>
      <c r="G2521" s="112">
        <v>155.51</v>
      </c>
      <c r="H2521" s="102"/>
    </row>
    <row r="2522" spans="1:8" ht="30" x14ac:dyDescent="0.25">
      <c r="A2522" s="30" t="s">
        <v>2067</v>
      </c>
      <c r="B2522" s="30" t="s">
        <v>9035</v>
      </c>
      <c r="C2522" s="30" t="s">
        <v>2605</v>
      </c>
      <c r="D2522" s="30" t="s">
        <v>8</v>
      </c>
      <c r="E2522" s="30">
        <v>2</v>
      </c>
      <c r="F2522" s="31">
        <v>3</v>
      </c>
      <c r="G2522" s="111">
        <v>155.51</v>
      </c>
      <c r="H2522" s="102" t="s">
        <v>17936</v>
      </c>
    </row>
    <row r="2523" spans="1:8" x14ac:dyDescent="0.25">
      <c r="A2523" s="30"/>
      <c r="B2523" s="30"/>
      <c r="C2523" s="30"/>
      <c r="D2523" s="30" t="s">
        <v>7</v>
      </c>
      <c r="E2523" s="30">
        <v>0.5</v>
      </c>
      <c r="F2523" s="31">
        <v>19</v>
      </c>
      <c r="G2523" s="111">
        <v>246.22</v>
      </c>
      <c r="H2523" s="102"/>
    </row>
    <row r="2524" spans="1:8" ht="28.5" x14ac:dyDescent="0.25">
      <c r="A2524" s="34"/>
      <c r="B2524" s="34"/>
      <c r="C2524" s="34" t="s">
        <v>12678</v>
      </c>
      <c r="D2524" s="34"/>
      <c r="E2524" s="34"/>
      <c r="F2524" s="35">
        <v>22</v>
      </c>
      <c r="G2524" s="112">
        <v>401.73</v>
      </c>
      <c r="H2524" s="102"/>
    </row>
    <row r="2525" spans="1:8" ht="30" x14ac:dyDescent="0.25">
      <c r="A2525" s="30" t="s">
        <v>2068</v>
      </c>
      <c r="B2525" s="30" t="s">
        <v>9036</v>
      </c>
      <c r="C2525" s="30" t="s">
        <v>2069</v>
      </c>
      <c r="D2525" s="30" t="s">
        <v>3</v>
      </c>
      <c r="E2525" s="30">
        <v>10</v>
      </c>
      <c r="F2525" s="31">
        <v>3</v>
      </c>
      <c r="G2525" s="111">
        <v>777.55</v>
      </c>
      <c r="H2525" s="102" t="s">
        <v>17177</v>
      </c>
    </row>
    <row r="2526" spans="1:8" x14ac:dyDescent="0.25">
      <c r="A2526" s="30"/>
      <c r="B2526" s="30"/>
      <c r="C2526" s="30"/>
      <c r="D2526" s="30" t="s">
        <v>5</v>
      </c>
      <c r="E2526" s="30">
        <v>5</v>
      </c>
      <c r="F2526" s="31">
        <v>2</v>
      </c>
      <c r="G2526" s="111">
        <v>259.18</v>
      </c>
      <c r="H2526" s="102"/>
    </row>
    <row r="2527" spans="1:8" x14ac:dyDescent="0.25">
      <c r="A2527" s="30"/>
      <c r="B2527" s="30"/>
      <c r="C2527" s="30"/>
      <c r="D2527" s="30" t="s">
        <v>8</v>
      </c>
      <c r="E2527" s="30">
        <v>2</v>
      </c>
      <c r="F2527" s="31">
        <v>3</v>
      </c>
      <c r="G2527" s="111">
        <v>155.51</v>
      </c>
      <c r="H2527" s="102"/>
    </row>
    <row r="2528" spans="1:8" x14ac:dyDescent="0.25">
      <c r="A2528" s="30"/>
      <c r="B2528" s="30"/>
      <c r="C2528" s="30"/>
      <c r="D2528" s="30" t="s">
        <v>7</v>
      </c>
      <c r="E2528" s="30">
        <v>0.5</v>
      </c>
      <c r="F2528" s="31">
        <v>8</v>
      </c>
      <c r="G2528" s="111">
        <v>103.67</v>
      </c>
      <c r="H2528" s="102"/>
    </row>
    <row r="2529" spans="1:8" ht="28.5" x14ac:dyDescent="0.25">
      <c r="A2529" s="34"/>
      <c r="B2529" s="34"/>
      <c r="C2529" s="34" t="s">
        <v>12679</v>
      </c>
      <c r="D2529" s="34"/>
      <c r="E2529" s="34"/>
      <c r="F2529" s="35">
        <v>16</v>
      </c>
      <c r="G2529" s="112">
        <v>1295.9100000000001</v>
      </c>
      <c r="H2529" s="102"/>
    </row>
    <row r="2530" spans="1:8" ht="30" x14ac:dyDescent="0.25">
      <c r="A2530" s="30" t="s">
        <v>2070</v>
      </c>
      <c r="B2530" s="30" t="s">
        <v>9037</v>
      </c>
      <c r="C2530" s="30" t="s">
        <v>2071</v>
      </c>
      <c r="D2530" s="30" t="s">
        <v>5</v>
      </c>
      <c r="E2530" s="30">
        <v>5</v>
      </c>
      <c r="F2530" s="31">
        <v>1</v>
      </c>
      <c r="G2530" s="111">
        <v>129.59</v>
      </c>
      <c r="H2530" s="102" t="s">
        <v>20784</v>
      </c>
    </row>
    <row r="2531" spans="1:8" x14ac:dyDescent="0.25">
      <c r="A2531" s="30"/>
      <c r="B2531" s="30"/>
      <c r="C2531" s="30"/>
      <c r="D2531" s="30" t="s">
        <v>7</v>
      </c>
      <c r="E2531" s="30">
        <v>0.5</v>
      </c>
      <c r="F2531" s="31">
        <v>2</v>
      </c>
      <c r="G2531" s="111">
        <v>25.92</v>
      </c>
      <c r="H2531" s="102"/>
    </row>
    <row r="2532" spans="1:8" ht="28.5" x14ac:dyDescent="0.25">
      <c r="A2532" s="34"/>
      <c r="B2532" s="34"/>
      <c r="C2532" s="34" t="s">
        <v>12680</v>
      </c>
      <c r="D2532" s="34"/>
      <c r="E2532" s="34"/>
      <c r="F2532" s="35">
        <v>3</v>
      </c>
      <c r="G2532" s="112">
        <v>155.51</v>
      </c>
      <c r="H2532" s="102"/>
    </row>
    <row r="2533" spans="1:8" ht="30" x14ac:dyDescent="0.25">
      <c r="A2533" s="30" t="s">
        <v>2072</v>
      </c>
      <c r="B2533" s="30" t="s">
        <v>9038</v>
      </c>
      <c r="C2533" s="30" t="s">
        <v>2073</v>
      </c>
      <c r="D2533" s="30" t="s">
        <v>5</v>
      </c>
      <c r="E2533" s="30">
        <v>5</v>
      </c>
      <c r="F2533" s="31">
        <v>1</v>
      </c>
      <c r="G2533" s="111">
        <v>129.59</v>
      </c>
      <c r="H2533" s="102" t="s">
        <v>18272</v>
      </c>
    </row>
    <row r="2534" spans="1:8" x14ac:dyDescent="0.25">
      <c r="A2534" s="30"/>
      <c r="B2534" s="30"/>
      <c r="C2534" s="30"/>
      <c r="D2534" s="30" t="s">
        <v>7</v>
      </c>
      <c r="E2534" s="30">
        <v>0.5</v>
      </c>
      <c r="F2534" s="31">
        <v>1</v>
      </c>
      <c r="G2534" s="111">
        <v>12.96</v>
      </c>
      <c r="H2534" s="102"/>
    </row>
    <row r="2535" spans="1:8" ht="42.75" x14ac:dyDescent="0.25">
      <c r="A2535" s="34"/>
      <c r="B2535" s="34"/>
      <c r="C2535" s="34" t="s">
        <v>12681</v>
      </c>
      <c r="D2535" s="34"/>
      <c r="E2535" s="34"/>
      <c r="F2535" s="35">
        <v>2</v>
      </c>
      <c r="G2535" s="112">
        <v>142.55000000000001</v>
      </c>
      <c r="H2535" s="102"/>
    </row>
    <row r="2536" spans="1:8" ht="30" x14ac:dyDescent="0.25">
      <c r="A2536" s="30" t="s">
        <v>2074</v>
      </c>
      <c r="B2536" s="30" t="s">
        <v>9039</v>
      </c>
      <c r="C2536" s="30" t="s">
        <v>2075</v>
      </c>
      <c r="D2536" s="30" t="s">
        <v>5</v>
      </c>
      <c r="E2536" s="30">
        <v>5</v>
      </c>
      <c r="F2536" s="31">
        <v>1</v>
      </c>
      <c r="G2536" s="111">
        <v>129.59</v>
      </c>
      <c r="H2536" s="102" t="s">
        <v>16915</v>
      </c>
    </row>
    <row r="2537" spans="1:8" x14ac:dyDescent="0.25">
      <c r="A2537" s="30"/>
      <c r="B2537" s="30"/>
      <c r="C2537" s="30"/>
      <c r="D2537" s="30" t="s">
        <v>7</v>
      </c>
      <c r="E2537" s="30">
        <v>0.5</v>
      </c>
      <c r="F2537" s="31">
        <v>1</v>
      </c>
      <c r="G2537" s="111">
        <v>12.96</v>
      </c>
      <c r="H2537" s="102"/>
    </row>
    <row r="2538" spans="1:8" ht="28.5" x14ac:dyDescent="0.25">
      <c r="A2538" s="34"/>
      <c r="B2538" s="34"/>
      <c r="C2538" s="34" t="s">
        <v>12682</v>
      </c>
      <c r="D2538" s="34"/>
      <c r="E2538" s="34"/>
      <c r="F2538" s="35">
        <v>2</v>
      </c>
      <c r="G2538" s="112">
        <v>142.55000000000001</v>
      </c>
      <c r="H2538" s="102"/>
    </row>
    <row r="2539" spans="1:8" ht="30" x14ac:dyDescent="0.25">
      <c r="A2539" s="30" t="s">
        <v>2076</v>
      </c>
      <c r="B2539" s="30" t="s">
        <v>9040</v>
      </c>
      <c r="C2539" s="30" t="s">
        <v>2077</v>
      </c>
      <c r="D2539" s="30" t="s">
        <v>5</v>
      </c>
      <c r="E2539" s="30">
        <v>5</v>
      </c>
      <c r="F2539" s="31">
        <v>1</v>
      </c>
      <c r="G2539" s="111">
        <v>129.59</v>
      </c>
      <c r="H2539" s="102" t="s">
        <v>20838</v>
      </c>
    </row>
    <row r="2540" spans="1:8" x14ac:dyDescent="0.25">
      <c r="A2540" s="30"/>
      <c r="B2540" s="30"/>
      <c r="C2540" s="30"/>
      <c r="D2540" s="30" t="s">
        <v>7</v>
      </c>
      <c r="E2540" s="30">
        <v>0.5</v>
      </c>
      <c r="F2540" s="31">
        <v>2</v>
      </c>
      <c r="G2540" s="111">
        <v>25.92</v>
      </c>
      <c r="H2540" s="102"/>
    </row>
    <row r="2541" spans="1:8" ht="28.5" x14ac:dyDescent="0.25">
      <c r="A2541" s="34"/>
      <c r="B2541" s="34"/>
      <c r="C2541" s="34" t="s">
        <v>12683</v>
      </c>
      <c r="D2541" s="34"/>
      <c r="E2541" s="34"/>
      <c r="F2541" s="35">
        <v>3</v>
      </c>
      <c r="G2541" s="112">
        <v>155.51</v>
      </c>
      <c r="H2541" s="102"/>
    </row>
    <row r="2542" spans="1:8" ht="30" x14ac:dyDescent="0.25">
      <c r="A2542" s="30" t="s">
        <v>2078</v>
      </c>
      <c r="B2542" s="30" t="s">
        <v>9041</v>
      </c>
      <c r="C2542" s="30" t="s">
        <v>2079</v>
      </c>
      <c r="D2542" s="30" t="s">
        <v>5</v>
      </c>
      <c r="E2542" s="30">
        <v>5</v>
      </c>
      <c r="F2542" s="31">
        <v>1</v>
      </c>
      <c r="G2542" s="111">
        <v>129.59</v>
      </c>
      <c r="H2542" s="102" t="s">
        <v>18263</v>
      </c>
    </row>
    <row r="2543" spans="1:8" x14ac:dyDescent="0.25">
      <c r="A2543" s="30"/>
      <c r="B2543" s="30"/>
      <c r="C2543" s="30"/>
      <c r="D2543" s="30" t="s">
        <v>7</v>
      </c>
      <c r="E2543" s="30">
        <v>0.5</v>
      </c>
      <c r="F2543" s="31">
        <v>4</v>
      </c>
      <c r="G2543" s="111">
        <v>51.84</v>
      </c>
      <c r="H2543" s="102"/>
    </row>
    <row r="2544" spans="1:8" ht="28.5" x14ac:dyDescent="0.25">
      <c r="A2544" s="34"/>
      <c r="B2544" s="34"/>
      <c r="C2544" s="34" t="s">
        <v>12684</v>
      </c>
      <c r="D2544" s="34"/>
      <c r="E2544" s="34"/>
      <c r="F2544" s="35">
        <v>5</v>
      </c>
      <c r="G2544" s="112">
        <v>181.43</v>
      </c>
      <c r="H2544" s="102"/>
    </row>
    <row r="2545" spans="1:8" ht="30" x14ac:dyDescent="0.25">
      <c r="A2545" s="30" t="s">
        <v>2080</v>
      </c>
      <c r="B2545" s="30" t="s">
        <v>9042</v>
      </c>
      <c r="C2545" s="30" t="s">
        <v>2081</v>
      </c>
      <c r="D2545" s="30" t="s">
        <v>5</v>
      </c>
      <c r="E2545" s="30">
        <v>5</v>
      </c>
      <c r="F2545" s="31">
        <v>1</v>
      </c>
      <c r="G2545" s="111">
        <v>129.59</v>
      </c>
      <c r="H2545" s="102" t="s">
        <v>18303</v>
      </c>
    </row>
    <row r="2546" spans="1:8" x14ac:dyDescent="0.25">
      <c r="A2546" s="30"/>
      <c r="B2546" s="30"/>
      <c r="C2546" s="30"/>
      <c r="D2546" s="30" t="s">
        <v>7</v>
      </c>
      <c r="E2546" s="30">
        <v>0.5</v>
      </c>
      <c r="F2546" s="31">
        <v>2</v>
      </c>
      <c r="G2546" s="111">
        <v>25.92</v>
      </c>
      <c r="H2546" s="102"/>
    </row>
    <row r="2547" spans="1:8" ht="28.5" x14ac:dyDescent="0.25">
      <c r="A2547" s="34"/>
      <c r="B2547" s="34"/>
      <c r="C2547" s="34" t="s">
        <v>12685</v>
      </c>
      <c r="D2547" s="34"/>
      <c r="E2547" s="34"/>
      <c r="F2547" s="35">
        <v>3</v>
      </c>
      <c r="G2547" s="112">
        <v>155.51</v>
      </c>
      <c r="H2547" s="102"/>
    </row>
    <row r="2548" spans="1:8" ht="30" x14ac:dyDescent="0.25">
      <c r="A2548" s="30" t="s">
        <v>2082</v>
      </c>
      <c r="B2548" s="30" t="s">
        <v>9043</v>
      </c>
      <c r="C2548" s="30" t="s">
        <v>2083</v>
      </c>
      <c r="D2548" s="30" t="s">
        <v>5</v>
      </c>
      <c r="E2548" s="30">
        <v>5</v>
      </c>
      <c r="F2548" s="31">
        <v>2</v>
      </c>
      <c r="G2548" s="111">
        <v>259.18</v>
      </c>
      <c r="H2548" s="102" t="s">
        <v>19838</v>
      </c>
    </row>
    <row r="2549" spans="1:8" x14ac:dyDescent="0.25">
      <c r="A2549" s="30"/>
      <c r="B2549" s="30"/>
      <c r="C2549" s="30"/>
      <c r="D2549" s="30" t="s">
        <v>7</v>
      </c>
      <c r="E2549" s="30">
        <v>0.5</v>
      </c>
      <c r="F2549" s="31">
        <v>4</v>
      </c>
      <c r="G2549" s="111">
        <v>51.84</v>
      </c>
      <c r="H2549" s="102"/>
    </row>
    <row r="2550" spans="1:8" ht="28.5" x14ac:dyDescent="0.25">
      <c r="A2550" s="34"/>
      <c r="B2550" s="34"/>
      <c r="C2550" s="34" t="s">
        <v>12686</v>
      </c>
      <c r="D2550" s="34"/>
      <c r="E2550" s="34"/>
      <c r="F2550" s="35">
        <v>6</v>
      </c>
      <c r="G2550" s="112">
        <v>311.02</v>
      </c>
      <c r="H2550" s="102"/>
    </row>
    <row r="2551" spans="1:8" ht="30" x14ac:dyDescent="0.25">
      <c r="A2551" s="30" t="s">
        <v>2084</v>
      </c>
      <c r="B2551" s="30" t="s">
        <v>9044</v>
      </c>
      <c r="C2551" s="30" t="s">
        <v>12687</v>
      </c>
      <c r="D2551" s="30" t="s">
        <v>8</v>
      </c>
      <c r="E2551" s="30">
        <v>2</v>
      </c>
      <c r="F2551" s="31">
        <v>1</v>
      </c>
      <c r="G2551" s="111">
        <v>51.84</v>
      </c>
      <c r="H2551" s="102" t="s">
        <v>16840</v>
      </c>
    </row>
    <row r="2552" spans="1:8" x14ac:dyDescent="0.25">
      <c r="A2552" s="30"/>
      <c r="B2552" s="30"/>
      <c r="C2552" s="30"/>
      <c r="D2552" s="30" t="s">
        <v>7</v>
      </c>
      <c r="E2552" s="30">
        <v>0.5</v>
      </c>
      <c r="F2552" s="31">
        <v>6</v>
      </c>
      <c r="G2552" s="111">
        <v>77.75</v>
      </c>
      <c r="H2552" s="102"/>
    </row>
    <row r="2553" spans="1:8" ht="28.5" x14ac:dyDescent="0.25">
      <c r="A2553" s="34"/>
      <c r="B2553" s="34"/>
      <c r="C2553" s="34" t="s">
        <v>12688</v>
      </c>
      <c r="D2553" s="34"/>
      <c r="E2553" s="34"/>
      <c r="F2553" s="35">
        <v>7</v>
      </c>
      <c r="G2553" s="112">
        <v>129.59</v>
      </c>
      <c r="H2553" s="102"/>
    </row>
    <row r="2554" spans="1:8" x14ac:dyDescent="0.25">
      <c r="A2554" s="30" t="s">
        <v>5132</v>
      </c>
      <c r="B2554" s="30" t="s">
        <v>9045</v>
      </c>
      <c r="C2554" s="30" t="s">
        <v>7187</v>
      </c>
      <c r="D2554" s="30" t="s">
        <v>8</v>
      </c>
      <c r="E2554" s="30">
        <v>2</v>
      </c>
      <c r="F2554" s="31">
        <v>1</v>
      </c>
      <c r="G2554" s="111">
        <v>51.84</v>
      </c>
      <c r="H2554" s="102" t="s">
        <v>18230</v>
      </c>
    </row>
    <row r="2555" spans="1:8" x14ac:dyDescent="0.25">
      <c r="A2555" s="30"/>
      <c r="B2555" s="30"/>
      <c r="C2555" s="30"/>
      <c r="D2555" s="30" t="s">
        <v>7</v>
      </c>
      <c r="E2555" s="30">
        <v>0.5</v>
      </c>
      <c r="F2555" s="31">
        <v>4</v>
      </c>
      <c r="G2555" s="111">
        <v>51.84</v>
      </c>
      <c r="H2555" s="102"/>
    </row>
    <row r="2556" spans="1:8" ht="28.5" x14ac:dyDescent="0.25">
      <c r="A2556" s="34"/>
      <c r="B2556" s="34"/>
      <c r="C2556" s="34" t="s">
        <v>12689</v>
      </c>
      <c r="D2556" s="34"/>
      <c r="E2556" s="34"/>
      <c r="F2556" s="35">
        <v>5</v>
      </c>
      <c r="G2556" s="112">
        <v>103.68</v>
      </c>
      <c r="H2556" s="102"/>
    </row>
    <row r="2557" spans="1:8" x14ac:dyDescent="0.25">
      <c r="A2557" s="30" t="s">
        <v>2085</v>
      </c>
      <c r="B2557" s="30" t="s">
        <v>9046</v>
      </c>
      <c r="C2557" s="30" t="s">
        <v>2086</v>
      </c>
      <c r="D2557" s="30" t="s">
        <v>5</v>
      </c>
      <c r="E2557" s="30">
        <v>5</v>
      </c>
      <c r="F2557" s="31">
        <v>2</v>
      </c>
      <c r="G2557" s="111">
        <v>259.18</v>
      </c>
      <c r="H2557" s="102" t="s">
        <v>17084</v>
      </c>
    </row>
    <row r="2558" spans="1:8" x14ac:dyDescent="0.25">
      <c r="A2558" s="30"/>
      <c r="B2558" s="30"/>
      <c r="C2558" s="30"/>
      <c r="D2558" s="30" t="s">
        <v>7</v>
      </c>
      <c r="E2558" s="30">
        <v>0.5</v>
      </c>
      <c r="F2558" s="31">
        <v>2</v>
      </c>
      <c r="G2558" s="111">
        <v>25.92</v>
      </c>
      <c r="H2558" s="102"/>
    </row>
    <row r="2559" spans="1:8" ht="28.5" x14ac:dyDescent="0.25">
      <c r="A2559" s="34"/>
      <c r="B2559" s="34"/>
      <c r="C2559" s="34" t="s">
        <v>12690</v>
      </c>
      <c r="D2559" s="34"/>
      <c r="E2559" s="34"/>
      <c r="F2559" s="35">
        <v>4</v>
      </c>
      <c r="G2559" s="112">
        <v>285.10000000000002</v>
      </c>
      <c r="H2559" s="102"/>
    </row>
    <row r="2560" spans="1:8" ht="30" x14ac:dyDescent="0.25">
      <c r="A2560" s="30" t="s">
        <v>2089</v>
      </c>
      <c r="B2560" s="30" t="s">
        <v>9047</v>
      </c>
      <c r="C2560" s="30" t="s">
        <v>2090</v>
      </c>
      <c r="D2560" s="30" t="s">
        <v>4</v>
      </c>
      <c r="E2560" s="30">
        <v>8</v>
      </c>
      <c r="F2560" s="31">
        <v>1</v>
      </c>
      <c r="G2560" s="111">
        <v>207.35</v>
      </c>
      <c r="H2560" s="102" t="s">
        <v>20826</v>
      </c>
    </row>
    <row r="2561" spans="1:8" ht="28.5" x14ac:dyDescent="0.25">
      <c r="A2561" s="34"/>
      <c r="B2561" s="34"/>
      <c r="C2561" s="34" t="s">
        <v>12691</v>
      </c>
      <c r="D2561" s="34"/>
      <c r="E2561" s="34"/>
      <c r="F2561" s="35">
        <v>1</v>
      </c>
      <c r="G2561" s="112">
        <v>207.35</v>
      </c>
      <c r="H2561" s="102"/>
    </row>
    <row r="2562" spans="1:8" ht="30" x14ac:dyDescent="0.25">
      <c r="A2562" s="30" t="s">
        <v>2091</v>
      </c>
      <c r="B2562" s="30" t="s">
        <v>9048</v>
      </c>
      <c r="C2562" s="30" t="s">
        <v>2092</v>
      </c>
      <c r="D2562" s="30" t="s">
        <v>4</v>
      </c>
      <c r="E2562" s="30">
        <v>8</v>
      </c>
      <c r="F2562" s="31">
        <v>1</v>
      </c>
      <c r="G2562" s="111">
        <v>207.35</v>
      </c>
      <c r="H2562" s="102" t="s">
        <v>19017</v>
      </c>
    </row>
    <row r="2563" spans="1:8" ht="28.5" x14ac:dyDescent="0.25">
      <c r="A2563" s="34"/>
      <c r="B2563" s="34"/>
      <c r="C2563" s="34" t="s">
        <v>12692</v>
      </c>
      <c r="D2563" s="34"/>
      <c r="E2563" s="34"/>
      <c r="F2563" s="35">
        <v>1</v>
      </c>
      <c r="G2563" s="112">
        <v>207.35</v>
      </c>
      <c r="H2563" s="102"/>
    </row>
    <row r="2564" spans="1:8" ht="30" x14ac:dyDescent="0.25">
      <c r="A2564" s="30" t="s">
        <v>2093</v>
      </c>
      <c r="B2564" s="30" t="s">
        <v>9049</v>
      </c>
      <c r="C2564" s="30" t="s">
        <v>2094</v>
      </c>
      <c r="D2564" s="30" t="s">
        <v>5</v>
      </c>
      <c r="E2564" s="30">
        <v>5</v>
      </c>
      <c r="F2564" s="31">
        <v>1</v>
      </c>
      <c r="G2564" s="111">
        <v>129.59</v>
      </c>
      <c r="H2564" s="102" t="s">
        <v>18922</v>
      </c>
    </row>
    <row r="2565" spans="1:8" ht="28.5" x14ac:dyDescent="0.25">
      <c r="A2565" s="34"/>
      <c r="B2565" s="34"/>
      <c r="C2565" s="34" t="s">
        <v>12693</v>
      </c>
      <c r="D2565" s="34"/>
      <c r="E2565" s="34"/>
      <c r="F2565" s="35">
        <v>1</v>
      </c>
      <c r="G2565" s="112">
        <v>129.59</v>
      </c>
      <c r="H2565" s="102"/>
    </row>
    <row r="2566" spans="1:8" x14ac:dyDescent="0.25">
      <c r="A2566" s="30" t="s">
        <v>2095</v>
      </c>
      <c r="B2566" s="30" t="s">
        <v>9050</v>
      </c>
      <c r="C2566" s="30" t="s">
        <v>7188</v>
      </c>
      <c r="D2566" s="30" t="s">
        <v>3</v>
      </c>
      <c r="E2566" s="30">
        <v>10</v>
      </c>
      <c r="F2566" s="31">
        <v>1</v>
      </c>
      <c r="G2566" s="111">
        <v>259.18</v>
      </c>
      <c r="H2566" s="102" t="s">
        <v>18440</v>
      </c>
    </row>
    <row r="2567" spans="1:8" x14ac:dyDescent="0.25">
      <c r="A2567" s="30"/>
      <c r="B2567" s="30"/>
      <c r="C2567" s="30"/>
      <c r="D2567" s="30" t="s">
        <v>7</v>
      </c>
      <c r="E2567" s="30">
        <v>0.5</v>
      </c>
      <c r="F2567" s="31">
        <v>1</v>
      </c>
      <c r="G2567" s="111">
        <v>12.96</v>
      </c>
      <c r="H2567" s="102"/>
    </row>
    <row r="2568" spans="1:8" x14ac:dyDescent="0.25">
      <c r="A2568" s="34"/>
      <c r="B2568" s="34"/>
      <c r="C2568" s="34" t="s">
        <v>12694</v>
      </c>
      <c r="D2568" s="34"/>
      <c r="E2568" s="34"/>
      <c r="F2568" s="35">
        <v>2</v>
      </c>
      <c r="G2568" s="112">
        <v>272.14</v>
      </c>
      <c r="H2568" s="102"/>
    </row>
    <row r="2569" spans="1:8" ht="30" x14ac:dyDescent="0.25">
      <c r="A2569" s="30" t="s">
        <v>2096</v>
      </c>
      <c r="B2569" s="30" t="s">
        <v>9051</v>
      </c>
      <c r="C2569" s="30" t="s">
        <v>2097</v>
      </c>
      <c r="D2569" s="30" t="s">
        <v>5</v>
      </c>
      <c r="E2569" s="30">
        <v>5</v>
      </c>
      <c r="F2569" s="31">
        <v>1</v>
      </c>
      <c r="G2569" s="111">
        <v>129.59</v>
      </c>
      <c r="H2569" s="102" t="s">
        <v>18990</v>
      </c>
    </row>
    <row r="2570" spans="1:8" x14ac:dyDescent="0.25">
      <c r="A2570" s="30"/>
      <c r="B2570" s="30"/>
      <c r="C2570" s="30"/>
      <c r="D2570" s="30" t="s">
        <v>7</v>
      </c>
      <c r="E2570" s="30">
        <v>0.5</v>
      </c>
      <c r="F2570" s="31">
        <v>1</v>
      </c>
      <c r="G2570" s="111">
        <v>12.96</v>
      </c>
      <c r="H2570" s="102"/>
    </row>
    <row r="2571" spans="1:8" ht="42.75" x14ac:dyDescent="0.25">
      <c r="A2571" s="34"/>
      <c r="B2571" s="34"/>
      <c r="C2571" s="34" t="s">
        <v>12695</v>
      </c>
      <c r="D2571" s="34"/>
      <c r="E2571" s="34"/>
      <c r="F2571" s="35">
        <v>2</v>
      </c>
      <c r="G2571" s="112">
        <v>142.55000000000001</v>
      </c>
      <c r="H2571" s="102"/>
    </row>
    <row r="2572" spans="1:8" ht="30" x14ac:dyDescent="0.25">
      <c r="A2572" s="30" t="s">
        <v>2098</v>
      </c>
      <c r="B2572" s="30" t="s">
        <v>9052</v>
      </c>
      <c r="C2572" s="30" t="s">
        <v>2099</v>
      </c>
      <c r="D2572" s="30" t="s">
        <v>5</v>
      </c>
      <c r="E2572" s="30">
        <v>5</v>
      </c>
      <c r="F2572" s="31">
        <v>1</v>
      </c>
      <c r="G2572" s="111">
        <v>129.59</v>
      </c>
      <c r="H2572" s="102" t="s">
        <v>20572</v>
      </c>
    </row>
    <row r="2573" spans="1:8" x14ac:dyDescent="0.25">
      <c r="A2573" s="30"/>
      <c r="B2573" s="30"/>
      <c r="C2573" s="30"/>
      <c r="D2573" s="30" t="s">
        <v>7</v>
      </c>
      <c r="E2573" s="30">
        <v>0.5</v>
      </c>
      <c r="F2573" s="31">
        <v>5</v>
      </c>
      <c r="G2573" s="111">
        <v>64.8</v>
      </c>
      <c r="H2573" s="102"/>
    </row>
    <row r="2574" spans="1:8" ht="28.5" x14ac:dyDescent="0.25">
      <c r="A2574" s="34"/>
      <c r="B2574" s="34"/>
      <c r="C2574" s="34" t="s">
        <v>12696</v>
      </c>
      <c r="D2574" s="34"/>
      <c r="E2574" s="34"/>
      <c r="F2574" s="35">
        <v>6</v>
      </c>
      <c r="G2574" s="112">
        <v>194.39</v>
      </c>
      <c r="H2574" s="102"/>
    </row>
    <row r="2575" spans="1:8" ht="30" x14ac:dyDescent="0.25">
      <c r="A2575" s="30" t="s">
        <v>2100</v>
      </c>
      <c r="B2575" s="30" t="s">
        <v>9053</v>
      </c>
      <c r="C2575" s="30" t="s">
        <v>2101</v>
      </c>
      <c r="D2575" s="30" t="s">
        <v>5</v>
      </c>
      <c r="E2575" s="30">
        <v>5</v>
      </c>
      <c r="F2575" s="31">
        <v>2</v>
      </c>
      <c r="G2575" s="111">
        <v>259.18</v>
      </c>
      <c r="H2575" s="102" t="s">
        <v>17972</v>
      </c>
    </row>
    <row r="2576" spans="1:8" x14ac:dyDescent="0.25">
      <c r="A2576" s="30"/>
      <c r="B2576" s="30"/>
      <c r="C2576" s="30"/>
      <c r="D2576" s="30" t="s">
        <v>7</v>
      </c>
      <c r="E2576" s="30">
        <v>0.5</v>
      </c>
      <c r="F2576" s="31">
        <v>1</v>
      </c>
      <c r="G2576" s="111">
        <v>12.96</v>
      </c>
      <c r="H2576" s="102"/>
    </row>
    <row r="2577" spans="1:8" ht="42.75" x14ac:dyDescent="0.25">
      <c r="A2577" s="34"/>
      <c r="B2577" s="34"/>
      <c r="C2577" s="34" t="s">
        <v>12697</v>
      </c>
      <c r="D2577" s="34"/>
      <c r="E2577" s="34"/>
      <c r="F2577" s="35">
        <v>3</v>
      </c>
      <c r="G2577" s="112">
        <v>272.14</v>
      </c>
      <c r="H2577" s="102"/>
    </row>
    <row r="2578" spans="1:8" x14ac:dyDescent="0.25">
      <c r="A2578" s="30" t="s">
        <v>2102</v>
      </c>
      <c r="B2578" s="30" t="s">
        <v>9054</v>
      </c>
      <c r="C2578" s="30" t="s">
        <v>2671</v>
      </c>
      <c r="D2578" s="30" t="s">
        <v>4</v>
      </c>
      <c r="E2578" s="30">
        <v>8</v>
      </c>
      <c r="F2578" s="31">
        <v>2</v>
      </c>
      <c r="G2578" s="111">
        <v>414.69</v>
      </c>
      <c r="H2578" s="102" t="s">
        <v>19975</v>
      </c>
    </row>
    <row r="2579" spans="1:8" x14ac:dyDescent="0.25">
      <c r="A2579" s="30"/>
      <c r="B2579" s="30"/>
      <c r="C2579" s="30"/>
      <c r="D2579" s="30" t="s">
        <v>7</v>
      </c>
      <c r="E2579" s="30">
        <v>0.5</v>
      </c>
      <c r="F2579" s="31">
        <v>1</v>
      </c>
      <c r="G2579" s="111">
        <v>12.96</v>
      </c>
      <c r="H2579" s="102"/>
    </row>
    <row r="2580" spans="1:8" ht="28.5" x14ac:dyDescent="0.25">
      <c r="A2580" s="34"/>
      <c r="B2580" s="34"/>
      <c r="C2580" s="34" t="s">
        <v>12698</v>
      </c>
      <c r="D2580" s="34"/>
      <c r="E2580" s="34"/>
      <c r="F2580" s="35">
        <v>3</v>
      </c>
      <c r="G2580" s="112">
        <v>427.65</v>
      </c>
      <c r="H2580" s="102"/>
    </row>
    <row r="2581" spans="1:8" x14ac:dyDescent="0.25">
      <c r="A2581" s="30" t="s">
        <v>2103</v>
      </c>
      <c r="B2581" s="30" t="s">
        <v>12699</v>
      </c>
      <c r="C2581" s="30" t="s">
        <v>12700</v>
      </c>
      <c r="D2581" s="30" t="s">
        <v>3</v>
      </c>
      <c r="E2581" s="30">
        <v>10</v>
      </c>
      <c r="F2581" s="31">
        <v>1</v>
      </c>
      <c r="G2581" s="111">
        <v>259.18</v>
      </c>
      <c r="H2581" s="102" t="s">
        <v>18205</v>
      </c>
    </row>
    <row r="2582" spans="1:8" x14ac:dyDescent="0.25">
      <c r="A2582" s="30"/>
      <c r="B2582" s="30"/>
      <c r="C2582" s="30"/>
      <c r="D2582" s="30" t="s">
        <v>7</v>
      </c>
      <c r="E2582" s="30">
        <v>0.5</v>
      </c>
      <c r="F2582" s="31">
        <v>1</v>
      </c>
      <c r="G2582" s="111">
        <v>12.96</v>
      </c>
      <c r="H2582" s="102"/>
    </row>
    <row r="2583" spans="1:8" ht="28.5" x14ac:dyDescent="0.25">
      <c r="A2583" s="34"/>
      <c r="B2583" s="34"/>
      <c r="C2583" s="34" t="s">
        <v>12701</v>
      </c>
      <c r="D2583" s="34"/>
      <c r="E2583" s="34"/>
      <c r="F2583" s="35">
        <v>2</v>
      </c>
      <c r="G2583" s="112">
        <v>272.14</v>
      </c>
      <c r="H2583" s="102"/>
    </row>
    <row r="2584" spans="1:8" ht="30" x14ac:dyDescent="0.25">
      <c r="A2584" s="30" t="s">
        <v>2104</v>
      </c>
      <c r="B2584" s="30" t="s">
        <v>9055</v>
      </c>
      <c r="C2584" s="30" t="s">
        <v>2105</v>
      </c>
      <c r="D2584" s="30" t="s">
        <v>5</v>
      </c>
      <c r="E2584" s="30">
        <v>5</v>
      </c>
      <c r="F2584" s="31">
        <v>1</v>
      </c>
      <c r="G2584" s="111">
        <v>129.59</v>
      </c>
      <c r="H2584" s="102" t="s">
        <v>18492</v>
      </c>
    </row>
    <row r="2585" spans="1:8" ht="28.5" x14ac:dyDescent="0.25">
      <c r="A2585" s="34"/>
      <c r="B2585" s="34"/>
      <c r="C2585" s="34" t="s">
        <v>12702</v>
      </c>
      <c r="D2585" s="34"/>
      <c r="E2585" s="34"/>
      <c r="F2585" s="35">
        <v>1</v>
      </c>
      <c r="G2585" s="112">
        <v>129.59</v>
      </c>
      <c r="H2585" s="102"/>
    </row>
    <row r="2586" spans="1:8" x14ac:dyDescent="0.25">
      <c r="A2586" s="30" t="s">
        <v>2106</v>
      </c>
      <c r="B2586" s="30" t="s">
        <v>9056</v>
      </c>
      <c r="C2586" s="30" t="s">
        <v>2107</v>
      </c>
      <c r="D2586" s="30" t="s">
        <v>5</v>
      </c>
      <c r="E2586" s="30">
        <v>5</v>
      </c>
      <c r="F2586" s="31">
        <v>1</v>
      </c>
      <c r="G2586" s="111">
        <v>129.59</v>
      </c>
      <c r="H2586" s="102" t="s">
        <v>19395</v>
      </c>
    </row>
    <row r="2587" spans="1:8" x14ac:dyDescent="0.25">
      <c r="A2587" s="30"/>
      <c r="B2587" s="30"/>
      <c r="C2587" s="30"/>
      <c r="D2587" s="30" t="s">
        <v>7</v>
      </c>
      <c r="E2587" s="30">
        <v>0.5</v>
      </c>
      <c r="F2587" s="31">
        <v>1</v>
      </c>
      <c r="G2587" s="111">
        <v>12.96</v>
      </c>
      <c r="H2587" s="102"/>
    </row>
    <row r="2588" spans="1:8" ht="28.5" x14ac:dyDescent="0.25">
      <c r="A2588" s="34"/>
      <c r="B2588" s="34"/>
      <c r="C2588" s="34" t="s">
        <v>12703</v>
      </c>
      <c r="D2588" s="34"/>
      <c r="E2588" s="34"/>
      <c r="F2588" s="35">
        <v>2</v>
      </c>
      <c r="G2588" s="112">
        <v>142.55000000000001</v>
      </c>
      <c r="H2588" s="102"/>
    </row>
    <row r="2589" spans="1:8" x14ac:dyDescent="0.25">
      <c r="A2589" s="30" t="s">
        <v>2109</v>
      </c>
      <c r="B2589" s="30" t="s">
        <v>9057</v>
      </c>
      <c r="C2589" s="30" t="s">
        <v>2110</v>
      </c>
      <c r="D2589" s="30" t="s">
        <v>5</v>
      </c>
      <c r="E2589" s="30">
        <v>5</v>
      </c>
      <c r="F2589" s="31">
        <v>1</v>
      </c>
      <c r="G2589" s="111">
        <v>129.59</v>
      </c>
      <c r="H2589" s="102" t="s">
        <v>19379</v>
      </c>
    </row>
    <row r="2590" spans="1:8" x14ac:dyDescent="0.25">
      <c r="A2590" s="30"/>
      <c r="B2590" s="30"/>
      <c r="C2590" s="30"/>
      <c r="D2590" s="30" t="s">
        <v>7</v>
      </c>
      <c r="E2590" s="30">
        <v>0.5</v>
      </c>
      <c r="F2590" s="31">
        <v>2</v>
      </c>
      <c r="G2590" s="111">
        <v>25.92</v>
      </c>
      <c r="H2590" s="102"/>
    </row>
    <row r="2591" spans="1:8" ht="28.5" x14ac:dyDescent="0.25">
      <c r="A2591" s="34"/>
      <c r="B2591" s="34"/>
      <c r="C2591" s="34" t="s">
        <v>12704</v>
      </c>
      <c r="D2591" s="34"/>
      <c r="E2591" s="34"/>
      <c r="F2591" s="35">
        <v>3</v>
      </c>
      <c r="G2591" s="112">
        <v>155.51</v>
      </c>
      <c r="H2591" s="102"/>
    </row>
    <row r="2592" spans="1:8" x14ac:dyDescent="0.25">
      <c r="A2592" s="30" t="s">
        <v>2111</v>
      </c>
      <c r="B2592" s="30" t="s">
        <v>9058</v>
      </c>
      <c r="C2592" s="30" t="s">
        <v>2112</v>
      </c>
      <c r="D2592" s="30" t="s">
        <v>5</v>
      </c>
      <c r="E2592" s="30">
        <v>5</v>
      </c>
      <c r="F2592" s="31">
        <v>1</v>
      </c>
      <c r="G2592" s="111">
        <v>129.59</v>
      </c>
      <c r="H2592" s="102" t="s">
        <v>17842</v>
      </c>
    </row>
    <row r="2593" spans="1:8" ht="28.5" x14ac:dyDescent="0.25">
      <c r="A2593" s="34"/>
      <c r="B2593" s="34"/>
      <c r="C2593" s="34" t="s">
        <v>12705</v>
      </c>
      <c r="D2593" s="34"/>
      <c r="E2593" s="34"/>
      <c r="F2593" s="35">
        <v>1</v>
      </c>
      <c r="G2593" s="112">
        <v>129.59</v>
      </c>
      <c r="H2593" s="102"/>
    </row>
    <row r="2594" spans="1:8" ht="30" x14ac:dyDescent="0.25">
      <c r="A2594" s="30" t="s">
        <v>2113</v>
      </c>
      <c r="B2594" s="30" t="s">
        <v>9059</v>
      </c>
      <c r="C2594" s="30" t="s">
        <v>2114</v>
      </c>
      <c r="D2594" s="30" t="s">
        <v>4</v>
      </c>
      <c r="E2594" s="30">
        <v>8</v>
      </c>
      <c r="F2594" s="31">
        <v>1</v>
      </c>
      <c r="G2594" s="111">
        <v>207.35</v>
      </c>
      <c r="H2594" s="102" t="s">
        <v>18980</v>
      </c>
    </row>
    <row r="2595" spans="1:8" x14ac:dyDescent="0.25">
      <c r="A2595" s="30"/>
      <c r="B2595" s="30"/>
      <c r="C2595" s="30"/>
      <c r="D2595" s="30" t="s">
        <v>7</v>
      </c>
      <c r="E2595" s="30">
        <v>0.5</v>
      </c>
      <c r="F2595" s="31">
        <v>1</v>
      </c>
      <c r="G2595" s="111">
        <v>12.96</v>
      </c>
      <c r="H2595" s="102"/>
    </row>
    <row r="2596" spans="1:8" ht="28.5" x14ac:dyDescent="0.25">
      <c r="A2596" s="34"/>
      <c r="B2596" s="34"/>
      <c r="C2596" s="34" t="s">
        <v>12706</v>
      </c>
      <c r="D2596" s="34"/>
      <c r="E2596" s="34"/>
      <c r="F2596" s="35">
        <v>2</v>
      </c>
      <c r="G2596" s="112">
        <v>220.31</v>
      </c>
      <c r="H2596" s="102"/>
    </row>
    <row r="2597" spans="1:8" x14ac:dyDescent="0.25">
      <c r="A2597" s="30" t="s">
        <v>2115</v>
      </c>
      <c r="B2597" s="30" t="s">
        <v>9060</v>
      </c>
      <c r="C2597" s="30" t="s">
        <v>2606</v>
      </c>
      <c r="D2597" s="30" t="s">
        <v>5</v>
      </c>
      <c r="E2597" s="30">
        <v>5</v>
      </c>
      <c r="F2597" s="31">
        <v>2</v>
      </c>
      <c r="G2597" s="111">
        <v>259.18</v>
      </c>
      <c r="H2597" s="102" t="s">
        <v>19672</v>
      </c>
    </row>
    <row r="2598" spans="1:8" x14ac:dyDescent="0.25">
      <c r="A2598" s="30"/>
      <c r="B2598" s="30"/>
      <c r="C2598" s="30"/>
      <c r="D2598" s="30" t="s">
        <v>7</v>
      </c>
      <c r="E2598" s="30">
        <v>0.5</v>
      </c>
      <c r="F2598" s="31">
        <v>2</v>
      </c>
      <c r="G2598" s="111">
        <v>25.92</v>
      </c>
      <c r="H2598" s="102"/>
    </row>
    <row r="2599" spans="1:8" x14ac:dyDescent="0.25">
      <c r="A2599" s="34"/>
      <c r="B2599" s="34"/>
      <c r="C2599" s="34" t="s">
        <v>12707</v>
      </c>
      <c r="D2599" s="34"/>
      <c r="E2599" s="34"/>
      <c r="F2599" s="35">
        <v>4</v>
      </c>
      <c r="G2599" s="112">
        <v>285.10000000000002</v>
      </c>
      <c r="H2599" s="102"/>
    </row>
    <row r="2600" spans="1:8" ht="30" x14ac:dyDescent="0.25">
      <c r="A2600" s="30" t="s">
        <v>2116</v>
      </c>
      <c r="B2600" s="30" t="s">
        <v>9061</v>
      </c>
      <c r="C2600" s="30" t="s">
        <v>2117</v>
      </c>
      <c r="D2600" s="30" t="s">
        <v>5</v>
      </c>
      <c r="E2600" s="30">
        <v>5</v>
      </c>
      <c r="F2600" s="31">
        <v>1</v>
      </c>
      <c r="G2600" s="111">
        <v>129.59</v>
      </c>
      <c r="H2600" s="102" t="s">
        <v>17493</v>
      </c>
    </row>
    <row r="2601" spans="1:8" x14ac:dyDescent="0.25">
      <c r="A2601" s="30"/>
      <c r="B2601" s="30"/>
      <c r="C2601" s="30"/>
      <c r="D2601" s="30" t="s">
        <v>7</v>
      </c>
      <c r="E2601" s="30">
        <v>0.5</v>
      </c>
      <c r="F2601" s="31">
        <v>1</v>
      </c>
      <c r="G2601" s="111">
        <v>12.96</v>
      </c>
      <c r="H2601" s="102"/>
    </row>
    <row r="2602" spans="1:8" ht="28.5" x14ac:dyDescent="0.25">
      <c r="A2602" s="34"/>
      <c r="B2602" s="34"/>
      <c r="C2602" s="34" t="s">
        <v>12708</v>
      </c>
      <c r="D2602" s="34"/>
      <c r="E2602" s="34"/>
      <c r="F2602" s="35">
        <v>2</v>
      </c>
      <c r="G2602" s="112">
        <v>142.55000000000001</v>
      </c>
      <c r="H2602" s="102"/>
    </row>
    <row r="2603" spans="1:8" ht="30" x14ac:dyDescent="0.25">
      <c r="A2603" s="30" t="s">
        <v>2118</v>
      </c>
      <c r="B2603" s="30" t="s">
        <v>9062</v>
      </c>
      <c r="C2603" s="30" t="s">
        <v>9063</v>
      </c>
      <c r="D2603" s="30" t="s">
        <v>5</v>
      </c>
      <c r="E2603" s="30">
        <v>5</v>
      </c>
      <c r="F2603" s="31">
        <v>1</v>
      </c>
      <c r="G2603" s="111">
        <v>129.59</v>
      </c>
      <c r="H2603" s="102" t="s">
        <v>19573</v>
      </c>
    </row>
    <row r="2604" spans="1:8" x14ac:dyDescent="0.25">
      <c r="A2604" s="30"/>
      <c r="B2604" s="30"/>
      <c r="C2604" s="30"/>
      <c r="D2604" s="30" t="s">
        <v>7</v>
      </c>
      <c r="E2604" s="30">
        <v>0.5</v>
      </c>
      <c r="F2604" s="31">
        <v>1</v>
      </c>
      <c r="G2604" s="111">
        <v>12.96</v>
      </c>
      <c r="H2604" s="102"/>
    </row>
    <row r="2605" spans="1:8" ht="28.5" x14ac:dyDescent="0.25">
      <c r="A2605" s="34"/>
      <c r="B2605" s="34"/>
      <c r="C2605" s="34" t="s">
        <v>12709</v>
      </c>
      <c r="D2605" s="34"/>
      <c r="E2605" s="34"/>
      <c r="F2605" s="35">
        <v>2</v>
      </c>
      <c r="G2605" s="112">
        <v>142.55000000000001</v>
      </c>
      <c r="H2605" s="102"/>
    </row>
    <row r="2606" spans="1:8" ht="30" x14ac:dyDescent="0.25">
      <c r="A2606" s="30" t="s">
        <v>2119</v>
      </c>
      <c r="B2606" s="30" t="s">
        <v>9064</v>
      </c>
      <c r="C2606" s="30" t="s">
        <v>6532</v>
      </c>
      <c r="D2606" s="30" t="s">
        <v>8</v>
      </c>
      <c r="E2606" s="30">
        <v>2</v>
      </c>
      <c r="F2606" s="31">
        <v>1</v>
      </c>
      <c r="G2606" s="111">
        <v>51.84</v>
      </c>
      <c r="H2606" s="102" t="s">
        <v>18777</v>
      </c>
    </row>
    <row r="2607" spans="1:8" ht="28.5" x14ac:dyDescent="0.25">
      <c r="A2607" s="34"/>
      <c r="B2607" s="34"/>
      <c r="C2607" s="34" t="s">
        <v>12710</v>
      </c>
      <c r="D2607" s="34"/>
      <c r="E2607" s="34"/>
      <c r="F2607" s="35">
        <v>1</v>
      </c>
      <c r="G2607" s="112">
        <v>51.84</v>
      </c>
      <c r="H2607" s="102"/>
    </row>
    <row r="2608" spans="1:8" ht="30" x14ac:dyDescent="0.25">
      <c r="A2608" s="30" t="s">
        <v>2120</v>
      </c>
      <c r="B2608" s="30" t="s">
        <v>9065</v>
      </c>
      <c r="C2608" s="30" t="s">
        <v>9066</v>
      </c>
      <c r="D2608" s="30" t="s">
        <v>3</v>
      </c>
      <c r="E2608" s="30">
        <v>10</v>
      </c>
      <c r="F2608" s="31">
        <v>2</v>
      </c>
      <c r="G2608" s="111">
        <v>518.36</v>
      </c>
      <c r="H2608" s="102" t="s">
        <v>18074</v>
      </c>
    </row>
    <row r="2609" spans="1:8" x14ac:dyDescent="0.25">
      <c r="A2609" s="30"/>
      <c r="B2609" s="30"/>
      <c r="C2609" s="30"/>
      <c r="D2609" s="30" t="s">
        <v>5</v>
      </c>
      <c r="E2609" s="30">
        <v>5</v>
      </c>
      <c r="F2609" s="31">
        <v>2</v>
      </c>
      <c r="G2609" s="111">
        <v>259.18</v>
      </c>
      <c r="H2609" s="102"/>
    </row>
    <row r="2610" spans="1:8" x14ac:dyDescent="0.25">
      <c r="A2610" s="30"/>
      <c r="B2610" s="30"/>
      <c r="C2610" s="30"/>
      <c r="D2610" s="30" t="s">
        <v>7</v>
      </c>
      <c r="E2610" s="30">
        <v>0.5</v>
      </c>
      <c r="F2610" s="31">
        <v>4</v>
      </c>
      <c r="G2610" s="111">
        <v>51.84</v>
      </c>
      <c r="H2610" s="102"/>
    </row>
    <row r="2611" spans="1:8" ht="28.5" x14ac:dyDescent="0.25">
      <c r="A2611" s="34"/>
      <c r="B2611" s="34"/>
      <c r="C2611" s="34" t="s">
        <v>12711</v>
      </c>
      <c r="D2611" s="34"/>
      <c r="E2611" s="34"/>
      <c r="F2611" s="35">
        <v>8</v>
      </c>
      <c r="G2611" s="112">
        <v>829.38</v>
      </c>
      <c r="H2611" s="102"/>
    </row>
    <row r="2612" spans="1:8" ht="30" x14ac:dyDescent="0.25">
      <c r="A2612" s="30" t="s">
        <v>1648</v>
      </c>
      <c r="B2612" s="30" t="s">
        <v>8688</v>
      </c>
      <c r="C2612" s="30" t="s">
        <v>1649</v>
      </c>
      <c r="D2612" s="30" t="s">
        <v>3</v>
      </c>
      <c r="E2612" s="30">
        <v>10</v>
      </c>
      <c r="F2612" s="31">
        <v>35</v>
      </c>
      <c r="G2612" s="111">
        <v>9071.3700000000008</v>
      </c>
      <c r="H2612" s="102" t="s">
        <v>18427</v>
      </c>
    </row>
    <row r="2613" spans="1:8" x14ac:dyDescent="0.25">
      <c r="A2613" s="30"/>
      <c r="B2613" s="30"/>
      <c r="C2613" s="30"/>
      <c r="D2613" s="30" t="s">
        <v>4</v>
      </c>
      <c r="E2613" s="30">
        <v>8</v>
      </c>
      <c r="F2613" s="31">
        <v>29</v>
      </c>
      <c r="G2613" s="111">
        <v>6013.02</v>
      </c>
      <c r="H2613" s="102"/>
    </row>
    <row r="2614" spans="1:8" x14ac:dyDescent="0.25">
      <c r="A2614" s="30"/>
      <c r="B2614" s="30"/>
      <c r="C2614" s="30"/>
      <c r="D2614" s="30" t="s">
        <v>5</v>
      </c>
      <c r="E2614" s="30">
        <v>5</v>
      </c>
      <c r="F2614" s="31">
        <v>84</v>
      </c>
      <c r="G2614" s="111">
        <v>10885.64</v>
      </c>
      <c r="H2614" s="102"/>
    </row>
    <row r="2615" spans="1:8" x14ac:dyDescent="0.25">
      <c r="A2615" s="30"/>
      <c r="B2615" s="30"/>
      <c r="C2615" s="30"/>
      <c r="D2615" s="30" t="s">
        <v>8</v>
      </c>
      <c r="E2615" s="30">
        <v>2</v>
      </c>
      <c r="F2615" s="31">
        <v>5</v>
      </c>
      <c r="G2615" s="111">
        <v>259.18</v>
      </c>
      <c r="H2615" s="102"/>
    </row>
    <row r="2616" spans="1:8" x14ac:dyDescent="0.25">
      <c r="A2616" s="30"/>
      <c r="B2616" s="30"/>
      <c r="C2616" s="30"/>
      <c r="D2616" s="30" t="s">
        <v>6</v>
      </c>
      <c r="E2616" s="30">
        <v>1</v>
      </c>
      <c r="F2616" s="31">
        <v>42</v>
      </c>
      <c r="G2616" s="111">
        <v>1088.56</v>
      </c>
      <c r="H2616" s="102"/>
    </row>
    <row r="2617" spans="1:8" x14ac:dyDescent="0.25">
      <c r="A2617" s="30"/>
      <c r="B2617" s="30"/>
      <c r="C2617" s="30"/>
      <c r="D2617" s="30" t="s">
        <v>7</v>
      </c>
      <c r="E2617" s="30">
        <v>0.5</v>
      </c>
      <c r="F2617" s="31">
        <v>356</v>
      </c>
      <c r="G2617" s="111">
        <v>4613.4399999999996</v>
      </c>
      <c r="H2617" s="102"/>
    </row>
    <row r="2618" spans="1:8" ht="42.75" x14ac:dyDescent="0.25">
      <c r="A2618" s="34"/>
      <c r="B2618" s="34"/>
      <c r="C2618" s="34" t="s">
        <v>12712</v>
      </c>
      <c r="D2618" s="34"/>
      <c r="E2618" s="34"/>
      <c r="F2618" s="35">
        <v>551</v>
      </c>
      <c r="G2618" s="112">
        <v>31931.21</v>
      </c>
      <c r="H2618" s="102"/>
    </row>
    <row r="2619" spans="1:8" ht="30" x14ac:dyDescent="0.25">
      <c r="A2619" s="30" t="s">
        <v>5201</v>
      </c>
      <c r="B2619" s="30" t="s">
        <v>11072</v>
      </c>
      <c r="C2619" s="30" t="s">
        <v>5202</v>
      </c>
      <c r="D2619" s="30" t="s">
        <v>3</v>
      </c>
      <c r="E2619" s="30">
        <v>10</v>
      </c>
      <c r="F2619" s="31">
        <v>13</v>
      </c>
      <c r="G2619" s="111">
        <v>3369.37</v>
      </c>
      <c r="H2619" s="102" t="s">
        <v>18517</v>
      </c>
    </row>
    <row r="2620" spans="1:8" x14ac:dyDescent="0.25">
      <c r="A2620" s="30"/>
      <c r="B2620" s="30"/>
      <c r="C2620" s="30"/>
      <c r="D2620" s="30" t="s">
        <v>5</v>
      </c>
      <c r="E2620" s="30">
        <v>5</v>
      </c>
      <c r="F2620" s="31">
        <v>13</v>
      </c>
      <c r="G2620" s="111">
        <v>1684.68</v>
      </c>
      <c r="H2620" s="102"/>
    </row>
    <row r="2621" spans="1:8" x14ac:dyDescent="0.25">
      <c r="A2621" s="30"/>
      <c r="B2621" s="30"/>
      <c r="C2621" s="30"/>
      <c r="D2621" s="30" t="s">
        <v>6</v>
      </c>
      <c r="E2621" s="30">
        <v>1</v>
      </c>
      <c r="F2621" s="31">
        <v>1</v>
      </c>
      <c r="G2621" s="111">
        <v>25.92</v>
      </c>
      <c r="H2621" s="102"/>
    </row>
    <row r="2622" spans="1:8" x14ac:dyDescent="0.25">
      <c r="A2622" s="30"/>
      <c r="B2622" s="30"/>
      <c r="C2622" s="30"/>
      <c r="D2622" s="30" t="s">
        <v>7</v>
      </c>
      <c r="E2622" s="30">
        <v>0.5</v>
      </c>
      <c r="F2622" s="31">
        <v>9</v>
      </c>
      <c r="G2622" s="111">
        <v>116.63</v>
      </c>
      <c r="H2622" s="102"/>
    </row>
    <row r="2623" spans="1:8" ht="28.5" x14ac:dyDescent="0.25">
      <c r="A2623" s="34"/>
      <c r="B2623" s="34"/>
      <c r="C2623" s="34" t="s">
        <v>12713</v>
      </c>
      <c r="D2623" s="34"/>
      <c r="E2623" s="34"/>
      <c r="F2623" s="35">
        <v>36</v>
      </c>
      <c r="G2623" s="112">
        <v>5196.6000000000004</v>
      </c>
      <c r="H2623" s="102"/>
    </row>
    <row r="2624" spans="1:8" x14ac:dyDescent="0.25">
      <c r="A2624" s="30" t="s">
        <v>2121</v>
      </c>
      <c r="B2624" s="30" t="s">
        <v>9067</v>
      </c>
      <c r="C2624" s="30" t="s">
        <v>6883</v>
      </c>
      <c r="D2624" s="30" t="s">
        <v>5</v>
      </c>
      <c r="E2624" s="30">
        <v>5</v>
      </c>
      <c r="F2624" s="31">
        <v>1</v>
      </c>
      <c r="G2624" s="111">
        <v>129.59</v>
      </c>
      <c r="H2624" s="102" t="s">
        <v>17110</v>
      </c>
    </row>
    <row r="2625" spans="1:8" x14ac:dyDescent="0.25">
      <c r="A2625" s="30"/>
      <c r="B2625" s="30"/>
      <c r="C2625" s="30"/>
      <c r="D2625" s="30" t="s">
        <v>7</v>
      </c>
      <c r="E2625" s="30">
        <v>0.5</v>
      </c>
      <c r="F2625" s="31">
        <v>1</v>
      </c>
      <c r="G2625" s="111">
        <v>12.96</v>
      </c>
      <c r="H2625" s="102"/>
    </row>
    <row r="2626" spans="1:8" ht="28.5" x14ac:dyDescent="0.25">
      <c r="A2626" s="34"/>
      <c r="B2626" s="34"/>
      <c r="C2626" s="34" t="s">
        <v>12714</v>
      </c>
      <c r="D2626" s="34"/>
      <c r="E2626" s="34"/>
      <c r="F2626" s="35">
        <v>2</v>
      </c>
      <c r="G2626" s="112">
        <v>142.55000000000001</v>
      </c>
      <c r="H2626" s="102"/>
    </row>
    <row r="2627" spans="1:8" x14ac:dyDescent="0.25">
      <c r="A2627" s="30" t="s">
        <v>2122</v>
      </c>
      <c r="B2627" s="30" t="s">
        <v>9068</v>
      </c>
      <c r="C2627" s="30" t="s">
        <v>2123</v>
      </c>
      <c r="D2627" s="30" t="s">
        <v>5</v>
      </c>
      <c r="E2627" s="30">
        <v>5</v>
      </c>
      <c r="F2627" s="31">
        <v>1</v>
      </c>
      <c r="G2627" s="111">
        <v>129.59</v>
      </c>
      <c r="H2627" s="102" t="s">
        <v>20889</v>
      </c>
    </row>
    <row r="2628" spans="1:8" x14ac:dyDescent="0.25">
      <c r="A2628" s="30"/>
      <c r="B2628" s="30"/>
      <c r="C2628" s="30"/>
      <c r="D2628" s="30" t="s">
        <v>6</v>
      </c>
      <c r="E2628" s="30">
        <v>1</v>
      </c>
      <c r="F2628" s="31">
        <v>1</v>
      </c>
      <c r="G2628" s="111">
        <v>25.92</v>
      </c>
      <c r="H2628" s="102"/>
    </row>
    <row r="2629" spans="1:8" ht="28.5" x14ac:dyDescent="0.25">
      <c r="A2629" s="34"/>
      <c r="B2629" s="34"/>
      <c r="C2629" s="34" t="s">
        <v>12715</v>
      </c>
      <c r="D2629" s="34"/>
      <c r="E2629" s="34"/>
      <c r="F2629" s="35">
        <v>2</v>
      </c>
      <c r="G2629" s="112">
        <v>155.51</v>
      </c>
      <c r="H2629" s="102"/>
    </row>
    <row r="2630" spans="1:8" ht="30" x14ac:dyDescent="0.25">
      <c r="A2630" s="30" t="s">
        <v>2124</v>
      </c>
      <c r="B2630" s="30" t="s">
        <v>9069</v>
      </c>
      <c r="C2630" s="30" t="s">
        <v>2960</v>
      </c>
      <c r="D2630" s="30" t="s">
        <v>5</v>
      </c>
      <c r="E2630" s="30">
        <v>5</v>
      </c>
      <c r="F2630" s="31">
        <v>1</v>
      </c>
      <c r="G2630" s="111">
        <v>129.59</v>
      </c>
      <c r="H2630" s="102" t="s">
        <v>17009</v>
      </c>
    </row>
    <row r="2631" spans="1:8" x14ac:dyDescent="0.25">
      <c r="A2631" s="30"/>
      <c r="B2631" s="30"/>
      <c r="C2631" s="30"/>
      <c r="D2631" s="30" t="s">
        <v>7</v>
      </c>
      <c r="E2631" s="30">
        <v>0.5</v>
      </c>
      <c r="F2631" s="31">
        <v>1</v>
      </c>
      <c r="G2631" s="111">
        <v>12.96</v>
      </c>
      <c r="H2631" s="102"/>
    </row>
    <row r="2632" spans="1:8" ht="28.5" x14ac:dyDescent="0.25">
      <c r="A2632" s="34"/>
      <c r="B2632" s="34"/>
      <c r="C2632" s="34" t="s">
        <v>12716</v>
      </c>
      <c r="D2632" s="34"/>
      <c r="E2632" s="34"/>
      <c r="F2632" s="35">
        <v>2</v>
      </c>
      <c r="G2632" s="112">
        <v>142.55000000000001</v>
      </c>
      <c r="H2632" s="102"/>
    </row>
    <row r="2633" spans="1:8" x14ac:dyDescent="0.25">
      <c r="A2633" s="30" t="s">
        <v>2539</v>
      </c>
      <c r="B2633" s="30" t="s">
        <v>9070</v>
      </c>
      <c r="C2633" s="30" t="s">
        <v>2287</v>
      </c>
      <c r="D2633" s="30" t="s">
        <v>7</v>
      </c>
      <c r="E2633" s="30">
        <v>0.5</v>
      </c>
      <c r="F2633" s="31">
        <v>1</v>
      </c>
      <c r="G2633" s="111">
        <v>12.96</v>
      </c>
      <c r="H2633" s="102" t="s">
        <v>17361</v>
      </c>
    </row>
    <row r="2634" spans="1:8" ht="28.5" x14ac:dyDescent="0.25">
      <c r="A2634" s="34"/>
      <c r="B2634" s="34"/>
      <c r="C2634" s="34" t="s">
        <v>12717</v>
      </c>
      <c r="D2634" s="34"/>
      <c r="E2634" s="34"/>
      <c r="F2634" s="35">
        <v>1</v>
      </c>
      <c r="G2634" s="112">
        <v>12.96</v>
      </c>
      <c r="H2634" s="102"/>
    </row>
    <row r="2635" spans="1:8" ht="30" x14ac:dyDescent="0.25">
      <c r="A2635" s="30" t="s">
        <v>2913</v>
      </c>
      <c r="B2635" s="30" t="s">
        <v>8536</v>
      </c>
      <c r="C2635" s="30" t="s">
        <v>2914</v>
      </c>
      <c r="D2635" s="30" t="s">
        <v>8</v>
      </c>
      <c r="E2635" s="30">
        <v>2</v>
      </c>
      <c r="F2635" s="31">
        <v>9</v>
      </c>
      <c r="G2635" s="111">
        <v>466.53</v>
      </c>
      <c r="H2635" s="102" t="s">
        <v>19581</v>
      </c>
    </row>
    <row r="2636" spans="1:8" x14ac:dyDescent="0.25">
      <c r="A2636" s="30"/>
      <c r="B2636" s="30"/>
      <c r="C2636" s="30"/>
      <c r="D2636" s="30" t="s">
        <v>7</v>
      </c>
      <c r="E2636" s="30">
        <v>0.5</v>
      </c>
      <c r="F2636" s="31">
        <v>2</v>
      </c>
      <c r="G2636" s="111">
        <v>25.92</v>
      </c>
      <c r="H2636" s="102"/>
    </row>
    <row r="2637" spans="1:8" ht="28.5" x14ac:dyDescent="0.25">
      <c r="A2637" s="34"/>
      <c r="B2637" s="34"/>
      <c r="C2637" s="34" t="s">
        <v>12718</v>
      </c>
      <c r="D2637" s="34"/>
      <c r="E2637" s="34"/>
      <c r="F2637" s="35">
        <v>11</v>
      </c>
      <c r="G2637" s="112">
        <v>492.45</v>
      </c>
      <c r="H2637" s="102"/>
    </row>
    <row r="2638" spans="1:8" x14ac:dyDescent="0.25">
      <c r="A2638" s="30" t="s">
        <v>782</v>
      </c>
      <c r="B2638" s="30" t="s">
        <v>8537</v>
      </c>
      <c r="C2638" s="30" t="s">
        <v>2479</v>
      </c>
      <c r="D2638" s="30" t="s">
        <v>5</v>
      </c>
      <c r="E2638" s="30">
        <v>5</v>
      </c>
      <c r="F2638" s="31">
        <v>1</v>
      </c>
      <c r="G2638" s="111">
        <v>129.59</v>
      </c>
      <c r="H2638" s="102" t="s">
        <v>17863</v>
      </c>
    </row>
    <row r="2639" spans="1:8" x14ac:dyDescent="0.25">
      <c r="A2639" s="30"/>
      <c r="B2639" s="30"/>
      <c r="C2639" s="30"/>
      <c r="D2639" s="30" t="s">
        <v>7</v>
      </c>
      <c r="E2639" s="30">
        <v>0.5</v>
      </c>
      <c r="F2639" s="31">
        <v>1</v>
      </c>
      <c r="G2639" s="111">
        <v>12.96</v>
      </c>
      <c r="H2639" s="102"/>
    </row>
    <row r="2640" spans="1:8" ht="28.5" x14ac:dyDescent="0.25">
      <c r="A2640" s="34"/>
      <c r="B2640" s="34"/>
      <c r="C2640" s="34" t="s">
        <v>12719</v>
      </c>
      <c r="D2640" s="34"/>
      <c r="E2640" s="34"/>
      <c r="F2640" s="35">
        <v>2</v>
      </c>
      <c r="G2640" s="112">
        <v>142.55000000000001</v>
      </c>
      <c r="H2640" s="102"/>
    </row>
    <row r="2641" spans="1:8" ht="30" x14ac:dyDescent="0.25">
      <c r="A2641" s="30" t="s">
        <v>783</v>
      </c>
      <c r="B2641" s="30" t="s">
        <v>8538</v>
      </c>
      <c r="C2641" s="30" t="s">
        <v>2790</v>
      </c>
      <c r="D2641" s="30" t="s">
        <v>5</v>
      </c>
      <c r="E2641" s="30">
        <v>5</v>
      </c>
      <c r="F2641" s="31">
        <v>1</v>
      </c>
      <c r="G2641" s="111">
        <v>129.59</v>
      </c>
      <c r="H2641" s="102" t="s">
        <v>17283</v>
      </c>
    </row>
    <row r="2642" spans="1:8" x14ac:dyDescent="0.25">
      <c r="A2642" s="30"/>
      <c r="B2642" s="30"/>
      <c r="C2642" s="30"/>
      <c r="D2642" s="30" t="s">
        <v>7</v>
      </c>
      <c r="E2642" s="30">
        <v>0.5</v>
      </c>
      <c r="F2642" s="31">
        <v>4</v>
      </c>
      <c r="G2642" s="111">
        <v>51.84</v>
      </c>
      <c r="H2642" s="102"/>
    </row>
    <row r="2643" spans="1:8" ht="28.5" x14ac:dyDescent="0.25">
      <c r="A2643" s="34"/>
      <c r="B2643" s="34"/>
      <c r="C2643" s="34" t="s">
        <v>12720</v>
      </c>
      <c r="D2643" s="34"/>
      <c r="E2643" s="34"/>
      <c r="F2643" s="35">
        <v>5</v>
      </c>
      <c r="G2643" s="112">
        <v>181.43</v>
      </c>
      <c r="H2643" s="102"/>
    </row>
    <row r="2644" spans="1:8" x14ac:dyDescent="0.25">
      <c r="A2644" s="30" t="s">
        <v>784</v>
      </c>
      <c r="B2644" s="30" t="s">
        <v>8539</v>
      </c>
      <c r="C2644" s="30" t="s">
        <v>229</v>
      </c>
      <c r="D2644" s="30" t="s">
        <v>8</v>
      </c>
      <c r="E2644" s="30">
        <v>2</v>
      </c>
      <c r="F2644" s="31">
        <v>31</v>
      </c>
      <c r="G2644" s="111">
        <v>1606.93</v>
      </c>
      <c r="H2644" s="102" t="s">
        <v>19296</v>
      </c>
    </row>
    <row r="2645" spans="1:8" x14ac:dyDescent="0.25">
      <c r="A2645" s="30"/>
      <c r="B2645" s="30"/>
      <c r="C2645" s="30"/>
      <c r="D2645" s="30" t="s">
        <v>7</v>
      </c>
      <c r="E2645" s="30">
        <v>0.5</v>
      </c>
      <c r="F2645" s="31">
        <v>31</v>
      </c>
      <c r="G2645" s="111">
        <v>401.73</v>
      </c>
      <c r="H2645" s="102"/>
    </row>
    <row r="2646" spans="1:8" x14ac:dyDescent="0.25">
      <c r="A2646" s="34"/>
      <c r="B2646" s="34"/>
      <c r="C2646" s="34" t="s">
        <v>12721</v>
      </c>
      <c r="D2646" s="34"/>
      <c r="E2646" s="34"/>
      <c r="F2646" s="35">
        <v>62</v>
      </c>
      <c r="G2646" s="112">
        <v>2008.66</v>
      </c>
      <c r="H2646" s="102"/>
    </row>
    <row r="2647" spans="1:8" x14ac:dyDescent="0.25">
      <c r="A2647" s="30" t="s">
        <v>785</v>
      </c>
      <c r="B2647" s="30" t="s">
        <v>8540</v>
      </c>
      <c r="C2647" s="30" t="s">
        <v>118</v>
      </c>
      <c r="D2647" s="30" t="s">
        <v>5</v>
      </c>
      <c r="E2647" s="30">
        <v>5</v>
      </c>
      <c r="F2647" s="31">
        <v>1</v>
      </c>
      <c r="G2647" s="111">
        <v>129.59</v>
      </c>
      <c r="H2647" s="102" t="s">
        <v>18095</v>
      </c>
    </row>
    <row r="2648" spans="1:8" x14ac:dyDescent="0.25">
      <c r="A2648" s="30"/>
      <c r="B2648" s="30"/>
      <c r="C2648" s="30"/>
      <c r="D2648" s="30" t="s">
        <v>7</v>
      </c>
      <c r="E2648" s="30">
        <v>0.5</v>
      </c>
      <c r="F2648" s="31">
        <v>1</v>
      </c>
      <c r="G2648" s="111">
        <v>12.96</v>
      </c>
      <c r="H2648" s="102"/>
    </row>
    <row r="2649" spans="1:8" ht="28.5" x14ac:dyDescent="0.25">
      <c r="A2649" s="34"/>
      <c r="B2649" s="34"/>
      <c r="C2649" s="34" t="s">
        <v>12722</v>
      </c>
      <c r="D2649" s="34"/>
      <c r="E2649" s="34"/>
      <c r="F2649" s="35">
        <v>2</v>
      </c>
      <c r="G2649" s="112">
        <v>142.55000000000001</v>
      </c>
      <c r="H2649" s="102"/>
    </row>
    <row r="2650" spans="1:8" x14ac:dyDescent="0.25">
      <c r="A2650" s="30" t="s">
        <v>786</v>
      </c>
      <c r="B2650" s="30" t="s">
        <v>8541</v>
      </c>
      <c r="C2650" s="30" t="s">
        <v>294</v>
      </c>
      <c r="D2650" s="30" t="s">
        <v>5</v>
      </c>
      <c r="E2650" s="30">
        <v>5</v>
      </c>
      <c r="F2650" s="31">
        <v>1</v>
      </c>
      <c r="G2650" s="111">
        <v>129.59</v>
      </c>
      <c r="H2650" s="102" t="s">
        <v>20143</v>
      </c>
    </row>
    <row r="2651" spans="1:8" x14ac:dyDescent="0.25">
      <c r="A2651" s="30"/>
      <c r="B2651" s="30"/>
      <c r="C2651" s="30"/>
      <c r="D2651" s="30" t="s">
        <v>7</v>
      </c>
      <c r="E2651" s="30">
        <v>0.5</v>
      </c>
      <c r="F2651" s="31">
        <v>1</v>
      </c>
      <c r="G2651" s="111">
        <v>12.96</v>
      </c>
      <c r="H2651" s="102"/>
    </row>
    <row r="2652" spans="1:8" ht="28.5" x14ac:dyDescent="0.25">
      <c r="A2652" s="34"/>
      <c r="B2652" s="34"/>
      <c r="C2652" s="34" t="s">
        <v>12723</v>
      </c>
      <c r="D2652" s="34"/>
      <c r="E2652" s="34"/>
      <c r="F2652" s="35">
        <v>2</v>
      </c>
      <c r="G2652" s="112">
        <v>142.55000000000001</v>
      </c>
      <c r="H2652" s="102"/>
    </row>
    <row r="2653" spans="1:8" ht="30" x14ac:dyDescent="0.25">
      <c r="A2653" s="30" t="s">
        <v>787</v>
      </c>
      <c r="B2653" s="30" t="s">
        <v>8542</v>
      </c>
      <c r="C2653" s="30" t="s">
        <v>274</v>
      </c>
      <c r="D2653" s="30" t="s">
        <v>5</v>
      </c>
      <c r="E2653" s="30">
        <v>5</v>
      </c>
      <c r="F2653" s="31">
        <v>1</v>
      </c>
      <c r="G2653" s="111">
        <v>129.59</v>
      </c>
      <c r="H2653" s="102" t="s">
        <v>19895</v>
      </c>
    </row>
    <row r="2654" spans="1:8" x14ac:dyDescent="0.25">
      <c r="A2654" s="30"/>
      <c r="B2654" s="30"/>
      <c r="C2654" s="30"/>
      <c r="D2654" s="30" t="s">
        <v>7</v>
      </c>
      <c r="E2654" s="30">
        <v>0.5</v>
      </c>
      <c r="F2654" s="31">
        <v>1</v>
      </c>
      <c r="G2654" s="111">
        <v>12.96</v>
      </c>
      <c r="H2654" s="102"/>
    </row>
    <row r="2655" spans="1:8" ht="28.5" x14ac:dyDescent="0.25">
      <c r="A2655" s="34"/>
      <c r="B2655" s="34"/>
      <c r="C2655" s="34" t="s">
        <v>12724</v>
      </c>
      <c r="D2655" s="34"/>
      <c r="E2655" s="34"/>
      <c r="F2655" s="35">
        <v>2</v>
      </c>
      <c r="G2655" s="112">
        <v>142.55000000000001</v>
      </c>
      <c r="H2655" s="102"/>
    </row>
    <row r="2656" spans="1:8" ht="30" x14ac:dyDescent="0.25">
      <c r="A2656" s="30" t="s">
        <v>899</v>
      </c>
      <c r="B2656" s="30" t="s">
        <v>8543</v>
      </c>
      <c r="C2656" s="30" t="s">
        <v>2693</v>
      </c>
      <c r="D2656" s="30" t="s">
        <v>5</v>
      </c>
      <c r="E2656" s="30">
        <v>5</v>
      </c>
      <c r="F2656" s="31">
        <v>2</v>
      </c>
      <c r="G2656" s="111">
        <v>259.18</v>
      </c>
      <c r="H2656" s="102" t="s">
        <v>18024</v>
      </c>
    </row>
    <row r="2657" spans="1:8" x14ac:dyDescent="0.25">
      <c r="A2657" s="30"/>
      <c r="B2657" s="30"/>
      <c r="C2657" s="30"/>
      <c r="D2657" s="30" t="s">
        <v>7</v>
      </c>
      <c r="E2657" s="30">
        <v>0.5</v>
      </c>
      <c r="F2657" s="31">
        <v>3</v>
      </c>
      <c r="G2657" s="111">
        <v>38.880000000000003</v>
      </c>
      <c r="H2657" s="102"/>
    </row>
    <row r="2658" spans="1:8" ht="28.5" x14ac:dyDescent="0.25">
      <c r="A2658" s="34"/>
      <c r="B2658" s="34"/>
      <c r="C2658" s="34" t="s">
        <v>12725</v>
      </c>
      <c r="D2658" s="34"/>
      <c r="E2658" s="34"/>
      <c r="F2658" s="35">
        <v>5</v>
      </c>
      <c r="G2658" s="112">
        <v>298.06</v>
      </c>
      <c r="H2658" s="102"/>
    </row>
    <row r="2659" spans="1:8" ht="30" x14ac:dyDescent="0.25">
      <c r="A2659" s="30" t="s">
        <v>2574</v>
      </c>
      <c r="B2659" s="30" t="s">
        <v>8544</v>
      </c>
      <c r="C2659" s="30" t="s">
        <v>2575</v>
      </c>
      <c r="D2659" s="30" t="s">
        <v>5</v>
      </c>
      <c r="E2659" s="30">
        <v>5</v>
      </c>
      <c r="F2659" s="31">
        <v>3</v>
      </c>
      <c r="G2659" s="111">
        <v>388.77</v>
      </c>
      <c r="H2659" s="102" t="s">
        <v>17412</v>
      </c>
    </row>
    <row r="2660" spans="1:8" x14ac:dyDescent="0.25">
      <c r="A2660" s="30"/>
      <c r="B2660" s="30"/>
      <c r="C2660" s="30"/>
      <c r="D2660" s="30" t="s">
        <v>7</v>
      </c>
      <c r="E2660" s="30">
        <v>0.5</v>
      </c>
      <c r="F2660" s="31">
        <v>1</v>
      </c>
      <c r="G2660" s="111">
        <v>12.96</v>
      </c>
      <c r="H2660" s="102"/>
    </row>
    <row r="2661" spans="1:8" ht="28.5" x14ac:dyDescent="0.25">
      <c r="A2661" s="34"/>
      <c r="B2661" s="34"/>
      <c r="C2661" s="34" t="s">
        <v>12726</v>
      </c>
      <c r="D2661" s="34"/>
      <c r="E2661" s="34"/>
      <c r="F2661" s="35">
        <v>4</v>
      </c>
      <c r="G2661" s="112">
        <v>401.72999999999996</v>
      </c>
      <c r="H2661" s="102"/>
    </row>
    <row r="2662" spans="1:8" ht="30" x14ac:dyDescent="0.25">
      <c r="A2662" s="30" t="s">
        <v>3046</v>
      </c>
      <c r="B2662" s="30" t="s">
        <v>8545</v>
      </c>
      <c r="C2662" s="30" t="s">
        <v>3047</v>
      </c>
      <c r="D2662" s="30" t="s">
        <v>8</v>
      </c>
      <c r="E2662" s="30">
        <v>2</v>
      </c>
      <c r="F2662" s="31">
        <v>1</v>
      </c>
      <c r="G2662" s="111">
        <v>51.84</v>
      </c>
      <c r="H2662" s="102" t="s">
        <v>19744</v>
      </c>
    </row>
    <row r="2663" spans="1:8" x14ac:dyDescent="0.25">
      <c r="A2663" s="30"/>
      <c r="B2663" s="30"/>
      <c r="C2663" s="30"/>
      <c r="D2663" s="30" t="s">
        <v>7</v>
      </c>
      <c r="E2663" s="30">
        <v>0.5</v>
      </c>
      <c r="F2663" s="31">
        <v>3</v>
      </c>
      <c r="G2663" s="111">
        <v>38.880000000000003</v>
      </c>
      <c r="H2663" s="102"/>
    </row>
    <row r="2664" spans="1:8" ht="42.75" x14ac:dyDescent="0.25">
      <c r="A2664" s="34"/>
      <c r="B2664" s="34"/>
      <c r="C2664" s="34" t="s">
        <v>12727</v>
      </c>
      <c r="D2664" s="34"/>
      <c r="E2664" s="34"/>
      <c r="F2664" s="35">
        <v>4</v>
      </c>
      <c r="G2664" s="112">
        <v>90.72</v>
      </c>
      <c r="H2664" s="102"/>
    </row>
    <row r="2665" spans="1:8" ht="30" x14ac:dyDescent="0.25">
      <c r="A2665" s="30" t="s">
        <v>3048</v>
      </c>
      <c r="B2665" s="30" t="s">
        <v>8546</v>
      </c>
      <c r="C2665" s="30" t="s">
        <v>3049</v>
      </c>
      <c r="D2665" s="30" t="s">
        <v>5</v>
      </c>
      <c r="E2665" s="30">
        <v>5</v>
      </c>
      <c r="F2665" s="31">
        <v>1</v>
      </c>
      <c r="G2665" s="111">
        <v>129.59</v>
      </c>
      <c r="H2665" s="102" t="s">
        <v>20551</v>
      </c>
    </row>
    <row r="2666" spans="1:8" x14ac:dyDescent="0.25">
      <c r="A2666" s="30"/>
      <c r="B2666" s="30"/>
      <c r="C2666" s="30"/>
      <c r="D2666" s="30" t="s">
        <v>7</v>
      </c>
      <c r="E2666" s="30">
        <v>0.5</v>
      </c>
      <c r="F2666" s="31">
        <v>1</v>
      </c>
      <c r="G2666" s="111">
        <v>12.96</v>
      </c>
      <c r="H2666" s="102"/>
    </row>
    <row r="2667" spans="1:8" ht="28.5" x14ac:dyDescent="0.25">
      <c r="A2667" s="34"/>
      <c r="B2667" s="34"/>
      <c r="C2667" s="34" t="s">
        <v>12728</v>
      </c>
      <c r="D2667" s="34"/>
      <c r="E2667" s="34"/>
      <c r="F2667" s="35">
        <v>2</v>
      </c>
      <c r="G2667" s="112">
        <v>142.55000000000001</v>
      </c>
      <c r="H2667" s="102"/>
    </row>
    <row r="2668" spans="1:8" ht="30" x14ac:dyDescent="0.25">
      <c r="A2668" s="30" t="s">
        <v>3050</v>
      </c>
      <c r="B2668" s="30" t="s">
        <v>8547</v>
      </c>
      <c r="C2668" s="30" t="s">
        <v>3051</v>
      </c>
      <c r="D2668" s="30" t="s">
        <v>5</v>
      </c>
      <c r="E2668" s="30">
        <v>5</v>
      </c>
      <c r="F2668" s="31">
        <v>1</v>
      </c>
      <c r="G2668" s="111">
        <v>129.59</v>
      </c>
      <c r="H2668" s="102" t="s">
        <v>18893</v>
      </c>
    </row>
    <row r="2669" spans="1:8" x14ac:dyDescent="0.25">
      <c r="A2669" s="30"/>
      <c r="B2669" s="30"/>
      <c r="C2669" s="30"/>
      <c r="D2669" s="30" t="s">
        <v>7</v>
      </c>
      <c r="E2669" s="30">
        <v>0.5</v>
      </c>
      <c r="F2669" s="31">
        <v>1</v>
      </c>
      <c r="G2669" s="111">
        <v>12.96</v>
      </c>
      <c r="H2669" s="102"/>
    </row>
    <row r="2670" spans="1:8" ht="28.5" x14ac:dyDescent="0.25">
      <c r="A2670" s="34"/>
      <c r="B2670" s="34"/>
      <c r="C2670" s="34" t="s">
        <v>12729</v>
      </c>
      <c r="D2670" s="34"/>
      <c r="E2670" s="34"/>
      <c r="F2670" s="35">
        <v>2</v>
      </c>
      <c r="G2670" s="112">
        <v>142.55000000000001</v>
      </c>
      <c r="H2670" s="102"/>
    </row>
    <row r="2671" spans="1:8" ht="45" x14ac:dyDescent="0.25">
      <c r="A2671" s="30" t="s">
        <v>1650</v>
      </c>
      <c r="B2671" s="30" t="s">
        <v>8689</v>
      </c>
      <c r="C2671" s="30" t="s">
        <v>1651</v>
      </c>
      <c r="D2671" s="30" t="s">
        <v>3</v>
      </c>
      <c r="E2671" s="30">
        <v>10</v>
      </c>
      <c r="F2671" s="31">
        <v>11</v>
      </c>
      <c r="G2671" s="111">
        <v>2851</v>
      </c>
      <c r="H2671" s="102" t="s">
        <v>19340</v>
      </c>
    </row>
    <row r="2672" spans="1:8" x14ac:dyDescent="0.25">
      <c r="A2672" s="30"/>
      <c r="B2672" s="30"/>
      <c r="C2672" s="30"/>
      <c r="D2672" s="30" t="s">
        <v>4</v>
      </c>
      <c r="E2672" s="30">
        <v>8</v>
      </c>
      <c r="F2672" s="31">
        <v>8</v>
      </c>
      <c r="G2672" s="111">
        <v>1658.76</v>
      </c>
      <c r="H2672" s="102"/>
    </row>
    <row r="2673" spans="1:8" x14ac:dyDescent="0.25">
      <c r="A2673" s="30"/>
      <c r="B2673" s="30"/>
      <c r="C2673" s="30"/>
      <c r="D2673" s="30" t="s">
        <v>5</v>
      </c>
      <c r="E2673" s="30">
        <v>5</v>
      </c>
      <c r="F2673" s="31">
        <v>6</v>
      </c>
      <c r="G2673" s="111">
        <v>777.55</v>
      </c>
      <c r="H2673" s="102"/>
    </row>
    <row r="2674" spans="1:8" x14ac:dyDescent="0.25">
      <c r="A2674" s="30"/>
      <c r="B2674" s="30"/>
      <c r="C2674" s="30"/>
      <c r="D2674" s="30" t="s">
        <v>8</v>
      </c>
      <c r="E2674" s="30">
        <v>2</v>
      </c>
      <c r="F2674" s="31">
        <v>25</v>
      </c>
      <c r="G2674" s="111">
        <v>1295.9100000000001</v>
      </c>
      <c r="H2674" s="102"/>
    </row>
    <row r="2675" spans="1:8" x14ac:dyDescent="0.25">
      <c r="A2675" s="30"/>
      <c r="B2675" s="30"/>
      <c r="C2675" s="30"/>
      <c r="D2675" s="30" t="s">
        <v>6</v>
      </c>
      <c r="E2675" s="30">
        <v>1</v>
      </c>
      <c r="F2675" s="31">
        <v>3</v>
      </c>
      <c r="G2675" s="111">
        <v>77.75</v>
      </c>
      <c r="H2675" s="102"/>
    </row>
    <row r="2676" spans="1:8" x14ac:dyDescent="0.25">
      <c r="A2676" s="30"/>
      <c r="B2676" s="30"/>
      <c r="C2676" s="30"/>
      <c r="D2676" s="30" t="s">
        <v>7</v>
      </c>
      <c r="E2676" s="30">
        <v>0.5</v>
      </c>
      <c r="F2676" s="31">
        <v>289</v>
      </c>
      <c r="G2676" s="111">
        <v>3745.18</v>
      </c>
      <c r="H2676" s="102"/>
    </row>
    <row r="2677" spans="1:8" ht="42.75" x14ac:dyDescent="0.25">
      <c r="A2677" s="34"/>
      <c r="B2677" s="34"/>
      <c r="C2677" s="34" t="s">
        <v>12730</v>
      </c>
      <c r="D2677" s="34"/>
      <c r="E2677" s="34"/>
      <c r="F2677" s="35">
        <v>342</v>
      </c>
      <c r="G2677" s="112">
        <v>10406.15</v>
      </c>
      <c r="H2677" s="102"/>
    </row>
    <row r="2678" spans="1:8" ht="45" x14ac:dyDescent="0.25">
      <c r="A2678" s="30" t="s">
        <v>5286</v>
      </c>
      <c r="B2678" s="30" t="s">
        <v>11118</v>
      </c>
      <c r="C2678" s="30" t="s">
        <v>5287</v>
      </c>
      <c r="D2678" s="30" t="s">
        <v>7</v>
      </c>
      <c r="E2678" s="30">
        <v>0.5</v>
      </c>
      <c r="F2678" s="31">
        <v>18</v>
      </c>
      <c r="G2678" s="111">
        <v>233.26</v>
      </c>
      <c r="H2678" s="102" t="s">
        <v>20184</v>
      </c>
    </row>
    <row r="2679" spans="1:8" ht="57" x14ac:dyDescent="0.25">
      <c r="A2679" s="34"/>
      <c r="B2679" s="34"/>
      <c r="C2679" s="34" t="s">
        <v>12731</v>
      </c>
      <c r="D2679" s="34"/>
      <c r="E2679" s="34"/>
      <c r="F2679" s="35">
        <v>18</v>
      </c>
      <c r="G2679" s="112">
        <v>233.26</v>
      </c>
      <c r="H2679" s="102"/>
    </row>
    <row r="2680" spans="1:8" ht="30" x14ac:dyDescent="0.25">
      <c r="A2680" s="30" t="s">
        <v>1652</v>
      </c>
      <c r="B2680" s="30" t="s">
        <v>8690</v>
      </c>
      <c r="C2680" s="30" t="s">
        <v>1653</v>
      </c>
      <c r="D2680" s="30" t="s">
        <v>3</v>
      </c>
      <c r="E2680" s="30">
        <v>10</v>
      </c>
      <c r="F2680" s="31">
        <v>37</v>
      </c>
      <c r="G2680" s="111">
        <v>9589.73</v>
      </c>
      <c r="H2680" s="102" t="s">
        <v>18458</v>
      </c>
    </row>
    <row r="2681" spans="1:8" x14ac:dyDescent="0.25">
      <c r="A2681" s="30"/>
      <c r="B2681" s="30"/>
      <c r="C2681" s="30"/>
      <c r="D2681" s="30" t="s">
        <v>4</v>
      </c>
      <c r="E2681" s="30">
        <v>8</v>
      </c>
      <c r="F2681" s="31">
        <v>13</v>
      </c>
      <c r="G2681" s="111">
        <v>2695.49</v>
      </c>
      <c r="H2681" s="102"/>
    </row>
    <row r="2682" spans="1:8" x14ac:dyDescent="0.25">
      <c r="A2682" s="30"/>
      <c r="B2682" s="30"/>
      <c r="C2682" s="30"/>
      <c r="D2682" s="30" t="s">
        <v>5</v>
      </c>
      <c r="E2682" s="30">
        <v>5</v>
      </c>
      <c r="F2682" s="31">
        <v>36</v>
      </c>
      <c r="G2682" s="111">
        <v>4665.28</v>
      </c>
      <c r="H2682" s="102"/>
    </row>
    <row r="2683" spans="1:8" x14ac:dyDescent="0.25">
      <c r="A2683" s="30"/>
      <c r="B2683" s="30"/>
      <c r="C2683" s="30"/>
      <c r="D2683" s="30" t="s">
        <v>8</v>
      </c>
      <c r="E2683" s="30">
        <v>2</v>
      </c>
      <c r="F2683" s="31">
        <v>2</v>
      </c>
      <c r="G2683" s="111">
        <v>103.67</v>
      </c>
      <c r="H2683" s="102"/>
    </row>
    <row r="2684" spans="1:8" x14ac:dyDescent="0.25">
      <c r="A2684" s="30"/>
      <c r="B2684" s="30"/>
      <c r="C2684" s="30"/>
      <c r="D2684" s="30" t="s">
        <v>6</v>
      </c>
      <c r="E2684" s="30">
        <v>1</v>
      </c>
      <c r="F2684" s="31">
        <v>31</v>
      </c>
      <c r="G2684" s="111">
        <v>803.46</v>
      </c>
      <c r="H2684" s="102"/>
    </row>
    <row r="2685" spans="1:8" x14ac:dyDescent="0.25">
      <c r="A2685" s="30"/>
      <c r="B2685" s="30"/>
      <c r="C2685" s="30"/>
      <c r="D2685" s="30" t="s">
        <v>7</v>
      </c>
      <c r="E2685" s="30">
        <v>0.5</v>
      </c>
      <c r="F2685" s="31">
        <v>156</v>
      </c>
      <c r="G2685" s="111">
        <v>2021.62</v>
      </c>
      <c r="H2685" s="102"/>
    </row>
    <row r="2686" spans="1:8" ht="28.5" x14ac:dyDescent="0.25">
      <c r="A2686" s="34"/>
      <c r="B2686" s="34"/>
      <c r="C2686" s="34" t="s">
        <v>12732</v>
      </c>
      <c r="D2686" s="34"/>
      <c r="E2686" s="34"/>
      <c r="F2686" s="35">
        <v>275</v>
      </c>
      <c r="G2686" s="112">
        <v>19879.249999999996</v>
      </c>
      <c r="H2686" s="102"/>
    </row>
    <row r="2687" spans="1:8" ht="45" x14ac:dyDescent="0.25">
      <c r="A2687" s="30" t="s">
        <v>788</v>
      </c>
      <c r="B2687" s="30" t="s">
        <v>8548</v>
      </c>
      <c r="C2687" s="30" t="s">
        <v>166</v>
      </c>
      <c r="D2687" s="30" t="s">
        <v>3</v>
      </c>
      <c r="E2687" s="30">
        <v>10</v>
      </c>
      <c r="F2687" s="31">
        <v>8</v>
      </c>
      <c r="G2687" s="111">
        <v>2073.46</v>
      </c>
      <c r="H2687" s="102" t="s">
        <v>18521</v>
      </c>
    </row>
    <row r="2688" spans="1:8" x14ac:dyDescent="0.25">
      <c r="A2688" s="30"/>
      <c r="B2688" s="30"/>
      <c r="C2688" s="30"/>
      <c r="D2688" s="30" t="s">
        <v>4</v>
      </c>
      <c r="E2688" s="30">
        <v>8</v>
      </c>
      <c r="F2688" s="31">
        <v>4</v>
      </c>
      <c r="G2688" s="111">
        <v>829.38</v>
      </c>
      <c r="H2688" s="102"/>
    </row>
    <row r="2689" spans="1:8" x14ac:dyDescent="0.25">
      <c r="A2689" s="30"/>
      <c r="B2689" s="30"/>
      <c r="C2689" s="30"/>
      <c r="D2689" s="30" t="s">
        <v>5</v>
      </c>
      <c r="E2689" s="30">
        <v>5</v>
      </c>
      <c r="F2689" s="31">
        <v>15</v>
      </c>
      <c r="G2689" s="111">
        <v>1943.86</v>
      </c>
      <c r="H2689" s="102"/>
    </row>
    <row r="2690" spans="1:8" x14ac:dyDescent="0.25">
      <c r="A2690" s="30"/>
      <c r="B2690" s="30"/>
      <c r="C2690" s="30"/>
      <c r="D2690" s="30" t="s">
        <v>8</v>
      </c>
      <c r="E2690" s="30">
        <v>2</v>
      </c>
      <c r="F2690" s="31">
        <v>7</v>
      </c>
      <c r="G2690" s="111">
        <v>362.85</v>
      </c>
      <c r="H2690" s="102"/>
    </row>
    <row r="2691" spans="1:8" x14ac:dyDescent="0.25">
      <c r="A2691" s="30"/>
      <c r="B2691" s="30"/>
      <c r="C2691" s="30"/>
      <c r="D2691" s="30" t="s">
        <v>7</v>
      </c>
      <c r="E2691" s="30">
        <v>0.5</v>
      </c>
      <c r="F2691" s="31">
        <v>39</v>
      </c>
      <c r="G2691" s="111">
        <v>505.4</v>
      </c>
      <c r="H2691" s="102"/>
    </row>
    <row r="2692" spans="1:8" ht="42.75" x14ac:dyDescent="0.25">
      <c r="A2692" s="34"/>
      <c r="B2692" s="34"/>
      <c r="C2692" s="34" t="s">
        <v>12733</v>
      </c>
      <c r="D2692" s="34"/>
      <c r="E2692" s="34"/>
      <c r="F2692" s="35">
        <v>73</v>
      </c>
      <c r="G2692" s="112">
        <v>5714.95</v>
      </c>
      <c r="H2692" s="102"/>
    </row>
    <row r="2693" spans="1:8" ht="30" x14ac:dyDescent="0.25">
      <c r="A2693" s="30" t="s">
        <v>789</v>
      </c>
      <c r="B2693" s="30" t="s">
        <v>8549</v>
      </c>
      <c r="C2693" s="30" t="s">
        <v>2694</v>
      </c>
      <c r="D2693" s="30" t="s">
        <v>5</v>
      </c>
      <c r="E2693" s="30">
        <v>5</v>
      </c>
      <c r="F2693" s="31">
        <v>9</v>
      </c>
      <c r="G2693" s="111">
        <v>1166.32</v>
      </c>
      <c r="H2693" s="102" t="s">
        <v>18569</v>
      </c>
    </row>
    <row r="2694" spans="1:8" x14ac:dyDescent="0.25">
      <c r="A2694" s="30"/>
      <c r="B2694" s="30"/>
      <c r="C2694" s="30"/>
      <c r="D2694" s="30" t="s">
        <v>7</v>
      </c>
      <c r="E2694" s="30">
        <v>0.5</v>
      </c>
      <c r="F2694" s="31">
        <v>16</v>
      </c>
      <c r="G2694" s="111">
        <v>207.35</v>
      </c>
      <c r="H2694" s="102"/>
    </row>
    <row r="2695" spans="1:8" ht="28.5" x14ac:dyDescent="0.25">
      <c r="A2695" s="34"/>
      <c r="B2695" s="34"/>
      <c r="C2695" s="34" t="s">
        <v>12734</v>
      </c>
      <c r="D2695" s="34"/>
      <c r="E2695" s="34"/>
      <c r="F2695" s="35">
        <v>25</v>
      </c>
      <c r="G2695" s="112">
        <v>1373.6699999999998</v>
      </c>
      <c r="H2695" s="102"/>
    </row>
    <row r="2696" spans="1:8" ht="30" x14ac:dyDescent="0.25">
      <c r="A2696" s="30" t="s">
        <v>2915</v>
      </c>
      <c r="B2696" s="30" t="s">
        <v>8550</v>
      </c>
      <c r="C2696" s="30" t="s">
        <v>2916</v>
      </c>
      <c r="D2696" s="30" t="s">
        <v>8</v>
      </c>
      <c r="E2696" s="30">
        <v>2</v>
      </c>
      <c r="F2696" s="31">
        <v>3</v>
      </c>
      <c r="G2696" s="111">
        <v>155.51</v>
      </c>
      <c r="H2696" s="102" t="s">
        <v>16962</v>
      </c>
    </row>
    <row r="2697" spans="1:8" x14ac:dyDescent="0.25">
      <c r="A2697" s="30"/>
      <c r="B2697" s="30"/>
      <c r="C2697" s="30"/>
      <c r="D2697" s="30" t="s">
        <v>7</v>
      </c>
      <c r="E2697" s="30">
        <v>0.5</v>
      </c>
      <c r="F2697" s="31">
        <v>2</v>
      </c>
      <c r="G2697" s="111">
        <v>25.92</v>
      </c>
      <c r="H2697" s="102"/>
    </row>
    <row r="2698" spans="1:8" ht="42.75" x14ac:dyDescent="0.25">
      <c r="A2698" s="34"/>
      <c r="B2698" s="34"/>
      <c r="C2698" s="34" t="s">
        <v>12735</v>
      </c>
      <c r="D2698" s="34"/>
      <c r="E2698" s="34"/>
      <c r="F2698" s="35">
        <v>5</v>
      </c>
      <c r="G2698" s="112">
        <v>181.43</v>
      </c>
      <c r="H2698" s="102"/>
    </row>
    <row r="2699" spans="1:8" ht="30" x14ac:dyDescent="0.25">
      <c r="A2699" s="30" t="s">
        <v>790</v>
      </c>
      <c r="B2699" s="30" t="s">
        <v>8551</v>
      </c>
      <c r="C2699" s="30" t="s">
        <v>2695</v>
      </c>
      <c r="D2699" s="30" t="s">
        <v>3</v>
      </c>
      <c r="E2699" s="30">
        <v>10</v>
      </c>
      <c r="F2699" s="31">
        <v>3</v>
      </c>
      <c r="G2699" s="111">
        <v>777.55</v>
      </c>
      <c r="H2699" s="102" t="s">
        <v>20021</v>
      </c>
    </row>
    <row r="2700" spans="1:8" x14ac:dyDescent="0.25">
      <c r="A2700" s="30"/>
      <c r="B2700" s="30"/>
      <c r="C2700" s="30"/>
      <c r="D2700" s="30" t="s">
        <v>4</v>
      </c>
      <c r="E2700" s="30">
        <v>8</v>
      </c>
      <c r="F2700" s="31">
        <v>3</v>
      </c>
      <c r="G2700" s="111">
        <v>622.04</v>
      </c>
      <c r="H2700" s="102"/>
    </row>
    <row r="2701" spans="1:8" x14ac:dyDescent="0.25">
      <c r="A2701" s="30"/>
      <c r="B2701" s="30"/>
      <c r="C2701" s="30"/>
      <c r="D2701" s="30" t="s">
        <v>5</v>
      </c>
      <c r="E2701" s="30">
        <v>5</v>
      </c>
      <c r="F2701" s="31">
        <v>20</v>
      </c>
      <c r="G2701" s="111">
        <v>2591.8200000000002</v>
      </c>
      <c r="H2701" s="102"/>
    </row>
    <row r="2702" spans="1:8" x14ac:dyDescent="0.25">
      <c r="A2702" s="30"/>
      <c r="B2702" s="30"/>
      <c r="C2702" s="30"/>
      <c r="D2702" s="30" t="s">
        <v>8</v>
      </c>
      <c r="E2702" s="30">
        <v>2</v>
      </c>
      <c r="F2702" s="31">
        <v>5</v>
      </c>
      <c r="G2702" s="111">
        <v>259.18</v>
      </c>
      <c r="H2702" s="102"/>
    </row>
    <row r="2703" spans="1:8" x14ac:dyDescent="0.25">
      <c r="A2703" s="30"/>
      <c r="B2703" s="30"/>
      <c r="C2703" s="30"/>
      <c r="D2703" s="30" t="s">
        <v>7</v>
      </c>
      <c r="E2703" s="30">
        <v>0.5</v>
      </c>
      <c r="F2703" s="31">
        <v>123</v>
      </c>
      <c r="G2703" s="111">
        <v>1593.97</v>
      </c>
      <c r="H2703" s="102"/>
    </row>
    <row r="2704" spans="1:8" ht="42.75" x14ac:dyDescent="0.25">
      <c r="A2704" s="34"/>
      <c r="B2704" s="34"/>
      <c r="C2704" s="34" t="s">
        <v>12736</v>
      </c>
      <c r="D2704" s="34"/>
      <c r="E2704" s="34"/>
      <c r="F2704" s="35">
        <v>154</v>
      </c>
      <c r="G2704" s="112">
        <v>5844.56</v>
      </c>
      <c r="H2704" s="102"/>
    </row>
    <row r="2705" spans="1:8" x14ac:dyDescent="0.25">
      <c r="A2705" s="30" t="s">
        <v>2917</v>
      </c>
      <c r="B2705" s="30" t="s">
        <v>8552</v>
      </c>
      <c r="C2705" s="30" t="s">
        <v>12737</v>
      </c>
      <c r="D2705" s="30" t="s">
        <v>8</v>
      </c>
      <c r="E2705" s="30">
        <v>2</v>
      </c>
      <c r="F2705" s="31">
        <v>5</v>
      </c>
      <c r="G2705" s="111">
        <v>259.18</v>
      </c>
      <c r="H2705" s="102" t="s">
        <v>17603</v>
      </c>
    </row>
    <row r="2706" spans="1:8" x14ac:dyDescent="0.25">
      <c r="A2706" s="30"/>
      <c r="B2706" s="30"/>
      <c r="C2706" s="30"/>
      <c r="D2706" s="30" t="s">
        <v>7</v>
      </c>
      <c r="E2706" s="30">
        <v>0.5</v>
      </c>
      <c r="F2706" s="31">
        <v>5</v>
      </c>
      <c r="G2706" s="111">
        <v>64.8</v>
      </c>
      <c r="H2706" s="102"/>
    </row>
    <row r="2707" spans="1:8" x14ac:dyDescent="0.25">
      <c r="A2707" s="34"/>
      <c r="B2707" s="34"/>
      <c r="C2707" s="34" t="s">
        <v>12738</v>
      </c>
      <c r="D2707" s="34"/>
      <c r="E2707" s="34"/>
      <c r="F2707" s="35">
        <v>10</v>
      </c>
      <c r="G2707" s="112">
        <v>323.98</v>
      </c>
      <c r="H2707" s="102"/>
    </row>
    <row r="2708" spans="1:8" ht="30" x14ac:dyDescent="0.25">
      <c r="A2708" s="30" t="s">
        <v>791</v>
      </c>
      <c r="B2708" s="30" t="s">
        <v>8553</v>
      </c>
      <c r="C2708" s="30" t="s">
        <v>2696</v>
      </c>
      <c r="D2708" s="30" t="s">
        <v>3</v>
      </c>
      <c r="E2708" s="30">
        <v>10</v>
      </c>
      <c r="F2708" s="31">
        <v>9</v>
      </c>
      <c r="G2708" s="111">
        <v>2332.64</v>
      </c>
      <c r="H2708" s="102" t="s">
        <v>17801</v>
      </c>
    </row>
    <row r="2709" spans="1:8" x14ac:dyDescent="0.25">
      <c r="A2709" s="30"/>
      <c r="B2709" s="30"/>
      <c r="C2709" s="30"/>
      <c r="D2709" s="30" t="s">
        <v>4</v>
      </c>
      <c r="E2709" s="30">
        <v>8</v>
      </c>
      <c r="F2709" s="31">
        <v>2</v>
      </c>
      <c r="G2709" s="111">
        <v>414.69</v>
      </c>
      <c r="H2709" s="102"/>
    </row>
    <row r="2710" spans="1:8" x14ac:dyDescent="0.25">
      <c r="A2710" s="30"/>
      <c r="B2710" s="30"/>
      <c r="C2710" s="30"/>
      <c r="D2710" s="30" t="s">
        <v>5</v>
      </c>
      <c r="E2710" s="30">
        <v>5</v>
      </c>
      <c r="F2710" s="31">
        <v>3</v>
      </c>
      <c r="G2710" s="111">
        <v>388.77</v>
      </c>
      <c r="H2710" s="102"/>
    </row>
    <row r="2711" spans="1:8" x14ac:dyDescent="0.25">
      <c r="A2711" s="30"/>
      <c r="B2711" s="30"/>
      <c r="C2711" s="30"/>
      <c r="D2711" s="30" t="s">
        <v>8</v>
      </c>
      <c r="E2711" s="30">
        <v>2</v>
      </c>
      <c r="F2711" s="31">
        <v>1</v>
      </c>
      <c r="G2711" s="111">
        <v>51.84</v>
      </c>
      <c r="H2711" s="102"/>
    </row>
    <row r="2712" spans="1:8" x14ac:dyDescent="0.25">
      <c r="A2712" s="30"/>
      <c r="B2712" s="30"/>
      <c r="C2712" s="30"/>
      <c r="D2712" s="30" t="s">
        <v>7</v>
      </c>
      <c r="E2712" s="30">
        <v>0.5</v>
      </c>
      <c r="F2712" s="31">
        <v>11</v>
      </c>
      <c r="G2712" s="111">
        <v>142.55000000000001</v>
      </c>
      <c r="H2712" s="102"/>
    </row>
    <row r="2713" spans="1:8" ht="42.75" x14ac:dyDescent="0.25">
      <c r="A2713" s="34"/>
      <c r="B2713" s="34"/>
      <c r="C2713" s="34" t="s">
        <v>12739</v>
      </c>
      <c r="D2713" s="34"/>
      <c r="E2713" s="34"/>
      <c r="F2713" s="35">
        <v>26</v>
      </c>
      <c r="G2713" s="112">
        <v>3330.4900000000002</v>
      </c>
      <c r="H2713" s="102"/>
    </row>
    <row r="2714" spans="1:8" ht="30" x14ac:dyDescent="0.25">
      <c r="A2714" s="30" t="s">
        <v>792</v>
      </c>
      <c r="B2714" s="30" t="s">
        <v>8554</v>
      </c>
      <c r="C2714" s="30" t="s">
        <v>237</v>
      </c>
      <c r="D2714" s="30" t="s">
        <v>5</v>
      </c>
      <c r="E2714" s="30">
        <v>5</v>
      </c>
      <c r="F2714" s="31">
        <v>4</v>
      </c>
      <c r="G2714" s="111">
        <v>518.36</v>
      </c>
      <c r="H2714" s="102" t="s">
        <v>19421</v>
      </c>
    </row>
    <row r="2715" spans="1:8" x14ac:dyDescent="0.25">
      <c r="A2715" s="30"/>
      <c r="B2715" s="30"/>
      <c r="C2715" s="30"/>
      <c r="D2715" s="30" t="s">
        <v>7</v>
      </c>
      <c r="E2715" s="30">
        <v>0.5</v>
      </c>
      <c r="F2715" s="31">
        <v>2</v>
      </c>
      <c r="G2715" s="111">
        <v>25.92</v>
      </c>
      <c r="H2715" s="102"/>
    </row>
    <row r="2716" spans="1:8" ht="28.5" x14ac:dyDescent="0.25">
      <c r="A2716" s="34"/>
      <c r="B2716" s="34"/>
      <c r="C2716" s="34" t="s">
        <v>12740</v>
      </c>
      <c r="D2716" s="34"/>
      <c r="E2716" s="34"/>
      <c r="F2716" s="35">
        <v>6</v>
      </c>
      <c r="G2716" s="112">
        <v>544.28</v>
      </c>
      <c r="H2716" s="102"/>
    </row>
    <row r="2717" spans="1:8" ht="30" x14ac:dyDescent="0.25">
      <c r="A2717" s="30" t="s">
        <v>793</v>
      </c>
      <c r="B2717" s="30" t="s">
        <v>8555</v>
      </c>
      <c r="C2717" s="30" t="s">
        <v>2918</v>
      </c>
      <c r="D2717" s="30" t="s">
        <v>5</v>
      </c>
      <c r="E2717" s="30">
        <v>5</v>
      </c>
      <c r="F2717" s="31">
        <v>1</v>
      </c>
      <c r="G2717" s="111">
        <v>129.59</v>
      </c>
      <c r="H2717" s="102" t="s">
        <v>18888</v>
      </c>
    </row>
    <row r="2718" spans="1:8" ht="28.5" x14ac:dyDescent="0.25">
      <c r="A2718" s="34"/>
      <c r="B2718" s="34"/>
      <c r="C2718" s="34" t="s">
        <v>12741</v>
      </c>
      <c r="D2718" s="34"/>
      <c r="E2718" s="34"/>
      <c r="F2718" s="35">
        <v>1</v>
      </c>
      <c r="G2718" s="112">
        <v>129.59</v>
      </c>
      <c r="H2718" s="102"/>
    </row>
    <row r="2719" spans="1:8" x14ac:dyDescent="0.25">
      <c r="A2719" s="30" t="s">
        <v>794</v>
      </c>
      <c r="B2719" s="30" t="s">
        <v>8556</v>
      </c>
      <c r="C2719" s="30" t="s">
        <v>2919</v>
      </c>
      <c r="D2719" s="30" t="s">
        <v>5</v>
      </c>
      <c r="E2719" s="30">
        <v>5</v>
      </c>
      <c r="F2719" s="31">
        <v>1</v>
      </c>
      <c r="G2719" s="111">
        <v>129.59</v>
      </c>
      <c r="H2719" s="102" t="s">
        <v>19301</v>
      </c>
    </row>
    <row r="2720" spans="1:8" ht="28.5" x14ac:dyDescent="0.25">
      <c r="A2720" s="34"/>
      <c r="B2720" s="34"/>
      <c r="C2720" s="34" t="s">
        <v>12742</v>
      </c>
      <c r="D2720" s="34"/>
      <c r="E2720" s="34"/>
      <c r="F2720" s="35">
        <v>1</v>
      </c>
      <c r="G2720" s="112">
        <v>129.59</v>
      </c>
      <c r="H2720" s="102"/>
    </row>
    <row r="2721" spans="1:8" ht="30" x14ac:dyDescent="0.25">
      <c r="A2721" s="30" t="s">
        <v>795</v>
      </c>
      <c r="B2721" s="30" t="s">
        <v>8557</v>
      </c>
      <c r="C2721" s="30" t="s">
        <v>2920</v>
      </c>
      <c r="D2721" s="30" t="s">
        <v>5</v>
      </c>
      <c r="E2721" s="30">
        <v>5</v>
      </c>
      <c r="F2721" s="31">
        <v>1</v>
      </c>
      <c r="G2721" s="111">
        <v>129.59</v>
      </c>
      <c r="H2721" s="102" t="s">
        <v>17804</v>
      </c>
    </row>
    <row r="2722" spans="1:8" x14ac:dyDescent="0.25">
      <c r="A2722" s="30"/>
      <c r="B2722" s="30"/>
      <c r="C2722" s="30"/>
      <c r="D2722" s="30" t="s">
        <v>7</v>
      </c>
      <c r="E2722" s="30">
        <v>0.5</v>
      </c>
      <c r="F2722" s="31">
        <v>2</v>
      </c>
      <c r="G2722" s="111">
        <v>25.92</v>
      </c>
      <c r="H2722" s="102"/>
    </row>
    <row r="2723" spans="1:8" ht="28.5" x14ac:dyDescent="0.25">
      <c r="A2723" s="34"/>
      <c r="B2723" s="34"/>
      <c r="C2723" s="34" t="s">
        <v>12743</v>
      </c>
      <c r="D2723" s="34"/>
      <c r="E2723" s="34"/>
      <c r="F2723" s="35">
        <v>3</v>
      </c>
      <c r="G2723" s="112">
        <v>155.51</v>
      </c>
      <c r="H2723" s="102"/>
    </row>
    <row r="2724" spans="1:8" x14ac:dyDescent="0.25">
      <c r="A2724" s="30" t="s">
        <v>796</v>
      </c>
      <c r="B2724" s="30" t="s">
        <v>8558</v>
      </c>
      <c r="C2724" s="30" t="s">
        <v>119</v>
      </c>
      <c r="D2724" s="30" t="s">
        <v>5</v>
      </c>
      <c r="E2724" s="30">
        <v>5</v>
      </c>
      <c r="F2724" s="31">
        <v>2</v>
      </c>
      <c r="G2724" s="111">
        <v>259.18</v>
      </c>
      <c r="H2724" s="102" t="s">
        <v>18124</v>
      </c>
    </row>
    <row r="2725" spans="1:8" x14ac:dyDescent="0.25">
      <c r="A2725" s="30"/>
      <c r="B2725" s="30"/>
      <c r="C2725" s="30"/>
      <c r="D2725" s="30" t="s">
        <v>7</v>
      </c>
      <c r="E2725" s="30">
        <v>0.5</v>
      </c>
      <c r="F2725" s="31">
        <v>3</v>
      </c>
      <c r="G2725" s="111">
        <v>38.880000000000003</v>
      </c>
      <c r="H2725" s="102"/>
    </row>
    <row r="2726" spans="1:8" ht="28.5" x14ac:dyDescent="0.25">
      <c r="A2726" s="34"/>
      <c r="B2726" s="34"/>
      <c r="C2726" s="34" t="s">
        <v>12744</v>
      </c>
      <c r="D2726" s="34"/>
      <c r="E2726" s="34"/>
      <c r="F2726" s="35">
        <v>5</v>
      </c>
      <c r="G2726" s="112">
        <v>298.06</v>
      </c>
      <c r="H2726" s="102"/>
    </row>
    <row r="2727" spans="1:8" x14ac:dyDescent="0.25">
      <c r="A2727" s="30" t="s">
        <v>797</v>
      </c>
      <c r="B2727" s="30" t="s">
        <v>8559</v>
      </c>
      <c r="C2727" s="30" t="s">
        <v>311</v>
      </c>
      <c r="D2727" s="30" t="s">
        <v>5</v>
      </c>
      <c r="E2727" s="30">
        <v>5</v>
      </c>
      <c r="F2727" s="31">
        <v>1</v>
      </c>
      <c r="G2727" s="111">
        <v>129.59</v>
      </c>
      <c r="H2727" s="102" t="s">
        <v>20351</v>
      </c>
    </row>
    <row r="2728" spans="1:8" x14ac:dyDescent="0.25">
      <c r="A2728" s="30"/>
      <c r="B2728" s="30"/>
      <c r="C2728" s="30"/>
      <c r="D2728" s="30" t="s">
        <v>7</v>
      </c>
      <c r="E2728" s="30">
        <v>0.5</v>
      </c>
      <c r="F2728" s="31">
        <v>2</v>
      </c>
      <c r="G2728" s="111">
        <v>25.92</v>
      </c>
      <c r="H2728" s="102"/>
    </row>
    <row r="2729" spans="1:8" ht="28.5" x14ac:dyDescent="0.25">
      <c r="A2729" s="34"/>
      <c r="B2729" s="34"/>
      <c r="C2729" s="34" t="s">
        <v>12745</v>
      </c>
      <c r="D2729" s="34"/>
      <c r="E2729" s="34"/>
      <c r="F2729" s="35">
        <v>3</v>
      </c>
      <c r="G2729" s="112">
        <v>155.51</v>
      </c>
      <c r="H2729" s="102"/>
    </row>
    <row r="2730" spans="1:8" ht="30" x14ac:dyDescent="0.25">
      <c r="A2730" s="30" t="s">
        <v>798</v>
      </c>
      <c r="B2730" s="30" t="s">
        <v>8560</v>
      </c>
      <c r="C2730" s="30" t="s">
        <v>354</v>
      </c>
      <c r="D2730" s="30" t="s">
        <v>5</v>
      </c>
      <c r="E2730" s="30">
        <v>5</v>
      </c>
      <c r="F2730" s="31">
        <v>3</v>
      </c>
      <c r="G2730" s="111">
        <v>388.77</v>
      </c>
      <c r="H2730" s="102" t="s">
        <v>20876</v>
      </c>
    </row>
    <row r="2731" spans="1:8" x14ac:dyDescent="0.25">
      <c r="A2731" s="30"/>
      <c r="B2731" s="30"/>
      <c r="C2731" s="30"/>
      <c r="D2731" s="30" t="s">
        <v>7</v>
      </c>
      <c r="E2731" s="30">
        <v>0.5</v>
      </c>
      <c r="F2731" s="31">
        <v>2</v>
      </c>
      <c r="G2731" s="111">
        <v>25.92</v>
      </c>
      <c r="H2731" s="102"/>
    </row>
    <row r="2732" spans="1:8" ht="28.5" x14ac:dyDescent="0.25">
      <c r="A2732" s="34"/>
      <c r="B2732" s="34"/>
      <c r="C2732" s="34" t="s">
        <v>12746</v>
      </c>
      <c r="D2732" s="34"/>
      <c r="E2732" s="34"/>
      <c r="F2732" s="35">
        <v>5</v>
      </c>
      <c r="G2732" s="112">
        <v>414.69</v>
      </c>
      <c r="H2732" s="102"/>
    </row>
    <row r="2733" spans="1:8" ht="30" x14ac:dyDescent="0.25">
      <c r="A2733" s="30" t="s">
        <v>799</v>
      </c>
      <c r="B2733" s="30" t="s">
        <v>8561</v>
      </c>
      <c r="C2733" s="30" t="s">
        <v>83</v>
      </c>
      <c r="D2733" s="30" t="s">
        <v>5</v>
      </c>
      <c r="E2733" s="30">
        <v>5</v>
      </c>
      <c r="F2733" s="31">
        <v>1</v>
      </c>
      <c r="G2733" s="111">
        <v>129.59</v>
      </c>
      <c r="H2733" s="102" t="s">
        <v>17519</v>
      </c>
    </row>
    <row r="2734" spans="1:8" x14ac:dyDescent="0.25">
      <c r="A2734" s="30"/>
      <c r="B2734" s="30"/>
      <c r="C2734" s="30"/>
      <c r="D2734" s="30" t="s">
        <v>7</v>
      </c>
      <c r="E2734" s="30">
        <v>0.5</v>
      </c>
      <c r="F2734" s="31">
        <v>2</v>
      </c>
      <c r="G2734" s="111">
        <v>25.92</v>
      </c>
      <c r="H2734" s="102"/>
    </row>
    <row r="2735" spans="1:8" ht="42.75" x14ac:dyDescent="0.25">
      <c r="A2735" s="34"/>
      <c r="B2735" s="34"/>
      <c r="C2735" s="34" t="s">
        <v>12747</v>
      </c>
      <c r="D2735" s="34"/>
      <c r="E2735" s="34"/>
      <c r="F2735" s="35">
        <v>3</v>
      </c>
      <c r="G2735" s="112">
        <v>155.51</v>
      </c>
      <c r="H2735" s="102"/>
    </row>
    <row r="2736" spans="1:8" ht="45" x14ac:dyDescent="0.25">
      <c r="A2736" s="30" t="s">
        <v>801</v>
      </c>
      <c r="B2736" s="30" t="s">
        <v>8562</v>
      </c>
      <c r="C2736" s="30" t="s">
        <v>280</v>
      </c>
      <c r="D2736" s="30" t="s">
        <v>5</v>
      </c>
      <c r="E2736" s="30">
        <v>5</v>
      </c>
      <c r="F2736" s="31">
        <v>4</v>
      </c>
      <c r="G2736" s="111">
        <v>518.36</v>
      </c>
      <c r="H2736" s="102" t="s">
        <v>19970</v>
      </c>
    </row>
    <row r="2737" spans="1:8" x14ac:dyDescent="0.25">
      <c r="A2737" s="30"/>
      <c r="B2737" s="30"/>
      <c r="C2737" s="30"/>
      <c r="D2737" s="30" t="s">
        <v>7</v>
      </c>
      <c r="E2737" s="30">
        <v>0.5</v>
      </c>
      <c r="F2737" s="31">
        <v>3</v>
      </c>
      <c r="G2737" s="111">
        <v>38.880000000000003</v>
      </c>
      <c r="H2737" s="102"/>
    </row>
    <row r="2738" spans="1:8" ht="57" x14ac:dyDescent="0.25">
      <c r="A2738" s="34"/>
      <c r="B2738" s="34"/>
      <c r="C2738" s="34" t="s">
        <v>12748</v>
      </c>
      <c r="D2738" s="34"/>
      <c r="E2738" s="34"/>
      <c r="F2738" s="35">
        <v>7</v>
      </c>
      <c r="G2738" s="112">
        <v>557.24</v>
      </c>
      <c r="H2738" s="102"/>
    </row>
    <row r="2739" spans="1:8" ht="30" x14ac:dyDescent="0.25">
      <c r="A2739" s="30" t="s">
        <v>802</v>
      </c>
      <c r="B2739" s="30" t="s">
        <v>8563</v>
      </c>
      <c r="C2739" s="30" t="s">
        <v>22</v>
      </c>
      <c r="D2739" s="30" t="s">
        <v>4</v>
      </c>
      <c r="E2739" s="30">
        <v>8</v>
      </c>
      <c r="F2739" s="31">
        <v>1</v>
      </c>
      <c r="G2739" s="111">
        <v>207.35</v>
      </c>
      <c r="H2739" s="102" t="s">
        <v>16912</v>
      </c>
    </row>
    <row r="2740" spans="1:8" ht="28.5" x14ac:dyDescent="0.25">
      <c r="A2740" s="34"/>
      <c r="B2740" s="34"/>
      <c r="C2740" s="34" t="s">
        <v>12749</v>
      </c>
      <c r="D2740" s="34"/>
      <c r="E2740" s="34"/>
      <c r="F2740" s="35">
        <v>1</v>
      </c>
      <c r="G2740" s="112">
        <v>207.35</v>
      </c>
      <c r="H2740" s="102"/>
    </row>
    <row r="2741" spans="1:8" ht="30" x14ac:dyDescent="0.25">
      <c r="A2741" s="30" t="s">
        <v>803</v>
      </c>
      <c r="B2741" s="30" t="s">
        <v>8564</v>
      </c>
      <c r="C2741" s="30" t="s">
        <v>85</v>
      </c>
      <c r="D2741" s="30" t="s">
        <v>5</v>
      </c>
      <c r="E2741" s="30">
        <v>5</v>
      </c>
      <c r="F2741" s="31">
        <v>3</v>
      </c>
      <c r="G2741" s="111">
        <v>388.77</v>
      </c>
      <c r="H2741" s="102" t="s">
        <v>17538</v>
      </c>
    </row>
    <row r="2742" spans="1:8" x14ac:dyDescent="0.25">
      <c r="A2742" s="30"/>
      <c r="B2742" s="30"/>
      <c r="C2742" s="30"/>
      <c r="D2742" s="30" t="s">
        <v>7</v>
      </c>
      <c r="E2742" s="30">
        <v>0.5</v>
      </c>
      <c r="F2742" s="31">
        <v>5</v>
      </c>
      <c r="G2742" s="111">
        <v>64.8</v>
      </c>
      <c r="H2742" s="102"/>
    </row>
    <row r="2743" spans="1:8" ht="42.75" x14ac:dyDescent="0.25">
      <c r="A2743" s="34"/>
      <c r="B2743" s="34"/>
      <c r="C2743" s="34" t="s">
        <v>12750</v>
      </c>
      <c r="D2743" s="34"/>
      <c r="E2743" s="34"/>
      <c r="F2743" s="35">
        <v>8</v>
      </c>
      <c r="G2743" s="112">
        <v>453.57</v>
      </c>
      <c r="H2743" s="102"/>
    </row>
    <row r="2744" spans="1:8" x14ac:dyDescent="0.25">
      <c r="A2744" s="30" t="s">
        <v>804</v>
      </c>
      <c r="B2744" s="30" t="s">
        <v>8565</v>
      </c>
      <c r="C2744" s="30" t="s">
        <v>2791</v>
      </c>
      <c r="D2744" s="30" t="s">
        <v>4</v>
      </c>
      <c r="E2744" s="30">
        <v>8</v>
      </c>
      <c r="F2744" s="31">
        <v>1</v>
      </c>
      <c r="G2744" s="111">
        <v>207.35</v>
      </c>
      <c r="H2744" s="102" t="s">
        <v>19436</v>
      </c>
    </row>
    <row r="2745" spans="1:8" x14ac:dyDescent="0.25">
      <c r="A2745" s="34"/>
      <c r="B2745" s="34"/>
      <c r="C2745" s="34" t="s">
        <v>12751</v>
      </c>
      <c r="D2745" s="34"/>
      <c r="E2745" s="34"/>
      <c r="F2745" s="35">
        <v>1</v>
      </c>
      <c r="G2745" s="112">
        <v>207.35</v>
      </c>
      <c r="H2745" s="102"/>
    </row>
    <row r="2746" spans="1:8" ht="30" x14ac:dyDescent="0.25">
      <c r="A2746" s="30" t="s">
        <v>805</v>
      </c>
      <c r="B2746" s="30" t="s">
        <v>8566</v>
      </c>
      <c r="C2746" s="30" t="s">
        <v>2921</v>
      </c>
      <c r="D2746" s="30" t="s">
        <v>3</v>
      </c>
      <c r="E2746" s="30">
        <v>10</v>
      </c>
      <c r="F2746" s="31">
        <v>1</v>
      </c>
      <c r="G2746" s="111">
        <v>259.18</v>
      </c>
      <c r="H2746" s="102" t="s">
        <v>19635</v>
      </c>
    </row>
    <row r="2747" spans="1:8" ht="28.5" x14ac:dyDescent="0.25">
      <c r="A2747" s="34"/>
      <c r="B2747" s="34"/>
      <c r="C2747" s="34" t="s">
        <v>12752</v>
      </c>
      <c r="D2747" s="34"/>
      <c r="E2747" s="34"/>
      <c r="F2747" s="35">
        <v>1</v>
      </c>
      <c r="G2747" s="112">
        <v>259.18</v>
      </c>
      <c r="H2747" s="102"/>
    </row>
    <row r="2748" spans="1:8" x14ac:dyDescent="0.25">
      <c r="A2748" s="30" t="s">
        <v>914</v>
      </c>
      <c r="B2748" s="30" t="s">
        <v>7459</v>
      </c>
      <c r="C2748" s="30" t="s">
        <v>915</v>
      </c>
      <c r="D2748" s="30" t="s">
        <v>4</v>
      </c>
      <c r="E2748" s="30">
        <v>8</v>
      </c>
      <c r="F2748" s="31">
        <v>1</v>
      </c>
      <c r="G2748" s="111">
        <v>207.35</v>
      </c>
      <c r="H2748" s="102" t="s">
        <v>18882</v>
      </c>
    </row>
    <row r="2749" spans="1:8" x14ac:dyDescent="0.25">
      <c r="A2749" s="30"/>
      <c r="B2749" s="30"/>
      <c r="C2749" s="30"/>
      <c r="D2749" s="30" t="s">
        <v>7</v>
      </c>
      <c r="E2749" s="30">
        <v>0.5</v>
      </c>
      <c r="F2749" s="31">
        <v>1</v>
      </c>
      <c r="G2749" s="111">
        <v>12.96</v>
      </c>
      <c r="H2749" s="102"/>
    </row>
    <row r="2750" spans="1:8" x14ac:dyDescent="0.25">
      <c r="A2750" s="34"/>
      <c r="B2750" s="34"/>
      <c r="C2750" s="34" t="s">
        <v>12753</v>
      </c>
      <c r="D2750" s="34"/>
      <c r="E2750" s="34"/>
      <c r="F2750" s="35">
        <v>2</v>
      </c>
      <c r="G2750" s="112">
        <v>220.31</v>
      </c>
      <c r="H2750" s="102"/>
    </row>
    <row r="2751" spans="1:8" ht="30" x14ac:dyDescent="0.25">
      <c r="A2751" s="30" t="s">
        <v>916</v>
      </c>
      <c r="B2751" s="30" t="s">
        <v>7460</v>
      </c>
      <c r="C2751" s="30" t="s">
        <v>917</v>
      </c>
      <c r="D2751" s="30" t="s">
        <v>4</v>
      </c>
      <c r="E2751" s="30">
        <v>8</v>
      </c>
      <c r="F2751" s="31">
        <v>1</v>
      </c>
      <c r="G2751" s="111">
        <v>207.35</v>
      </c>
      <c r="H2751" s="102" t="s">
        <v>20210</v>
      </c>
    </row>
    <row r="2752" spans="1:8" ht="28.5" x14ac:dyDescent="0.25">
      <c r="A2752" s="34"/>
      <c r="B2752" s="34"/>
      <c r="C2752" s="34" t="s">
        <v>12754</v>
      </c>
      <c r="D2752" s="34"/>
      <c r="E2752" s="34"/>
      <c r="F2752" s="35">
        <v>1</v>
      </c>
      <c r="G2752" s="112">
        <v>207.35</v>
      </c>
      <c r="H2752" s="102"/>
    </row>
    <row r="2753" spans="1:8" ht="30" x14ac:dyDescent="0.25">
      <c r="A2753" s="30" t="s">
        <v>918</v>
      </c>
      <c r="B2753" s="30" t="s">
        <v>7461</v>
      </c>
      <c r="C2753" s="30" t="s">
        <v>919</v>
      </c>
      <c r="D2753" s="30" t="s">
        <v>3</v>
      </c>
      <c r="E2753" s="30">
        <v>10</v>
      </c>
      <c r="F2753" s="31">
        <v>1</v>
      </c>
      <c r="G2753" s="111">
        <v>259.18</v>
      </c>
      <c r="H2753" s="102" t="s">
        <v>20715</v>
      </c>
    </row>
    <row r="2754" spans="1:8" x14ac:dyDescent="0.25">
      <c r="A2754" s="30"/>
      <c r="B2754" s="30"/>
      <c r="C2754" s="30"/>
      <c r="D2754" s="30" t="s">
        <v>6</v>
      </c>
      <c r="E2754" s="30">
        <v>1</v>
      </c>
      <c r="F2754" s="31">
        <v>2</v>
      </c>
      <c r="G2754" s="111">
        <v>51.84</v>
      </c>
      <c r="H2754" s="102"/>
    </row>
    <row r="2755" spans="1:8" x14ac:dyDescent="0.25">
      <c r="A2755" s="30"/>
      <c r="B2755" s="30"/>
      <c r="C2755" s="30"/>
      <c r="D2755" s="30" t="s">
        <v>7</v>
      </c>
      <c r="E2755" s="30">
        <v>0.5</v>
      </c>
      <c r="F2755" s="31">
        <v>1</v>
      </c>
      <c r="G2755" s="111">
        <v>12.96</v>
      </c>
      <c r="H2755" s="102"/>
    </row>
    <row r="2756" spans="1:8" ht="42.75" x14ac:dyDescent="0.25">
      <c r="A2756" s="34"/>
      <c r="B2756" s="34"/>
      <c r="C2756" s="34" t="s">
        <v>12755</v>
      </c>
      <c r="D2756" s="34"/>
      <c r="E2756" s="34"/>
      <c r="F2756" s="35">
        <v>4</v>
      </c>
      <c r="G2756" s="112">
        <v>323.97999999999996</v>
      </c>
      <c r="H2756" s="102"/>
    </row>
    <row r="2757" spans="1:8" ht="30" x14ac:dyDescent="0.25">
      <c r="A2757" s="30" t="s">
        <v>920</v>
      </c>
      <c r="B2757" s="30" t="s">
        <v>7462</v>
      </c>
      <c r="C2757" s="30" t="s">
        <v>7463</v>
      </c>
      <c r="D2757" s="30" t="s">
        <v>5</v>
      </c>
      <c r="E2757" s="30">
        <v>5</v>
      </c>
      <c r="F2757" s="31">
        <v>1</v>
      </c>
      <c r="G2757" s="111">
        <v>129.59</v>
      </c>
      <c r="H2757" s="102" t="s">
        <v>20431</v>
      </c>
    </row>
    <row r="2758" spans="1:8" x14ac:dyDescent="0.25">
      <c r="A2758" s="30"/>
      <c r="B2758" s="30"/>
      <c r="C2758" s="30"/>
      <c r="D2758" s="30" t="s">
        <v>6</v>
      </c>
      <c r="E2758" s="30">
        <v>1</v>
      </c>
      <c r="F2758" s="31">
        <v>1</v>
      </c>
      <c r="G2758" s="111">
        <v>25.92</v>
      </c>
      <c r="H2758" s="102"/>
    </row>
    <row r="2759" spans="1:8" x14ac:dyDescent="0.25">
      <c r="A2759" s="30"/>
      <c r="B2759" s="30"/>
      <c r="C2759" s="30"/>
      <c r="D2759" s="30" t="s">
        <v>7</v>
      </c>
      <c r="E2759" s="30">
        <v>0.5</v>
      </c>
      <c r="F2759" s="31">
        <v>2</v>
      </c>
      <c r="G2759" s="111">
        <v>25.92</v>
      </c>
      <c r="H2759" s="102"/>
    </row>
    <row r="2760" spans="1:8" ht="28.5" x14ac:dyDescent="0.25">
      <c r="A2760" s="34"/>
      <c r="B2760" s="34"/>
      <c r="C2760" s="34" t="s">
        <v>12756</v>
      </c>
      <c r="D2760" s="34"/>
      <c r="E2760" s="34"/>
      <c r="F2760" s="35">
        <v>4</v>
      </c>
      <c r="G2760" s="112">
        <v>181.43</v>
      </c>
      <c r="H2760" s="102"/>
    </row>
    <row r="2761" spans="1:8" ht="30" x14ac:dyDescent="0.25">
      <c r="A2761" s="30" t="s">
        <v>921</v>
      </c>
      <c r="B2761" s="30" t="s">
        <v>11131</v>
      </c>
      <c r="C2761" s="30" t="s">
        <v>922</v>
      </c>
      <c r="D2761" s="30" t="s">
        <v>3</v>
      </c>
      <c r="E2761" s="30">
        <v>10</v>
      </c>
      <c r="F2761" s="31">
        <v>1</v>
      </c>
      <c r="G2761" s="111">
        <v>259.18</v>
      </c>
      <c r="H2761" s="102" t="s">
        <v>19638</v>
      </c>
    </row>
    <row r="2762" spans="1:8" x14ac:dyDescent="0.25">
      <c r="A2762" s="30"/>
      <c r="B2762" s="30"/>
      <c r="C2762" s="30"/>
      <c r="D2762" s="30" t="s">
        <v>7</v>
      </c>
      <c r="E2762" s="30">
        <v>0.5</v>
      </c>
      <c r="F2762" s="31">
        <v>1</v>
      </c>
      <c r="G2762" s="111">
        <v>12.96</v>
      </c>
      <c r="H2762" s="102"/>
    </row>
    <row r="2763" spans="1:8" ht="42.75" x14ac:dyDescent="0.25">
      <c r="A2763" s="34"/>
      <c r="B2763" s="34"/>
      <c r="C2763" s="34" t="s">
        <v>12757</v>
      </c>
      <c r="D2763" s="34"/>
      <c r="E2763" s="34"/>
      <c r="F2763" s="35">
        <v>2</v>
      </c>
      <c r="G2763" s="112">
        <v>272.14</v>
      </c>
      <c r="H2763" s="102"/>
    </row>
    <row r="2764" spans="1:8" ht="30" x14ac:dyDescent="0.25">
      <c r="A2764" s="30" t="s">
        <v>923</v>
      </c>
      <c r="B2764" s="30" t="s">
        <v>7464</v>
      </c>
      <c r="C2764" s="30" t="s">
        <v>924</v>
      </c>
      <c r="D2764" s="30" t="s">
        <v>3</v>
      </c>
      <c r="E2764" s="30">
        <v>10</v>
      </c>
      <c r="F2764" s="31">
        <v>1</v>
      </c>
      <c r="G2764" s="111">
        <v>259.18</v>
      </c>
      <c r="H2764" s="102" t="s">
        <v>18653</v>
      </c>
    </row>
    <row r="2765" spans="1:8" ht="42.75" x14ac:dyDescent="0.25">
      <c r="A2765" s="34"/>
      <c r="B2765" s="34"/>
      <c r="C2765" s="34" t="s">
        <v>12758</v>
      </c>
      <c r="D2765" s="34"/>
      <c r="E2765" s="34"/>
      <c r="F2765" s="35">
        <v>1</v>
      </c>
      <c r="G2765" s="112">
        <v>259.18</v>
      </c>
      <c r="H2765" s="102"/>
    </row>
    <row r="2766" spans="1:8" x14ac:dyDescent="0.25">
      <c r="A2766" s="30" t="s">
        <v>925</v>
      </c>
      <c r="B2766" s="30" t="s">
        <v>7465</v>
      </c>
      <c r="C2766" s="30" t="s">
        <v>926</v>
      </c>
      <c r="D2766" s="30" t="s">
        <v>8</v>
      </c>
      <c r="E2766" s="30">
        <v>2</v>
      </c>
      <c r="F2766" s="31">
        <v>1</v>
      </c>
      <c r="G2766" s="111">
        <v>51.84</v>
      </c>
      <c r="H2766" s="102" t="s">
        <v>17418</v>
      </c>
    </row>
    <row r="2767" spans="1:8" x14ac:dyDescent="0.25">
      <c r="A2767" s="30"/>
      <c r="B2767" s="30"/>
      <c r="C2767" s="30"/>
      <c r="D2767" s="30" t="s">
        <v>7</v>
      </c>
      <c r="E2767" s="30">
        <v>0.5</v>
      </c>
      <c r="F2767" s="31">
        <v>2</v>
      </c>
      <c r="G2767" s="111">
        <v>25.92</v>
      </c>
      <c r="H2767" s="102"/>
    </row>
    <row r="2768" spans="1:8" x14ac:dyDescent="0.25">
      <c r="A2768" s="34"/>
      <c r="B2768" s="34"/>
      <c r="C2768" s="34" t="s">
        <v>12759</v>
      </c>
      <c r="D2768" s="34"/>
      <c r="E2768" s="34"/>
      <c r="F2768" s="35">
        <v>3</v>
      </c>
      <c r="G2768" s="112">
        <v>77.760000000000005</v>
      </c>
      <c r="H2768" s="102"/>
    </row>
    <row r="2769" spans="1:8" ht="30" x14ac:dyDescent="0.25">
      <c r="A2769" s="30" t="s">
        <v>927</v>
      </c>
      <c r="B2769" s="30" t="s">
        <v>7466</v>
      </c>
      <c r="C2769" s="30" t="s">
        <v>928</v>
      </c>
      <c r="D2769" s="30" t="s">
        <v>3</v>
      </c>
      <c r="E2769" s="30">
        <v>10</v>
      </c>
      <c r="F2769" s="31">
        <v>1</v>
      </c>
      <c r="G2769" s="111">
        <v>259.18</v>
      </c>
      <c r="H2769" s="102" t="s">
        <v>18801</v>
      </c>
    </row>
    <row r="2770" spans="1:8" x14ac:dyDescent="0.25">
      <c r="A2770" s="30"/>
      <c r="B2770" s="30"/>
      <c r="C2770" s="30"/>
      <c r="D2770" s="30" t="s">
        <v>7</v>
      </c>
      <c r="E2770" s="30">
        <v>0.5</v>
      </c>
      <c r="F2770" s="31">
        <v>1</v>
      </c>
      <c r="G2770" s="111">
        <v>12.96</v>
      </c>
      <c r="H2770" s="102"/>
    </row>
    <row r="2771" spans="1:8" ht="42.75" x14ac:dyDescent="0.25">
      <c r="A2771" s="34"/>
      <c r="B2771" s="34"/>
      <c r="C2771" s="34" t="s">
        <v>12760</v>
      </c>
      <c r="D2771" s="34"/>
      <c r="E2771" s="34"/>
      <c r="F2771" s="35">
        <v>2</v>
      </c>
      <c r="G2771" s="112">
        <v>272.14</v>
      </c>
      <c r="H2771" s="102"/>
    </row>
    <row r="2772" spans="1:8" ht="30" x14ac:dyDescent="0.25">
      <c r="A2772" s="30" t="s">
        <v>929</v>
      </c>
      <c r="B2772" s="30" t="s">
        <v>7467</v>
      </c>
      <c r="C2772" s="30" t="s">
        <v>930</v>
      </c>
      <c r="D2772" s="30" t="s">
        <v>5</v>
      </c>
      <c r="E2772" s="30">
        <v>5</v>
      </c>
      <c r="F2772" s="31">
        <v>1</v>
      </c>
      <c r="G2772" s="111">
        <v>129.59</v>
      </c>
      <c r="H2772" s="102" t="s">
        <v>19958</v>
      </c>
    </row>
    <row r="2773" spans="1:8" x14ac:dyDescent="0.25">
      <c r="A2773" s="30"/>
      <c r="B2773" s="30"/>
      <c r="C2773" s="30"/>
      <c r="D2773" s="30" t="s">
        <v>7</v>
      </c>
      <c r="E2773" s="30">
        <v>0.5</v>
      </c>
      <c r="F2773" s="31">
        <v>2</v>
      </c>
      <c r="G2773" s="111">
        <v>25.92</v>
      </c>
      <c r="H2773" s="102"/>
    </row>
    <row r="2774" spans="1:8" ht="28.5" x14ac:dyDescent="0.25">
      <c r="A2774" s="34"/>
      <c r="B2774" s="34"/>
      <c r="C2774" s="34" t="s">
        <v>12761</v>
      </c>
      <c r="D2774" s="34"/>
      <c r="E2774" s="34"/>
      <c r="F2774" s="35">
        <v>3</v>
      </c>
      <c r="G2774" s="112">
        <v>155.51</v>
      </c>
      <c r="H2774" s="102"/>
    </row>
    <row r="2775" spans="1:8" x14ac:dyDescent="0.25">
      <c r="A2775" s="30" t="s">
        <v>931</v>
      </c>
      <c r="B2775" s="30" t="s">
        <v>7468</v>
      </c>
      <c r="C2775" s="30" t="s">
        <v>2639</v>
      </c>
      <c r="D2775" s="30" t="s">
        <v>5</v>
      </c>
      <c r="E2775" s="30">
        <v>5</v>
      </c>
      <c r="F2775" s="31">
        <v>1</v>
      </c>
      <c r="G2775" s="111">
        <v>129.59</v>
      </c>
      <c r="H2775" s="102" t="s">
        <v>19222</v>
      </c>
    </row>
    <row r="2776" spans="1:8" x14ac:dyDescent="0.25">
      <c r="A2776" s="30"/>
      <c r="B2776" s="30"/>
      <c r="C2776" s="30"/>
      <c r="D2776" s="30" t="s">
        <v>7</v>
      </c>
      <c r="E2776" s="30">
        <v>0.5</v>
      </c>
      <c r="F2776" s="31">
        <v>1</v>
      </c>
      <c r="G2776" s="111">
        <v>12.96</v>
      </c>
      <c r="H2776" s="102"/>
    </row>
    <row r="2777" spans="1:8" x14ac:dyDescent="0.25">
      <c r="A2777" s="34"/>
      <c r="B2777" s="34"/>
      <c r="C2777" s="34" t="s">
        <v>12762</v>
      </c>
      <c r="D2777" s="34"/>
      <c r="E2777" s="34"/>
      <c r="F2777" s="35">
        <v>2</v>
      </c>
      <c r="G2777" s="112">
        <v>142.55000000000001</v>
      </c>
      <c r="H2777" s="102"/>
    </row>
    <row r="2778" spans="1:8" ht="30" x14ac:dyDescent="0.25">
      <c r="A2778" s="30" t="s">
        <v>2992</v>
      </c>
      <c r="B2778" s="30" t="s">
        <v>7469</v>
      </c>
      <c r="C2778" s="30" t="s">
        <v>2993</v>
      </c>
      <c r="D2778" s="30" t="s">
        <v>8</v>
      </c>
      <c r="E2778" s="30">
        <v>2</v>
      </c>
      <c r="F2778" s="31">
        <v>1</v>
      </c>
      <c r="G2778" s="111">
        <v>51.84</v>
      </c>
      <c r="H2778" s="102" t="s">
        <v>18112</v>
      </c>
    </row>
    <row r="2779" spans="1:8" x14ac:dyDescent="0.25">
      <c r="A2779" s="30"/>
      <c r="B2779" s="30"/>
      <c r="C2779" s="30"/>
      <c r="D2779" s="30" t="s">
        <v>7</v>
      </c>
      <c r="E2779" s="30">
        <v>0.5</v>
      </c>
      <c r="F2779" s="31">
        <v>1</v>
      </c>
      <c r="G2779" s="111">
        <v>12.96</v>
      </c>
      <c r="H2779" s="102"/>
    </row>
    <row r="2780" spans="1:8" ht="28.5" x14ac:dyDescent="0.25">
      <c r="A2780" s="34"/>
      <c r="B2780" s="34"/>
      <c r="C2780" s="34" t="s">
        <v>12763</v>
      </c>
      <c r="D2780" s="34"/>
      <c r="E2780" s="34"/>
      <c r="F2780" s="35">
        <v>2</v>
      </c>
      <c r="G2780" s="112">
        <v>64.800000000000011</v>
      </c>
      <c r="H2780" s="102"/>
    </row>
    <row r="2781" spans="1:8" x14ac:dyDescent="0.25">
      <c r="A2781" s="30" t="s">
        <v>2707</v>
      </c>
      <c r="B2781" s="30" t="s">
        <v>7470</v>
      </c>
      <c r="C2781" s="30" t="s">
        <v>2708</v>
      </c>
      <c r="D2781" s="30" t="s">
        <v>7</v>
      </c>
      <c r="E2781" s="30">
        <v>0.5</v>
      </c>
      <c r="F2781" s="31">
        <v>4</v>
      </c>
      <c r="G2781" s="111">
        <v>51.84</v>
      </c>
      <c r="H2781" s="102" t="s">
        <v>17678</v>
      </c>
    </row>
    <row r="2782" spans="1:8" x14ac:dyDescent="0.25">
      <c r="A2782" s="34"/>
      <c r="B2782" s="34"/>
      <c r="C2782" s="34" t="s">
        <v>12764</v>
      </c>
      <c r="D2782" s="34"/>
      <c r="E2782" s="34"/>
      <c r="F2782" s="35">
        <v>4</v>
      </c>
      <c r="G2782" s="112">
        <v>51.84</v>
      </c>
      <c r="H2782" s="102"/>
    </row>
    <row r="2783" spans="1:8" ht="30" x14ac:dyDescent="0.25">
      <c r="A2783" s="30" t="s">
        <v>2640</v>
      </c>
      <c r="B2783" s="30" t="s">
        <v>7471</v>
      </c>
      <c r="C2783" s="30" t="s">
        <v>1112</v>
      </c>
      <c r="D2783" s="30" t="s">
        <v>4</v>
      </c>
      <c r="E2783" s="30">
        <v>8</v>
      </c>
      <c r="F2783" s="31">
        <v>1</v>
      </c>
      <c r="G2783" s="111">
        <v>207.35</v>
      </c>
      <c r="H2783" s="102" t="s">
        <v>19568</v>
      </c>
    </row>
    <row r="2784" spans="1:8" ht="28.5" x14ac:dyDescent="0.25">
      <c r="A2784" s="34"/>
      <c r="B2784" s="34"/>
      <c r="C2784" s="34" t="s">
        <v>12765</v>
      </c>
      <c r="D2784" s="34"/>
      <c r="E2784" s="34"/>
      <c r="F2784" s="35">
        <v>1</v>
      </c>
      <c r="G2784" s="112">
        <v>207.35</v>
      </c>
      <c r="H2784" s="102"/>
    </row>
    <row r="2785" spans="1:8" ht="30" x14ac:dyDescent="0.25">
      <c r="A2785" s="30" t="s">
        <v>2719</v>
      </c>
      <c r="B2785" s="30" t="s">
        <v>7472</v>
      </c>
      <c r="C2785" s="30" t="s">
        <v>2720</v>
      </c>
      <c r="D2785" s="30" t="s">
        <v>5</v>
      </c>
      <c r="E2785" s="30">
        <v>5</v>
      </c>
      <c r="F2785" s="31">
        <v>1</v>
      </c>
      <c r="G2785" s="111">
        <v>129.59</v>
      </c>
      <c r="H2785" s="102" t="s">
        <v>19833</v>
      </c>
    </row>
    <row r="2786" spans="1:8" x14ac:dyDescent="0.25">
      <c r="A2786" s="30"/>
      <c r="B2786" s="30"/>
      <c r="C2786" s="30"/>
      <c r="D2786" s="30" t="s">
        <v>7</v>
      </c>
      <c r="E2786" s="30">
        <v>0.5</v>
      </c>
      <c r="F2786" s="31">
        <v>2</v>
      </c>
      <c r="G2786" s="111">
        <v>25.92</v>
      </c>
      <c r="H2786" s="102"/>
    </row>
    <row r="2787" spans="1:8" ht="28.5" x14ac:dyDescent="0.25">
      <c r="A2787" s="34"/>
      <c r="B2787" s="34"/>
      <c r="C2787" s="34" t="s">
        <v>12766</v>
      </c>
      <c r="D2787" s="34"/>
      <c r="E2787" s="34"/>
      <c r="F2787" s="35">
        <v>3</v>
      </c>
      <c r="G2787" s="112">
        <v>155.51</v>
      </c>
      <c r="H2787" s="102"/>
    </row>
    <row r="2788" spans="1:8" ht="30" x14ac:dyDescent="0.25">
      <c r="A2788" s="30" t="s">
        <v>2721</v>
      </c>
      <c r="B2788" s="30" t="s">
        <v>7473</v>
      </c>
      <c r="C2788" s="30" t="s">
        <v>2722</v>
      </c>
      <c r="D2788" s="30" t="s">
        <v>5</v>
      </c>
      <c r="E2788" s="30">
        <v>5</v>
      </c>
      <c r="F2788" s="31">
        <v>2</v>
      </c>
      <c r="G2788" s="111">
        <v>259.18</v>
      </c>
      <c r="H2788" s="102" t="s">
        <v>17229</v>
      </c>
    </row>
    <row r="2789" spans="1:8" x14ac:dyDescent="0.25">
      <c r="A2789" s="30"/>
      <c r="B2789" s="30"/>
      <c r="C2789" s="30"/>
      <c r="D2789" s="30" t="s">
        <v>7</v>
      </c>
      <c r="E2789" s="30">
        <v>0.5</v>
      </c>
      <c r="F2789" s="31">
        <v>2</v>
      </c>
      <c r="G2789" s="111">
        <v>25.92</v>
      </c>
      <c r="H2789" s="102"/>
    </row>
    <row r="2790" spans="1:8" ht="28.5" x14ac:dyDescent="0.25">
      <c r="A2790" s="34"/>
      <c r="B2790" s="34"/>
      <c r="C2790" s="34" t="s">
        <v>12767</v>
      </c>
      <c r="D2790" s="34"/>
      <c r="E2790" s="34"/>
      <c r="F2790" s="35">
        <v>4</v>
      </c>
      <c r="G2790" s="112">
        <v>285.10000000000002</v>
      </c>
      <c r="H2790" s="102"/>
    </row>
    <row r="2791" spans="1:8" ht="30" x14ac:dyDescent="0.25">
      <c r="A2791" s="30" t="s">
        <v>2723</v>
      </c>
      <c r="B2791" s="30" t="s">
        <v>7474</v>
      </c>
      <c r="C2791" s="30" t="s">
        <v>2724</v>
      </c>
      <c r="D2791" s="30" t="s">
        <v>5</v>
      </c>
      <c r="E2791" s="30">
        <v>5</v>
      </c>
      <c r="F2791" s="31">
        <v>2</v>
      </c>
      <c r="G2791" s="111">
        <v>259.18</v>
      </c>
      <c r="H2791" s="102" t="s">
        <v>18360</v>
      </c>
    </row>
    <row r="2792" spans="1:8" x14ac:dyDescent="0.25">
      <c r="A2792" s="30"/>
      <c r="B2792" s="30"/>
      <c r="C2792" s="30"/>
      <c r="D2792" s="30" t="s">
        <v>7</v>
      </c>
      <c r="E2792" s="30">
        <v>0.5</v>
      </c>
      <c r="F2792" s="31">
        <v>3</v>
      </c>
      <c r="G2792" s="111">
        <v>38.880000000000003</v>
      </c>
      <c r="H2792" s="102"/>
    </row>
    <row r="2793" spans="1:8" ht="28.5" x14ac:dyDescent="0.25">
      <c r="A2793" s="34"/>
      <c r="B2793" s="34"/>
      <c r="C2793" s="34" t="s">
        <v>12768</v>
      </c>
      <c r="D2793" s="34"/>
      <c r="E2793" s="34"/>
      <c r="F2793" s="35">
        <v>5</v>
      </c>
      <c r="G2793" s="112">
        <v>298.06</v>
      </c>
      <c r="H2793" s="102"/>
    </row>
    <row r="2794" spans="1:8" ht="30" x14ac:dyDescent="0.25">
      <c r="A2794" s="30" t="s">
        <v>5396</v>
      </c>
      <c r="B2794" s="30" t="s">
        <v>7475</v>
      </c>
      <c r="C2794" s="30" t="s">
        <v>5397</v>
      </c>
      <c r="D2794" s="30" t="s">
        <v>5</v>
      </c>
      <c r="E2794" s="30">
        <v>5</v>
      </c>
      <c r="F2794" s="31">
        <v>1</v>
      </c>
      <c r="G2794" s="111">
        <v>129.59</v>
      </c>
      <c r="H2794" s="102" t="s">
        <v>19818</v>
      </c>
    </row>
    <row r="2795" spans="1:8" ht="28.5" x14ac:dyDescent="0.25">
      <c r="A2795" s="34"/>
      <c r="B2795" s="34"/>
      <c r="C2795" s="34" t="s">
        <v>12769</v>
      </c>
      <c r="D2795" s="34"/>
      <c r="E2795" s="34"/>
      <c r="F2795" s="35">
        <v>1</v>
      </c>
      <c r="G2795" s="112">
        <v>129.59</v>
      </c>
      <c r="H2795" s="102"/>
    </row>
    <row r="2796" spans="1:8" ht="30" x14ac:dyDescent="0.25">
      <c r="A2796" s="30" t="s">
        <v>2817</v>
      </c>
      <c r="B2796" s="30" t="s">
        <v>7476</v>
      </c>
      <c r="C2796" s="30" t="s">
        <v>2818</v>
      </c>
      <c r="D2796" s="30" t="s">
        <v>5</v>
      </c>
      <c r="E2796" s="30">
        <v>5</v>
      </c>
      <c r="F2796" s="31">
        <v>1</v>
      </c>
      <c r="G2796" s="111">
        <v>129.59</v>
      </c>
      <c r="H2796" s="102" t="s">
        <v>20268</v>
      </c>
    </row>
    <row r="2797" spans="1:8" x14ac:dyDescent="0.25">
      <c r="A2797" s="30"/>
      <c r="B2797" s="30"/>
      <c r="C2797" s="30"/>
      <c r="D2797" s="30" t="s">
        <v>7</v>
      </c>
      <c r="E2797" s="30">
        <v>0.5</v>
      </c>
      <c r="F2797" s="31">
        <v>2</v>
      </c>
      <c r="G2797" s="111">
        <v>25.92</v>
      </c>
      <c r="H2797" s="102"/>
    </row>
    <row r="2798" spans="1:8" ht="28.5" x14ac:dyDescent="0.25">
      <c r="A2798" s="34"/>
      <c r="B2798" s="34"/>
      <c r="C2798" s="34" t="s">
        <v>12770</v>
      </c>
      <c r="D2798" s="34"/>
      <c r="E2798" s="34"/>
      <c r="F2798" s="35">
        <v>3</v>
      </c>
      <c r="G2798" s="112">
        <v>155.51</v>
      </c>
      <c r="H2798" s="102"/>
    </row>
    <row r="2799" spans="1:8" x14ac:dyDescent="0.25">
      <c r="A2799" s="30" t="s">
        <v>2999</v>
      </c>
      <c r="B2799" s="30" t="s">
        <v>7477</v>
      </c>
      <c r="C2799" s="30" t="s">
        <v>3000</v>
      </c>
      <c r="D2799" s="30" t="s">
        <v>5</v>
      </c>
      <c r="E2799" s="30">
        <v>5</v>
      </c>
      <c r="F2799" s="31">
        <v>1</v>
      </c>
      <c r="G2799" s="111">
        <v>129.59</v>
      </c>
      <c r="H2799" s="102" t="s">
        <v>20383</v>
      </c>
    </row>
    <row r="2800" spans="1:8" x14ac:dyDescent="0.25">
      <c r="A2800" s="30"/>
      <c r="B2800" s="30"/>
      <c r="C2800" s="30"/>
      <c r="D2800" s="30" t="s">
        <v>7</v>
      </c>
      <c r="E2800" s="30">
        <v>0.5</v>
      </c>
      <c r="F2800" s="31">
        <v>2</v>
      </c>
      <c r="G2800" s="111">
        <v>25.92</v>
      </c>
      <c r="H2800" s="102"/>
    </row>
    <row r="2801" spans="1:8" ht="28.5" x14ac:dyDescent="0.25">
      <c r="A2801" s="34"/>
      <c r="B2801" s="34"/>
      <c r="C2801" s="34" t="s">
        <v>12771</v>
      </c>
      <c r="D2801" s="34"/>
      <c r="E2801" s="34"/>
      <c r="F2801" s="35">
        <v>3</v>
      </c>
      <c r="G2801" s="112">
        <v>155.51</v>
      </c>
      <c r="H2801" s="102"/>
    </row>
    <row r="2802" spans="1:8" ht="30" x14ac:dyDescent="0.25">
      <c r="A2802" s="30" t="s">
        <v>3001</v>
      </c>
      <c r="B2802" s="30" t="s">
        <v>7478</v>
      </c>
      <c r="C2802" s="30" t="s">
        <v>3002</v>
      </c>
      <c r="D2802" s="30" t="s">
        <v>5</v>
      </c>
      <c r="E2802" s="30">
        <v>5</v>
      </c>
      <c r="F2802" s="31">
        <v>2</v>
      </c>
      <c r="G2802" s="111">
        <v>259.18</v>
      </c>
      <c r="H2802" s="102" t="s">
        <v>16971</v>
      </c>
    </row>
    <row r="2803" spans="1:8" ht="28.5" x14ac:dyDescent="0.25">
      <c r="A2803" s="34"/>
      <c r="B2803" s="34"/>
      <c r="C2803" s="34" t="s">
        <v>12772</v>
      </c>
      <c r="D2803" s="34"/>
      <c r="E2803" s="34"/>
      <c r="F2803" s="35">
        <v>2</v>
      </c>
      <c r="G2803" s="112">
        <v>259.18</v>
      </c>
      <c r="H2803" s="102"/>
    </row>
    <row r="2804" spans="1:8" ht="30" x14ac:dyDescent="0.25">
      <c r="A2804" s="30" t="s">
        <v>3003</v>
      </c>
      <c r="B2804" s="30" t="s">
        <v>7479</v>
      </c>
      <c r="C2804" s="30" t="s">
        <v>3004</v>
      </c>
      <c r="D2804" s="30" t="s">
        <v>5</v>
      </c>
      <c r="E2804" s="30">
        <v>5</v>
      </c>
      <c r="F2804" s="31">
        <v>3</v>
      </c>
      <c r="G2804" s="111">
        <v>388.77</v>
      </c>
      <c r="H2804" s="102" t="s">
        <v>18899</v>
      </c>
    </row>
    <row r="2805" spans="1:8" x14ac:dyDescent="0.25">
      <c r="A2805" s="30"/>
      <c r="B2805" s="30"/>
      <c r="C2805" s="30"/>
      <c r="D2805" s="30" t="s">
        <v>7</v>
      </c>
      <c r="E2805" s="30">
        <v>0.5</v>
      </c>
      <c r="F2805" s="31">
        <v>3</v>
      </c>
      <c r="G2805" s="111">
        <v>38.880000000000003</v>
      </c>
      <c r="H2805" s="102"/>
    </row>
    <row r="2806" spans="1:8" ht="28.5" x14ac:dyDescent="0.25">
      <c r="A2806" s="34"/>
      <c r="B2806" s="34"/>
      <c r="C2806" s="34" t="s">
        <v>12773</v>
      </c>
      <c r="D2806" s="34"/>
      <c r="E2806" s="34"/>
      <c r="F2806" s="35">
        <v>6</v>
      </c>
      <c r="G2806" s="112">
        <v>427.65</v>
      </c>
      <c r="H2806" s="102"/>
    </row>
    <row r="2807" spans="1:8" ht="30" x14ac:dyDescent="0.25">
      <c r="A2807" s="30" t="s">
        <v>5408</v>
      </c>
      <c r="B2807" s="30" t="s">
        <v>7480</v>
      </c>
      <c r="C2807" s="30" t="s">
        <v>5409</v>
      </c>
      <c r="D2807" s="30" t="s">
        <v>4</v>
      </c>
      <c r="E2807" s="30">
        <v>8</v>
      </c>
      <c r="F2807" s="31">
        <v>2</v>
      </c>
      <c r="G2807" s="111">
        <v>414.69</v>
      </c>
      <c r="H2807" s="102" t="s">
        <v>19204</v>
      </c>
    </row>
    <row r="2808" spans="1:8" x14ac:dyDescent="0.25">
      <c r="A2808" s="30"/>
      <c r="B2808" s="30"/>
      <c r="C2808" s="30"/>
      <c r="D2808" s="30" t="s">
        <v>8</v>
      </c>
      <c r="E2808" s="30">
        <v>2</v>
      </c>
      <c r="F2808" s="31">
        <v>14</v>
      </c>
      <c r="G2808" s="111">
        <v>725.71</v>
      </c>
      <c r="H2808" s="102"/>
    </row>
    <row r="2809" spans="1:8" x14ac:dyDescent="0.25">
      <c r="A2809" s="30"/>
      <c r="B2809" s="30"/>
      <c r="C2809" s="30"/>
      <c r="D2809" s="30" t="s">
        <v>6</v>
      </c>
      <c r="E2809" s="30">
        <v>1</v>
      </c>
      <c r="F2809" s="31">
        <v>2</v>
      </c>
      <c r="G2809" s="111">
        <v>51.84</v>
      </c>
      <c r="H2809" s="102"/>
    </row>
    <row r="2810" spans="1:8" x14ac:dyDescent="0.25">
      <c r="A2810" s="30"/>
      <c r="B2810" s="30"/>
      <c r="C2810" s="30"/>
      <c r="D2810" s="30" t="s">
        <v>7</v>
      </c>
      <c r="E2810" s="30">
        <v>0.5</v>
      </c>
      <c r="F2810" s="31">
        <v>5</v>
      </c>
      <c r="G2810" s="111">
        <v>64.8</v>
      </c>
      <c r="H2810" s="102"/>
    </row>
    <row r="2811" spans="1:8" ht="28.5" x14ac:dyDescent="0.25">
      <c r="A2811" s="34"/>
      <c r="B2811" s="34"/>
      <c r="C2811" s="34" t="s">
        <v>12774</v>
      </c>
      <c r="D2811" s="34"/>
      <c r="E2811" s="34"/>
      <c r="F2811" s="35">
        <v>23</v>
      </c>
      <c r="G2811" s="112">
        <v>1257.04</v>
      </c>
      <c r="H2811" s="102"/>
    </row>
    <row r="2812" spans="1:8" ht="30" x14ac:dyDescent="0.25">
      <c r="A2812" s="30" t="s">
        <v>6760</v>
      </c>
      <c r="B2812" s="30" t="s">
        <v>7481</v>
      </c>
      <c r="C2812" s="30" t="s">
        <v>6761</v>
      </c>
      <c r="D2812" s="30" t="s">
        <v>5</v>
      </c>
      <c r="E2812" s="30">
        <v>5</v>
      </c>
      <c r="F2812" s="31">
        <v>1</v>
      </c>
      <c r="G2812" s="111">
        <v>129.59</v>
      </c>
      <c r="H2812" s="102" t="s">
        <v>18271</v>
      </c>
    </row>
    <row r="2813" spans="1:8" x14ac:dyDescent="0.25">
      <c r="A2813" s="30"/>
      <c r="B2813" s="30"/>
      <c r="C2813" s="30"/>
      <c r="D2813" s="30" t="s">
        <v>7</v>
      </c>
      <c r="E2813" s="30">
        <v>0.5</v>
      </c>
      <c r="F2813" s="31">
        <v>1</v>
      </c>
      <c r="G2813" s="111">
        <v>12.96</v>
      </c>
      <c r="H2813" s="102"/>
    </row>
    <row r="2814" spans="1:8" ht="28.5" x14ac:dyDescent="0.25">
      <c r="A2814" s="34"/>
      <c r="B2814" s="34"/>
      <c r="C2814" s="34" t="s">
        <v>12775</v>
      </c>
      <c r="D2814" s="34"/>
      <c r="E2814" s="34"/>
      <c r="F2814" s="35">
        <v>2</v>
      </c>
      <c r="G2814" s="112">
        <v>142.55000000000001</v>
      </c>
      <c r="H2814" s="102"/>
    </row>
    <row r="2815" spans="1:8" x14ac:dyDescent="0.25">
      <c r="A2815" s="30" t="s">
        <v>6448</v>
      </c>
      <c r="B2815" s="30" t="s">
        <v>7482</v>
      </c>
      <c r="C2815" s="30" t="s">
        <v>6449</v>
      </c>
      <c r="D2815" s="30" t="s">
        <v>8</v>
      </c>
      <c r="E2815" s="30">
        <v>2</v>
      </c>
      <c r="F2815" s="31">
        <v>3</v>
      </c>
      <c r="G2815" s="111">
        <v>155.51</v>
      </c>
      <c r="H2815" s="102" t="s">
        <v>19789</v>
      </c>
    </row>
    <row r="2816" spans="1:8" x14ac:dyDescent="0.25">
      <c r="A2816" s="30"/>
      <c r="B2816" s="30"/>
      <c r="C2816" s="30"/>
      <c r="D2816" s="30" t="s">
        <v>7</v>
      </c>
      <c r="E2816" s="30">
        <v>0.5</v>
      </c>
      <c r="F2816" s="31">
        <v>7</v>
      </c>
      <c r="G2816" s="111">
        <v>90.71</v>
      </c>
      <c r="H2816" s="102"/>
    </row>
    <row r="2817" spans="1:8" x14ac:dyDescent="0.25">
      <c r="A2817" s="34"/>
      <c r="B2817" s="34"/>
      <c r="C2817" s="34" t="s">
        <v>12776</v>
      </c>
      <c r="D2817" s="34"/>
      <c r="E2817" s="34"/>
      <c r="F2817" s="35">
        <v>10</v>
      </c>
      <c r="G2817" s="112">
        <v>246.21999999999997</v>
      </c>
      <c r="H2817" s="102"/>
    </row>
    <row r="2818" spans="1:8" ht="30" x14ac:dyDescent="0.25">
      <c r="A2818" s="30" t="s">
        <v>1654</v>
      </c>
      <c r="B2818" s="30" t="s">
        <v>8691</v>
      </c>
      <c r="C2818" s="30" t="s">
        <v>1655</v>
      </c>
      <c r="D2818" s="30" t="s">
        <v>3</v>
      </c>
      <c r="E2818" s="30">
        <v>10</v>
      </c>
      <c r="F2818" s="31">
        <v>1</v>
      </c>
      <c r="G2818" s="111">
        <v>259.18</v>
      </c>
      <c r="H2818" s="102" t="s">
        <v>19611</v>
      </c>
    </row>
    <row r="2819" spans="1:8" x14ac:dyDescent="0.25">
      <c r="A2819" s="30"/>
      <c r="B2819" s="30"/>
      <c r="C2819" s="30"/>
      <c r="D2819" s="30" t="s">
        <v>4</v>
      </c>
      <c r="E2819" s="30">
        <v>8</v>
      </c>
      <c r="F2819" s="31">
        <v>2</v>
      </c>
      <c r="G2819" s="111">
        <v>414.69</v>
      </c>
      <c r="H2819" s="102"/>
    </row>
    <row r="2820" spans="1:8" x14ac:dyDescent="0.25">
      <c r="A2820" s="30"/>
      <c r="B2820" s="30"/>
      <c r="C2820" s="30"/>
      <c r="D2820" s="30" t="s">
        <v>5</v>
      </c>
      <c r="E2820" s="30">
        <v>5</v>
      </c>
      <c r="F2820" s="31">
        <v>19</v>
      </c>
      <c r="G2820" s="111">
        <v>2462.23</v>
      </c>
      <c r="H2820" s="102"/>
    </row>
    <row r="2821" spans="1:8" x14ac:dyDescent="0.25">
      <c r="A2821" s="30"/>
      <c r="B2821" s="30"/>
      <c r="C2821" s="30"/>
      <c r="D2821" s="30" t="s">
        <v>7</v>
      </c>
      <c r="E2821" s="30">
        <v>0.5</v>
      </c>
      <c r="F2821" s="31">
        <v>135</v>
      </c>
      <c r="G2821" s="111">
        <v>1749.48</v>
      </c>
      <c r="H2821" s="102"/>
    </row>
    <row r="2822" spans="1:8" ht="42.75" x14ac:dyDescent="0.25">
      <c r="A2822" s="34"/>
      <c r="B2822" s="34"/>
      <c r="C2822" s="34" t="s">
        <v>12777</v>
      </c>
      <c r="D2822" s="34"/>
      <c r="E2822" s="34"/>
      <c r="F2822" s="35">
        <v>157</v>
      </c>
      <c r="G2822" s="112">
        <v>4885.58</v>
      </c>
      <c r="H2822" s="102"/>
    </row>
    <row r="2823" spans="1:8" ht="45" x14ac:dyDescent="0.25">
      <c r="A2823" s="30" t="s">
        <v>1656</v>
      </c>
      <c r="B2823" s="30" t="s">
        <v>8692</v>
      </c>
      <c r="C2823" s="30" t="s">
        <v>1657</v>
      </c>
      <c r="D2823" s="30" t="s">
        <v>3</v>
      </c>
      <c r="E2823" s="30">
        <v>10</v>
      </c>
      <c r="F2823" s="31">
        <v>55</v>
      </c>
      <c r="G2823" s="111">
        <v>14255.01</v>
      </c>
      <c r="H2823" s="102" t="s">
        <v>18900</v>
      </c>
    </row>
    <row r="2824" spans="1:8" x14ac:dyDescent="0.25">
      <c r="A2824" s="30"/>
      <c r="B2824" s="30"/>
      <c r="C2824" s="30"/>
      <c r="D2824" s="30" t="s">
        <v>4</v>
      </c>
      <c r="E2824" s="30">
        <v>8</v>
      </c>
      <c r="F2824" s="31">
        <v>40</v>
      </c>
      <c r="G2824" s="111">
        <v>8293.82</v>
      </c>
      <c r="H2824" s="102"/>
    </row>
    <row r="2825" spans="1:8" x14ac:dyDescent="0.25">
      <c r="A2825" s="30"/>
      <c r="B2825" s="30"/>
      <c r="C2825" s="30"/>
      <c r="D2825" s="30" t="s">
        <v>5</v>
      </c>
      <c r="E2825" s="30">
        <v>5</v>
      </c>
      <c r="F2825" s="31">
        <v>119</v>
      </c>
      <c r="G2825" s="111">
        <v>15421.33</v>
      </c>
      <c r="H2825" s="102"/>
    </row>
    <row r="2826" spans="1:8" x14ac:dyDescent="0.25">
      <c r="A2826" s="30"/>
      <c r="B2826" s="30"/>
      <c r="C2826" s="30"/>
      <c r="D2826" s="30" t="s">
        <v>8</v>
      </c>
      <c r="E2826" s="30">
        <v>2</v>
      </c>
      <c r="F2826" s="31">
        <v>4</v>
      </c>
      <c r="G2826" s="111">
        <v>207.35</v>
      </c>
      <c r="H2826" s="102"/>
    </row>
    <row r="2827" spans="1:8" x14ac:dyDescent="0.25">
      <c r="A2827" s="30"/>
      <c r="B2827" s="30"/>
      <c r="C2827" s="30"/>
      <c r="D2827" s="30" t="s">
        <v>6</v>
      </c>
      <c r="E2827" s="30">
        <v>1</v>
      </c>
      <c r="F2827" s="31">
        <v>69</v>
      </c>
      <c r="G2827" s="111">
        <v>1788.36</v>
      </c>
      <c r="H2827" s="102"/>
    </row>
    <row r="2828" spans="1:8" x14ac:dyDescent="0.25">
      <c r="A2828" s="30"/>
      <c r="B2828" s="30"/>
      <c r="C2828" s="30"/>
      <c r="D2828" s="30" t="s">
        <v>7</v>
      </c>
      <c r="E2828" s="30">
        <v>0.5</v>
      </c>
      <c r="F2828" s="31">
        <v>524</v>
      </c>
      <c r="G2828" s="111">
        <v>6790.57</v>
      </c>
      <c r="H2828" s="102"/>
    </row>
    <row r="2829" spans="1:8" ht="42.75" x14ac:dyDescent="0.25">
      <c r="A2829" s="34"/>
      <c r="B2829" s="34"/>
      <c r="C2829" s="34" t="s">
        <v>12778</v>
      </c>
      <c r="D2829" s="34"/>
      <c r="E2829" s="34"/>
      <c r="F2829" s="35">
        <v>811</v>
      </c>
      <c r="G2829" s="112">
        <v>46756.44</v>
      </c>
      <c r="H2829" s="102"/>
    </row>
    <row r="2830" spans="1:8" ht="60" x14ac:dyDescent="0.25">
      <c r="A2830" s="30" t="s">
        <v>932</v>
      </c>
      <c r="B2830" s="30" t="s">
        <v>7483</v>
      </c>
      <c r="C2830" s="30" t="s">
        <v>2499</v>
      </c>
      <c r="D2830" s="30" t="s">
        <v>3</v>
      </c>
      <c r="E2830" s="30">
        <v>10</v>
      </c>
      <c r="F2830" s="31">
        <v>3</v>
      </c>
      <c r="G2830" s="111">
        <v>777.55</v>
      </c>
      <c r="H2830" s="102" t="s">
        <v>20642</v>
      </c>
    </row>
    <row r="2831" spans="1:8" x14ac:dyDescent="0.25">
      <c r="A2831" s="30"/>
      <c r="B2831" s="30"/>
      <c r="C2831" s="30"/>
      <c r="D2831" s="30" t="s">
        <v>4</v>
      </c>
      <c r="E2831" s="30">
        <v>8</v>
      </c>
      <c r="F2831" s="31">
        <v>2</v>
      </c>
      <c r="G2831" s="111">
        <v>414.69</v>
      </c>
      <c r="H2831" s="102"/>
    </row>
    <row r="2832" spans="1:8" x14ac:dyDescent="0.25">
      <c r="A2832" s="30"/>
      <c r="B2832" s="30"/>
      <c r="C2832" s="30"/>
      <c r="D2832" s="30" t="s">
        <v>5</v>
      </c>
      <c r="E2832" s="30">
        <v>5</v>
      </c>
      <c r="F2832" s="31">
        <v>8</v>
      </c>
      <c r="G2832" s="111">
        <v>1036.73</v>
      </c>
      <c r="H2832" s="102"/>
    </row>
    <row r="2833" spans="1:8" x14ac:dyDescent="0.25">
      <c r="A2833" s="30"/>
      <c r="B2833" s="30"/>
      <c r="C2833" s="30"/>
      <c r="D2833" s="30" t="s">
        <v>7</v>
      </c>
      <c r="E2833" s="30">
        <v>0.5</v>
      </c>
      <c r="F2833" s="31">
        <v>10</v>
      </c>
      <c r="G2833" s="111">
        <v>129.59</v>
      </c>
      <c r="H2833" s="102"/>
    </row>
    <row r="2834" spans="1:8" ht="57" x14ac:dyDescent="0.25">
      <c r="A2834" s="34"/>
      <c r="B2834" s="34"/>
      <c r="C2834" s="34" t="s">
        <v>12779</v>
      </c>
      <c r="D2834" s="34"/>
      <c r="E2834" s="34"/>
      <c r="F2834" s="35">
        <v>23</v>
      </c>
      <c r="G2834" s="112">
        <v>2358.5600000000004</v>
      </c>
      <c r="H2834" s="102"/>
    </row>
    <row r="2835" spans="1:8" ht="45" x14ac:dyDescent="0.25">
      <c r="A2835" s="30" t="s">
        <v>933</v>
      </c>
      <c r="B2835" s="30" t="s">
        <v>7484</v>
      </c>
      <c r="C2835" s="30" t="s">
        <v>2500</v>
      </c>
      <c r="D2835" s="30" t="s">
        <v>3</v>
      </c>
      <c r="E2835" s="30">
        <v>10</v>
      </c>
      <c r="F2835" s="31">
        <v>6</v>
      </c>
      <c r="G2835" s="111">
        <v>1555.09</v>
      </c>
      <c r="H2835" s="102" t="s">
        <v>18385</v>
      </c>
    </row>
    <row r="2836" spans="1:8" x14ac:dyDescent="0.25">
      <c r="A2836" s="30"/>
      <c r="B2836" s="30"/>
      <c r="C2836" s="30"/>
      <c r="D2836" s="30" t="s">
        <v>5</v>
      </c>
      <c r="E2836" s="30">
        <v>5</v>
      </c>
      <c r="F2836" s="31">
        <v>7</v>
      </c>
      <c r="G2836" s="111">
        <v>907.14</v>
      </c>
      <c r="H2836" s="102"/>
    </row>
    <row r="2837" spans="1:8" x14ac:dyDescent="0.25">
      <c r="A2837" s="30"/>
      <c r="B2837" s="30"/>
      <c r="C2837" s="30"/>
      <c r="D2837" s="30" t="s">
        <v>7</v>
      </c>
      <c r="E2837" s="30">
        <v>0.5</v>
      </c>
      <c r="F2837" s="31">
        <v>20</v>
      </c>
      <c r="G2837" s="111">
        <v>259.18</v>
      </c>
      <c r="H2837" s="102"/>
    </row>
    <row r="2838" spans="1:8" ht="57" x14ac:dyDescent="0.25">
      <c r="A2838" s="34"/>
      <c r="B2838" s="34"/>
      <c r="C2838" s="34" t="s">
        <v>12780</v>
      </c>
      <c r="D2838" s="34"/>
      <c r="E2838" s="34"/>
      <c r="F2838" s="35">
        <v>33</v>
      </c>
      <c r="G2838" s="112">
        <v>2721.41</v>
      </c>
      <c r="H2838" s="102"/>
    </row>
    <row r="2839" spans="1:8" x14ac:dyDescent="0.25">
      <c r="A2839" s="30" t="s">
        <v>934</v>
      </c>
      <c r="B2839" s="30" t="s">
        <v>7485</v>
      </c>
      <c r="C2839" s="30" t="s">
        <v>935</v>
      </c>
      <c r="D2839" s="30" t="s">
        <v>3</v>
      </c>
      <c r="E2839" s="30">
        <v>10</v>
      </c>
      <c r="F2839" s="31">
        <v>1</v>
      </c>
      <c r="G2839" s="111">
        <v>259.18</v>
      </c>
      <c r="H2839" s="102" t="s">
        <v>18188</v>
      </c>
    </row>
    <row r="2840" spans="1:8" x14ac:dyDescent="0.25">
      <c r="A2840" s="30"/>
      <c r="B2840" s="30"/>
      <c r="C2840" s="30"/>
      <c r="D2840" s="30" t="s">
        <v>4</v>
      </c>
      <c r="E2840" s="30">
        <v>8</v>
      </c>
      <c r="F2840" s="31">
        <v>1</v>
      </c>
      <c r="G2840" s="111">
        <v>207.35</v>
      </c>
      <c r="H2840" s="102"/>
    </row>
    <row r="2841" spans="1:8" x14ac:dyDescent="0.25">
      <c r="A2841" s="30"/>
      <c r="B2841" s="30"/>
      <c r="C2841" s="30"/>
      <c r="D2841" s="30" t="s">
        <v>5</v>
      </c>
      <c r="E2841" s="30">
        <v>5</v>
      </c>
      <c r="F2841" s="31">
        <v>1</v>
      </c>
      <c r="G2841" s="111">
        <v>129.59</v>
      </c>
      <c r="H2841" s="102"/>
    </row>
    <row r="2842" spans="1:8" x14ac:dyDescent="0.25">
      <c r="A2842" s="30"/>
      <c r="B2842" s="30"/>
      <c r="C2842" s="30"/>
      <c r="D2842" s="30" t="s">
        <v>7</v>
      </c>
      <c r="E2842" s="30">
        <v>0.5</v>
      </c>
      <c r="F2842" s="31">
        <v>5</v>
      </c>
      <c r="G2842" s="111">
        <v>64.8</v>
      </c>
      <c r="H2842" s="102"/>
    </row>
    <row r="2843" spans="1:8" x14ac:dyDescent="0.25">
      <c r="A2843" s="34"/>
      <c r="B2843" s="34"/>
      <c r="C2843" s="34" t="s">
        <v>12781</v>
      </c>
      <c r="D2843" s="34"/>
      <c r="E2843" s="34"/>
      <c r="F2843" s="35">
        <v>8</v>
      </c>
      <c r="G2843" s="112">
        <v>660.92</v>
      </c>
      <c r="H2843" s="102"/>
    </row>
    <row r="2844" spans="1:8" x14ac:dyDescent="0.25">
      <c r="A2844" s="30" t="s">
        <v>2819</v>
      </c>
      <c r="B2844" s="30" t="s">
        <v>7486</v>
      </c>
      <c r="C2844" s="30" t="s">
        <v>2820</v>
      </c>
      <c r="D2844" s="30" t="s">
        <v>8</v>
      </c>
      <c r="E2844" s="30">
        <v>2</v>
      </c>
      <c r="F2844" s="31">
        <v>18</v>
      </c>
      <c r="G2844" s="111">
        <v>933.06</v>
      </c>
      <c r="H2844" s="102" t="s">
        <v>16938</v>
      </c>
    </row>
    <row r="2845" spans="1:8" x14ac:dyDescent="0.25">
      <c r="A2845" s="30"/>
      <c r="B2845" s="30"/>
      <c r="C2845" s="30"/>
      <c r="D2845" s="30" t="s">
        <v>7</v>
      </c>
      <c r="E2845" s="30">
        <v>0.5</v>
      </c>
      <c r="F2845" s="31">
        <v>18</v>
      </c>
      <c r="G2845" s="111">
        <v>233.26</v>
      </c>
      <c r="H2845" s="102"/>
    </row>
    <row r="2846" spans="1:8" x14ac:dyDescent="0.25">
      <c r="A2846" s="34"/>
      <c r="B2846" s="34"/>
      <c r="C2846" s="34" t="s">
        <v>12782</v>
      </c>
      <c r="D2846" s="34"/>
      <c r="E2846" s="34"/>
      <c r="F2846" s="35">
        <v>36</v>
      </c>
      <c r="G2846" s="112">
        <v>1166.32</v>
      </c>
      <c r="H2846" s="102"/>
    </row>
    <row r="2847" spans="1:8" x14ac:dyDescent="0.25">
      <c r="A2847" s="30" t="s">
        <v>936</v>
      </c>
      <c r="B2847" s="30" t="s">
        <v>7487</v>
      </c>
      <c r="C2847" s="30" t="s">
        <v>937</v>
      </c>
      <c r="D2847" s="30" t="s">
        <v>3</v>
      </c>
      <c r="E2847" s="30">
        <v>10</v>
      </c>
      <c r="F2847" s="31">
        <v>1</v>
      </c>
      <c r="G2847" s="111">
        <v>259.18</v>
      </c>
      <c r="H2847" s="102" t="s">
        <v>18760</v>
      </c>
    </row>
    <row r="2848" spans="1:8" x14ac:dyDescent="0.25">
      <c r="A2848" s="30"/>
      <c r="B2848" s="30"/>
      <c r="C2848" s="30"/>
      <c r="D2848" s="30" t="s">
        <v>4</v>
      </c>
      <c r="E2848" s="30">
        <v>8</v>
      </c>
      <c r="F2848" s="31">
        <v>2</v>
      </c>
      <c r="G2848" s="111">
        <v>414.69</v>
      </c>
      <c r="H2848" s="102"/>
    </row>
    <row r="2849" spans="1:8" x14ac:dyDescent="0.25">
      <c r="A2849" s="30"/>
      <c r="B2849" s="30"/>
      <c r="C2849" s="30"/>
      <c r="D2849" s="30" t="s">
        <v>5</v>
      </c>
      <c r="E2849" s="30">
        <v>5</v>
      </c>
      <c r="F2849" s="31">
        <v>22</v>
      </c>
      <c r="G2849" s="111">
        <v>2851</v>
      </c>
      <c r="H2849" s="102"/>
    </row>
    <row r="2850" spans="1:8" x14ac:dyDescent="0.25">
      <c r="A2850" s="30"/>
      <c r="B2850" s="30"/>
      <c r="C2850" s="30"/>
      <c r="D2850" s="30" t="s">
        <v>8</v>
      </c>
      <c r="E2850" s="30">
        <v>2</v>
      </c>
      <c r="F2850" s="31">
        <v>1</v>
      </c>
      <c r="G2850" s="111">
        <v>51.84</v>
      </c>
      <c r="H2850" s="102"/>
    </row>
    <row r="2851" spans="1:8" x14ac:dyDescent="0.25">
      <c r="A2851" s="30"/>
      <c r="B2851" s="30"/>
      <c r="C2851" s="30"/>
      <c r="D2851" s="30" t="s">
        <v>7</v>
      </c>
      <c r="E2851" s="30">
        <v>0.5</v>
      </c>
      <c r="F2851" s="31">
        <v>24</v>
      </c>
      <c r="G2851" s="111">
        <v>311.02</v>
      </c>
      <c r="H2851" s="102"/>
    </row>
    <row r="2852" spans="1:8" ht="28.5" x14ac:dyDescent="0.25">
      <c r="A2852" s="34"/>
      <c r="B2852" s="34"/>
      <c r="C2852" s="34" t="s">
        <v>12783</v>
      </c>
      <c r="D2852" s="34"/>
      <c r="E2852" s="34"/>
      <c r="F2852" s="35">
        <v>50</v>
      </c>
      <c r="G2852" s="112">
        <v>3887.73</v>
      </c>
      <c r="H2852" s="102"/>
    </row>
    <row r="2853" spans="1:8" ht="30" x14ac:dyDescent="0.25">
      <c r="A2853" s="30" t="s">
        <v>938</v>
      </c>
      <c r="B2853" s="30" t="s">
        <v>7488</v>
      </c>
      <c r="C2853" s="30" t="s">
        <v>939</v>
      </c>
      <c r="D2853" s="30" t="s">
        <v>5</v>
      </c>
      <c r="E2853" s="30">
        <v>5</v>
      </c>
      <c r="F2853" s="31">
        <v>3</v>
      </c>
      <c r="G2853" s="111">
        <v>388.77</v>
      </c>
      <c r="H2853" s="102" t="s">
        <v>17436</v>
      </c>
    </row>
    <row r="2854" spans="1:8" x14ac:dyDescent="0.25">
      <c r="A2854" s="30"/>
      <c r="B2854" s="30"/>
      <c r="C2854" s="30"/>
      <c r="D2854" s="30" t="s">
        <v>7</v>
      </c>
      <c r="E2854" s="30">
        <v>0.5</v>
      </c>
      <c r="F2854" s="31">
        <v>2</v>
      </c>
      <c r="G2854" s="111">
        <v>25.92</v>
      </c>
      <c r="H2854" s="102"/>
    </row>
    <row r="2855" spans="1:8" ht="28.5" x14ac:dyDescent="0.25">
      <c r="A2855" s="34"/>
      <c r="B2855" s="34"/>
      <c r="C2855" s="34" t="s">
        <v>12784</v>
      </c>
      <c r="D2855" s="34"/>
      <c r="E2855" s="34"/>
      <c r="F2855" s="35">
        <v>5</v>
      </c>
      <c r="G2855" s="112">
        <v>414.69</v>
      </c>
      <c r="H2855" s="102"/>
    </row>
    <row r="2856" spans="1:8" x14ac:dyDescent="0.25">
      <c r="A2856" s="30" t="s">
        <v>940</v>
      </c>
      <c r="B2856" s="30" t="s">
        <v>7489</v>
      </c>
      <c r="C2856" s="30" t="s">
        <v>941</v>
      </c>
      <c r="D2856" s="30" t="s">
        <v>5</v>
      </c>
      <c r="E2856" s="30">
        <v>5</v>
      </c>
      <c r="F2856" s="31">
        <v>1</v>
      </c>
      <c r="G2856" s="111">
        <v>129.59</v>
      </c>
      <c r="H2856" s="102" t="s">
        <v>20368</v>
      </c>
    </row>
    <row r="2857" spans="1:8" x14ac:dyDescent="0.25">
      <c r="A2857" s="30"/>
      <c r="B2857" s="30"/>
      <c r="C2857" s="30"/>
      <c r="D2857" s="30" t="s">
        <v>7</v>
      </c>
      <c r="E2857" s="30">
        <v>0.5</v>
      </c>
      <c r="F2857" s="31">
        <v>4</v>
      </c>
      <c r="G2857" s="111">
        <v>51.84</v>
      </c>
      <c r="H2857" s="102"/>
    </row>
    <row r="2858" spans="1:8" ht="28.5" x14ac:dyDescent="0.25">
      <c r="A2858" s="34"/>
      <c r="B2858" s="34"/>
      <c r="C2858" s="34" t="s">
        <v>12785</v>
      </c>
      <c r="D2858" s="34"/>
      <c r="E2858" s="34"/>
      <c r="F2858" s="35">
        <v>5</v>
      </c>
      <c r="G2858" s="112">
        <v>181.43</v>
      </c>
      <c r="H2858" s="102"/>
    </row>
    <row r="2859" spans="1:8" ht="45" x14ac:dyDescent="0.25">
      <c r="A2859" s="30" t="s">
        <v>942</v>
      </c>
      <c r="B2859" s="30" t="s">
        <v>7490</v>
      </c>
      <c r="C2859" s="30" t="s">
        <v>2821</v>
      </c>
      <c r="D2859" s="30" t="s">
        <v>5</v>
      </c>
      <c r="E2859" s="30">
        <v>5</v>
      </c>
      <c r="F2859" s="31">
        <v>2</v>
      </c>
      <c r="G2859" s="111">
        <v>259.18</v>
      </c>
      <c r="H2859" s="102" t="s">
        <v>20238</v>
      </c>
    </row>
    <row r="2860" spans="1:8" x14ac:dyDescent="0.25">
      <c r="A2860" s="30"/>
      <c r="B2860" s="30"/>
      <c r="C2860" s="30"/>
      <c r="D2860" s="30" t="s">
        <v>7</v>
      </c>
      <c r="E2860" s="30">
        <v>0.5</v>
      </c>
      <c r="F2860" s="31">
        <v>2</v>
      </c>
      <c r="G2860" s="111">
        <v>25.92</v>
      </c>
      <c r="H2860" s="102"/>
    </row>
    <row r="2861" spans="1:8" ht="42.75" x14ac:dyDescent="0.25">
      <c r="A2861" s="34"/>
      <c r="B2861" s="34"/>
      <c r="C2861" s="34" t="s">
        <v>12786</v>
      </c>
      <c r="D2861" s="34"/>
      <c r="E2861" s="34"/>
      <c r="F2861" s="35">
        <v>4</v>
      </c>
      <c r="G2861" s="112">
        <v>285.10000000000002</v>
      </c>
      <c r="H2861" s="102"/>
    </row>
    <row r="2862" spans="1:8" x14ac:dyDescent="0.25">
      <c r="A2862" s="30" t="s">
        <v>943</v>
      </c>
      <c r="B2862" s="30" t="s">
        <v>7491</v>
      </c>
      <c r="C2862" s="30" t="s">
        <v>944</v>
      </c>
      <c r="D2862" s="30" t="s">
        <v>5</v>
      </c>
      <c r="E2862" s="30">
        <v>5</v>
      </c>
      <c r="F2862" s="31">
        <v>2</v>
      </c>
      <c r="G2862" s="111">
        <v>259.18</v>
      </c>
      <c r="H2862" s="102" t="s">
        <v>17156</v>
      </c>
    </row>
    <row r="2863" spans="1:8" x14ac:dyDescent="0.25">
      <c r="A2863" s="30"/>
      <c r="B2863" s="30"/>
      <c r="C2863" s="30"/>
      <c r="D2863" s="30" t="s">
        <v>7</v>
      </c>
      <c r="E2863" s="30">
        <v>0.5</v>
      </c>
      <c r="F2863" s="31">
        <v>1</v>
      </c>
      <c r="G2863" s="111">
        <v>12.96</v>
      </c>
      <c r="H2863" s="102"/>
    </row>
    <row r="2864" spans="1:8" x14ac:dyDescent="0.25">
      <c r="A2864" s="34"/>
      <c r="B2864" s="34"/>
      <c r="C2864" s="34" t="s">
        <v>12787</v>
      </c>
      <c r="D2864" s="34"/>
      <c r="E2864" s="34"/>
      <c r="F2864" s="35">
        <v>3</v>
      </c>
      <c r="G2864" s="112">
        <v>272.14</v>
      </c>
      <c r="H2864" s="102"/>
    </row>
    <row r="2865" spans="1:8" ht="30" x14ac:dyDescent="0.25">
      <c r="A2865" s="30" t="s">
        <v>945</v>
      </c>
      <c r="B2865" s="30" t="s">
        <v>7492</v>
      </c>
      <c r="C2865" s="30" t="s">
        <v>2725</v>
      </c>
      <c r="D2865" s="30" t="s">
        <v>5</v>
      </c>
      <c r="E2865" s="30">
        <v>5</v>
      </c>
      <c r="F2865" s="31">
        <v>2</v>
      </c>
      <c r="G2865" s="111">
        <v>259.18</v>
      </c>
      <c r="H2865" s="102" t="s">
        <v>19783</v>
      </c>
    </row>
    <row r="2866" spans="1:8" x14ac:dyDescent="0.25">
      <c r="A2866" s="30"/>
      <c r="B2866" s="30"/>
      <c r="C2866" s="30"/>
      <c r="D2866" s="30" t="s">
        <v>7</v>
      </c>
      <c r="E2866" s="30">
        <v>0.5</v>
      </c>
      <c r="F2866" s="31">
        <v>2</v>
      </c>
      <c r="G2866" s="111">
        <v>25.92</v>
      </c>
      <c r="H2866" s="102"/>
    </row>
    <row r="2867" spans="1:8" ht="28.5" x14ac:dyDescent="0.25">
      <c r="A2867" s="34"/>
      <c r="B2867" s="34"/>
      <c r="C2867" s="34" t="s">
        <v>12788</v>
      </c>
      <c r="D2867" s="34"/>
      <c r="E2867" s="34"/>
      <c r="F2867" s="35">
        <v>4</v>
      </c>
      <c r="G2867" s="112">
        <v>285.10000000000002</v>
      </c>
      <c r="H2867" s="102"/>
    </row>
    <row r="2868" spans="1:8" ht="30" x14ac:dyDescent="0.25">
      <c r="A2868" s="30" t="s">
        <v>946</v>
      </c>
      <c r="B2868" s="30" t="s">
        <v>7493</v>
      </c>
      <c r="C2868" s="30" t="s">
        <v>947</v>
      </c>
      <c r="D2868" s="30" t="s">
        <v>5</v>
      </c>
      <c r="E2868" s="30">
        <v>5</v>
      </c>
      <c r="F2868" s="31">
        <v>1</v>
      </c>
      <c r="G2868" s="111">
        <v>129.59</v>
      </c>
      <c r="H2868" s="102" t="s">
        <v>18453</v>
      </c>
    </row>
    <row r="2869" spans="1:8" x14ac:dyDescent="0.25">
      <c r="A2869" s="30"/>
      <c r="B2869" s="30"/>
      <c r="C2869" s="30"/>
      <c r="D2869" s="30" t="s">
        <v>7</v>
      </c>
      <c r="E2869" s="30">
        <v>0.5</v>
      </c>
      <c r="F2869" s="31">
        <v>2</v>
      </c>
      <c r="G2869" s="111">
        <v>25.92</v>
      </c>
      <c r="H2869" s="102"/>
    </row>
    <row r="2870" spans="1:8" ht="28.5" x14ac:dyDescent="0.25">
      <c r="A2870" s="34"/>
      <c r="B2870" s="34"/>
      <c r="C2870" s="34" t="s">
        <v>12789</v>
      </c>
      <c r="D2870" s="34"/>
      <c r="E2870" s="34"/>
      <c r="F2870" s="35">
        <v>3</v>
      </c>
      <c r="G2870" s="112">
        <v>155.51</v>
      </c>
      <c r="H2870" s="102"/>
    </row>
    <row r="2871" spans="1:8" ht="30" x14ac:dyDescent="0.25">
      <c r="A2871" s="30" t="s">
        <v>948</v>
      </c>
      <c r="B2871" s="30" t="s">
        <v>7494</v>
      </c>
      <c r="C2871" s="30" t="s">
        <v>949</v>
      </c>
      <c r="D2871" s="30" t="s">
        <v>5</v>
      </c>
      <c r="E2871" s="30">
        <v>5</v>
      </c>
      <c r="F2871" s="31">
        <v>1</v>
      </c>
      <c r="G2871" s="111">
        <v>129.59</v>
      </c>
      <c r="H2871" s="102" t="s">
        <v>17971</v>
      </c>
    </row>
    <row r="2872" spans="1:8" x14ac:dyDescent="0.25">
      <c r="A2872" s="30"/>
      <c r="B2872" s="30"/>
      <c r="C2872" s="30"/>
      <c r="D2872" s="30" t="s">
        <v>7</v>
      </c>
      <c r="E2872" s="30">
        <v>0.5</v>
      </c>
      <c r="F2872" s="31">
        <v>2</v>
      </c>
      <c r="G2872" s="111">
        <v>25.92</v>
      </c>
      <c r="H2872" s="102"/>
    </row>
    <row r="2873" spans="1:8" ht="28.5" x14ac:dyDescent="0.25">
      <c r="A2873" s="34"/>
      <c r="B2873" s="34"/>
      <c r="C2873" s="34" t="s">
        <v>12790</v>
      </c>
      <c r="D2873" s="34"/>
      <c r="E2873" s="34"/>
      <c r="F2873" s="35">
        <v>3</v>
      </c>
      <c r="G2873" s="112">
        <v>155.51</v>
      </c>
      <c r="H2873" s="102"/>
    </row>
    <row r="2874" spans="1:8" x14ac:dyDescent="0.25">
      <c r="A2874" s="30" t="s">
        <v>950</v>
      </c>
      <c r="B2874" s="30" t="s">
        <v>7495</v>
      </c>
      <c r="C2874" s="30" t="s">
        <v>2822</v>
      </c>
      <c r="D2874" s="30" t="s">
        <v>5</v>
      </c>
      <c r="E2874" s="30">
        <v>5</v>
      </c>
      <c r="F2874" s="31">
        <v>1</v>
      </c>
      <c r="G2874" s="111">
        <v>129.59</v>
      </c>
      <c r="H2874" s="102" t="s">
        <v>20289</v>
      </c>
    </row>
    <row r="2875" spans="1:8" x14ac:dyDescent="0.25">
      <c r="A2875" s="30"/>
      <c r="B2875" s="30"/>
      <c r="C2875" s="30"/>
      <c r="D2875" s="30" t="s">
        <v>7</v>
      </c>
      <c r="E2875" s="30">
        <v>0.5</v>
      </c>
      <c r="F2875" s="31">
        <v>3</v>
      </c>
      <c r="G2875" s="111">
        <v>38.880000000000003</v>
      </c>
      <c r="H2875" s="102"/>
    </row>
    <row r="2876" spans="1:8" ht="28.5" x14ac:dyDescent="0.25">
      <c r="A2876" s="34"/>
      <c r="B2876" s="34"/>
      <c r="C2876" s="34" t="s">
        <v>12791</v>
      </c>
      <c r="D2876" s="34"/>
      <c r="E2876" s="34"/>
      <c r="F2876" s="35">
        <v>4</v>
      </c>
      <c r="G2876" s="112">
        <v>168.47</v>
      </c>
      <c r="H2876" s="102"/>
    </row>
    <row r="2877" spans="1:8" x14ac:dyDescent="0.25">
      <c r="A2877" s="30" t="s">
        <v>951</v>
      </c>
      <c r="B2877" s="30" t="s">
        <v>7496</v>
      </c>
      <c r="C2877" s="30" t="s">
        <v>2726</v>
      </c>
      <c r="D2877" s="30" t="s">
        <v>5</v>
      </c>
      <c r="E2877" s="30">
        <v>5</v>
      </c>
      <c r="F2877" s="31">
        <v>1</v>
      </c>
      <c r="G2877" s="111">
        <v>129.59</v>
      </c>
      <c r="H2877" s="102" t="s">
        <v>20562</v>
      </c>
    </row>
    <row r="2878" spans="1:8" x14ac:dyDescent="0.25">
      <c r="A2878" s="30"/>
      <c r="B2878" s="30"/>
      <c r="C2878" s="30"/>
      <c r="D2878" s="30" t="s">
        <v>7</v>
      </c>
      <c r="E2878" s="30">
        <v>0.5</v>
      </c>
      <c r="F2878" s="31">
        <v>3</v>
      </c>
      <c r="G2878" s="111">
        <v>38.880000000000003</v>
      </c>
      <c r="H2878" s="102"/>
    </row>
    <row r="2879" spans="1:8" ht="28.5" x14ac:dyDescent="0.25">
      <c r="A2879" s="34"/>
      <c r="B2879" s="34"/>
      <c r="C2879" s="34" t="s">
        <v>12792</v>
      </c>
      <c r="D2879" s="34"/>
      <c r="E2879" s="34"/>
      <c r="F2879" s="35">
        <v>4</v>
      </c>
      <c r="G2879" s="112">
        <v>168.47</v>
      </c>
      <c r="H2879" s="102"/>
    </row>
    <row r="2880" spans="1:8" ht="30" x14ac:dyDescent="0.25">
      <c r="A2880" s="30" t="s">
        <v>952</v>
      </c>
      <c r="B2880" s="30" t="s">
        <v>7497</v>
      </c>
      <c r="C2880" s="30" t="s">
        <v>953</v>
      </c>
      <c r="D2880" s="30" t="s">
        <v>5</v>
      </c>
      <c r="E2880" s="30">
        <v>5</v>
      </c>
      <c r="F2880" s="31">
        <v>1</v>
      </c>
      <c r="G2880" s="111">
        <v>129.59</v>
      </c>
      <c r="H2880" s="102" t="s">
        <v>18397</v>
      </c>
    </row>
    <row r="2881" spans="1:8" x14ac:dyDescent="0.25">
      <c r="A2881" s="30"/>
      <c r="B2881" s="30"/>
      <c r="C2881" s="30"/>
      <c r="D2881" s="30" t="s">
        <v>7</v>
      </c>
      <c r="E2881" s="30">
        <v>0.5</v>
      </c>
      <c r="F2881" s="31">
        <v>2</v>
      </c>
      <c r="G2881" s="111">
        <v>25.92</v>
      </c>
      <c r="H2881" s="102"/>
    </row>
    <row r="2882" spans="1:8" ht="28.5" x14ac:dyDescent="0.25">
      <c r="A2882" s="34"/>
      <c r="B2882" s="34"/>
      <c r="C2882" s="34" t="s">
        <v>12793</v>
      </c>
      <c r="D2882" s="34"/>
      <c r="E2882" s="34"/>
      <c r="F2882" s="35">
        <v>3</v>
      </c>
      <c r="G2882" s="112">
        <v>155.51</v>
      </c>
      <c r="H2882" s="102"/>
    </row>
    <row r="2883" spans="1:8" ht="30" x14ac:dyDescent="0.25">
      <c r="A2883" s="30" t="s">
        <v>954</v>
      </c>
      <c r="B2883" s="30" t="s">
        <v>7498</v>
      </c>
      <c r="C2883" s="30" t="s">
        <v>955</v>
      </c>
      <c r="D2883" s="30" t="s">
        <v>5</v>
      </c>
      <c r="E2883" s="30">
        <v>5</v>
      </c>
      <c r="F2883" s="31">
        <v>1</v>
      </c>
      <c r="G2883" s="111">
        <v>129.59</v>
      </c>
      <c r="H2883" s="102" t="s">
        <v>17419</v>
      </c>
    </row>
    <row r="2884" spans="1:8" x14ac:dyDescent="0.25">
      <c r="A2884" s="30"/>
      <c r="B2884" s="30"/>
      <c r="C2884" s="30"/>
      <c r="D2884" s="30" t="s">
        <v>7</v>
      </c>
      <c r="E2884" s="30">
        <v>0.5</v>
      </c>
      <c r="F2884" s="31">
        <v>1</v>
      </c>
      <c r="G2884" s="111">
        <v>12.96</v>
      </c>
      <c r="H2884" s="102"/>
    </row>
    <row r="2885" spans="1:8" ht="28.5" x14ac:dyDescent="0.25">
      <c r="A2885" s="34"/>
      <c r="B2885" s="34"/>
      <c r="C2885" s="34" t="s">
        <v>12794</v>
      </c>
      <c r="D2885" s="34"/>
      <c r="E2885" s="34"/>
      <c r="F2885" s="35">
        <v>2</v>
      </c>
      <c r="G2885" s="112">
        <v>142.55000000000001</v>
      </c>
      <c r="H2885" s="102"/>
    </row>
    <row r="2886" spans="1:8" ht="30" x14ac:dyDescent="0.25">
      <c r="A2886" s="30" t="s">
        <v>956</v>
      </c>
      <c r="B2886" s="30" t="s">
        <v>7499</v>
      </c>
      <c r="C2886" s="30" t="s">
        <v>957</v>
      </c>
      <c r="D2886" s="30" t="s">
        <v>5</v>
      </c>
      <c r="E2886" s="30">
        <v>5</v>
      </c>
      <c r="F2886" s="31">
        <v>1</v>
      </c>
      <c r="G2886" s="111">
        <v>129.59</v>
      </c>
      <c r="H2886" s="102" t="s">
        <v>18782</v>
      </c>
    </row>
    <row r="2887" spans="1:8" x14ac:dyDescent="0.25">
      <c r="A2887" s="30"/>
      <c r="B2887" s="30"/>
      <c r="C2887" s="30"/>
      <c r="D2887" s="30" t="s">
        <v>7</v>
      </c>
      <c r="E2887" s="30">
        <v>0.5</v>
      </c>
      <c r="F2887" s="31">
        <v>2</v>
      </c>
      <c r="G2887" s="111">
        <v>25.92</v>
      </c>
      <c r="H2887" s="102"/>
    </row>
    <row r="2888" spans="1:8" ht="28.5" x14ac:dyDescent="0.25">
      <c r="A2888" s="34"/>
      <c r="B2888" s="34"/>
      <c r="C2888" s="34" t="s">
        <v>12795</v>
      </c>
      <c r="D2888" s="34"/>
      <c r="E2888" s="34"/>
      <c r="F2888" s="35">
        <v>3</v>
      </c>
      <c r="G2888" s="112">
        <v>155.51</v>
      </c>
      <c r="H2888" s="102"/>
    </row>
    <row r="2889" spans="1:8" x14ac:dyDescent="0.25">
      <c r="A2889" s="30" t="s">
        <v>958</v>
      </c>
      <c r="B2889" s="30" t="s">
        <v>7500</v>
      </c>
      <c r="C2889" s="30" t="s">
        <v>959</v>
      </c>
      <c r="D2889" s="30" t="s">
        <v>5</v>
      </c>
      <c r="E2889" s="30">
        <v>5</v>
      </c>
      <c r="F2889" s="31">
        <v>2</v>
      </c>
      <c r="G2889" s="111">
        <v>259.18</v>
      </c>
      <c r="H2889" s="102" t="s">
        <v>18135</v>
      </c>
    </row>
    <row r="2890" spans="1:8" x14ac:dyDescent="0.25">
      <c r="A2890" s="30"/>
      <c r="B2890" s="30"/>
      <c r="C2890" s="30"/>
      <c r="D2890" s="30" t="s">
        <v>7</v>
      </c>
      <c r="E2890" s="30">
        <v>0.5</v>
      </c>
      <c r="F2890" s="31">
        <v>1</v>
      </c>
      <c r="G2890" s="111">
        <v>12.96</v>
      </c>
      <c r="H2890" s="102"/>
    </row>
    <row r="2891" spans="1:8" ht="28.5" x14ac:dyDescent="0.25">
      <c r="A2891" s="34"/>
      <c r="B2891" s="34"/>
      <c r="C2891" s="34" t="s">
        <v>12796</v>
      </c>
      <c r="D2891" s="34"/>
      <c r="E2891" s="34"/>
      <c r="F2891" s="35">
        <v>3</v>
      </c>
      <c r="G2891" s="112">
        <v>272.14</v>
      </c>
      <c r="H2891" s="102"/>
    </row>
    <row r="2892" spans="1:8" x14ac:dyDescent="0.25">
      <c r="A2892" s="30" t="s">
        <v>960</v>
      </c>
      <c r="B2892" s="30" t="s">
        <v>7501</v>
      </c>
      <c r="C2892" s="30" t="s">
        <v>961</v>
      </c>
      <c r="D2892" s="30" t="s">
        <v>5</v>
      </c>
      <c r="E2892" s="30">
        <v>5</v>
      </c>
      <c r="F2892" s="31">
        <v>1</v>
      </c>
      <c r="G2892" s="111">
        <v>129.59</v>
      </c>
      <c r="H2892" s="102" t="s">
        <v>18936</v>
      </c>
    </row>
    <row r="2893" spans="1:8" x14ac:dyDescent="0.25">
      <c r="A2893" s="30"/>
      <c r="B2893" s="30"/>
      <c r="C2893" s="30"/>
      <c r="D2893" s="30" t="s">
        <v>7</v>
      </c>
      <c r="E2893" s="30">
        <v>0.5</v>
      </c>
      <c r="F2893" s="31">
        <v>2</v>
      </c>
      <c r="G2893" s="111">
        <v>25.92</v>
      </c>
      <c r="H2893" s="102"/>
    </row>
    <row r="2894" spans="1:8" ht="28.5" x14ac:dyDescent="0.25">
      <c r="A2894" s="34"/>
      <c r="B2894" s="34"/>
      <c r="C2894" s="34" t="s">
        <v>12797</v>
      </c>
      <c r="D2894" s="34"/>
      <c r="E2894" s="34"/>
      <c r="F2894" s="35">
        <v>3</v>
      </c>
      <c r="G2894" s="112">
        <v>155.51</v>
      </c>
      <c r="H2894" s="102"/>
    </row>
    <row r="2895" spans="1:8" ht="30" x14ac:dyDescent="0.25">
      <c r="A2895" s="30" t="s">
        <v>962</v>
      </c>
      <c r="B2895" s="30" t="s">
        <v>7502</v>
      </c>
      <c r="C2895" s="30" t="s">
        <v>963</v>
      </c>
      <c r="D2895" s="30" t="s">
        <v>5</v>
      </c>
      <c r="E2895" s="30">
        <v>5</v>
      </c>
      <c r="F2895" s="31">
        <v>1</v>
      </c>
      <c r="G2895" s="111">
        <v>129.59</v>
      </c>
      <c r="H2895" s="102" t="s">
        <v>19474</v>
      </c>
    </row>
    <row r="2896" spans="1:8" x14ac:dyDescent="0.25">
      <c r="A2896" s="30"/>
      <c r="B2896" s="30"/>
      <c r="C2896" s="30"/>
      <c r="D2896" s="30" t="s">
        <v>7</v>
      </c>
      <c r="E2896" s="30">
        <v>0.5</v>
      </c>
      <c r="F2896" s="31">
        <v>2</v>
      </c>
      <c r="G2896" s="111">
        <v>25.92</v>
      </c>
      <c r="H2896" s="102"/>
    </row>
    <row r="2897" spans="1:8" ht="28.5" x14ac:dyDescent="0.25">
      <c r="A2897" s="34"/>
      <c r="B2897" s="34"/>
      <c r="C2897" s="34" t="s">
        <v>12798</v>
      </c>
      <c r="D2897" s="34"/>
      <c r="E2897" s="34"/>
      <c r="F2897" s="35">
        <v>3</v>
      </c>
      <c r="G2897" s="112">
        <v>155.51</v>
      </c>
      <c r="H2897" s="102"/>
    </row>
    <row r="2898" spans="1:8" ht="30" x14ac:dyDescent="0.25">
      <c r="A2898" s="30" t="s">
        <v>964</v>
      </c>
      <c r="B2898" s="30" t="s">
        <v>7503</v>
      </c>
      <c r="C2898" s="30" t="s">
        <v>965</v>
      </c>
      <c r="D2898" s="30" t="s">
        <v>5</v>
      </c>
      <c r="E2898" s="30">
        <v>5</v>
      </c>
      <c r="F2898" s="31">
        <v>1</v>
      </c>
      <c r="G2898" s="111">
        <v>129.59</v>
      </c>
      <c r="H2898" s="102" t="s">
        <v>18650</v>
      </c>
    </row>
    <row r="2899" spans="1:8" x14ac:dyDescent="0.25">
      <c r="A2899" s="30"/>
      <c r="B2899" s="30"/>
      <c r="C2899" s="30"/>
      <c r="D2899" s="30" t="s">
        <v>7</v>
      </c>
      <c r="E2899" s="30">
        <v>0.5</v>
      </c>
      <c r="F2899" s="31">
        <v>2</v>
      </c>
      <c r="G2899" s="111">
        <v>25.92</v>
      </c>
      <c r="H2899" s="102"/>
    </row>
    <row r="2900" spans="1:8" ht="28.5" x14ac:dyDescent="0.25">
      <c r="A2900" s="34"/>
      <c r="B2900" s="34"/>
      <c r="C2900" s="34" t="s">
        <v>12799</v>
      </c>
      <c r="D2900" s="34"/>
      <c r="E2900" s="34"/>
      <c r="F2900" s="35">
        <v>3</v>
      </c>
      <c r="G2900" s="112">
        <v>155.51</v>
      </c>
      <c r="H2900" s="102"/>
    </row>
    <row r="2901" spans="1:8" x14ac:dyDescent="0.25">
      <c r="A2901" s="30" t="s">
        <v>966</v>
      </c>
      <c r="B2901" s="30" t="s">
        <v>7504</v>
      </c>
      <c r="C2901" s="30" t="s">
        <v>967</v>
      </c>
      <c r="D2901" s="30" t="s">
        <v>5</v>
      </c>
      <c r="E2901" s="30">
        <v>5</v>
      </c>
      <c r="F2901" s="31">
        <v>1</v>
      </c>
      <c r="G2901" s="111">
        <v>129.59</v>
      </c>
      <c r="H2901" s="102" t="s">
        <v>17432</v>
      </c>
    </row>
    <row r="2902" spans="1:8" x14ac:dyDescent="0.25">
      <c r="A2902" s="30"/>
      <c r="B2902" s="30"/>
      <c r="C2902" s="30"/>
      <c r="D2902" s="30" t="s">
        <v>7</v>
      </c>
      <c r="E2902" s="30">
        <v>0.5</v>
      </c>
      <c r="F2902" s="31">
        <v>3</v>
      </c>
      <c r="G2902" s="111">
        <v>38.880000000000003</v>
      </c>
      <c r="H2902" s="102"/>
    </row>
    <row r="2903" spans="1:8" ht="28.5" x14ac:dyDescent="0.25">
      <c r="A2903" s="34"/>
      <c r="B2903" s="34"/>
      <c r="C2903" s="34" t="s">
        <v>12800</v>
      </c>
      <c r="D2903" s="34"/>
      <c r="E2903" s="34"/>
      <c r="F2903" s="35">
        <v>4</v>
      </c>
      <c r="G2903" s="112">
        <v>168.47</v>
      </c>
      <c r="H2903" s="102"/>
    </row>
    <row r="2904" spans="1:8" ht="45" x14ac:dyDescent="0.25">
      <c r="A2904" s="30" t="s">
        <v>968</v>
      </c>
      <c r="B2904" s="30" t="s">
        <v>7505</v>
      </c>
      <c r="C2904" s="30" t="s">
        <v>2823</v>
      </c>
      <c r="D2904" s="30" t="s">
        <v>5</v>
      </c>
      <c r="E2904" s="30">
        <v>5</v>
      </c>
      <c r="F2904" s="31">
        <v>2</v>
      </c>
      <c r="G2904" s="111">
        <v>259.18</v>
      </c>
      <c r="H2904" s="102" t="s">
        <v>20895</v>
      </c>
    </row>
    <row r="2905" spans="1:8" x14ac:dyDescent="0.25">
      <c r="A2905" s="30"/>
      <c r="B2905" s="30"/>
      <c r="C2905" s="30"/>
      <c r="D2905" s="30" t="s">
        <v>7</v>
      </c>
      <c r="E2905" s="30">
        <v>0.5</v>
      </c>
      <c r="F2905" s="31">
        <v>1</v>
      </c>
      <c r="G2905" s="111">
        <v>12.96</v>
      </c>
      <c r="H2905" s="102"/>
    </row>
    <row r="2906" spans="1:8" ht="42.75" x14ac:dyDescent="0.25">
      <c r="A2906" s="34"/>
      <c r="B2906" s="34"/>
      <c r="C2906" s="34" t="s">
        <v>12801</v>
      </c>
      <c r="D2906" s="34"/>
      <c r="E2906" s="34"/>
      <c r="F2906" s="35">
        <v>3</v>
      </c>
      <c r="G2906" s="112">
        <v>272.14</v>
      </c>
      <c r="H2906" s="102"/>
    </row>
    <row r="2907" spans="1:8" x14ac:dyDescent="0.25">
      <c r="A2907" s="30" t="s">
        <v>969</v>
      </c>
      <c r="B2907" s="30" t="s">
        <v>7506</v>
      </c>
      <c r="C2907" s="30" t="s">
        <v>970</v>
      </c>
      <c r="D2907" s="30" t="s">
        <v>5</v>
      </c>
      <c r="E2907" s="30">
        <v>5</v>
      </c>
      <c r="F2907" s="31">
        <v>1</v>
      </c>
      <c r="G2907" s="111">
        <v>129.59</v>
      </c>
      <c r="H2907" s="102" t="s">
        <v>19740</v>
      </c>
    </row>
    <row r="2908" spans="1:8" x14ac:dyDescent="0.25">
      <c r="A2908" s="30"/>
      <c r="B2908" s="30"/>
      <c r="C2908" s="30"/>
      <c r="D2908" s="30" t="s">
        <v>7</v>
      </c>
      <c r="E2908" s="30">
        <v>0.5</v>
      </c>
      <c r="F2908" s="31">
        <v>1</v>
      </c>
      <c r="G2908" s="111">
        <v>12.96</v>
      </c>
      <c r="H2908" s="102"/>
    </row>
    <row r="2909" spans="1:8" ht="28.5" x14ac:dyDescent="0.25">
      <c r="A2909" s="34"/>
      <c r="B2909" s="34"/>
      <c r="C2909" s="34" t="s">
        <v>12802</v>
      </c>
      <c r="D2909" s="34"/>
      <c r="E2909" s="34"/>
      <c r="F2909" s="35">
        <v>2</v>
      </c>
      <c r="G2909" s="112">
        <v>142.55000000000001</v>
      </c>
      <c r="H2909" s="102"/>
    </row>
    <row r="2910" spans="1:8" x14ac:dyDescent="0.25">
      <c r="A2910" s="30" t="s">
        <v>972</v>
      </c>
      <c r="B2910" s="30" t="s">
        <v>7508</v>
      </c>
      <c r="C2910" s="30" t="s">
        <v>2409</v>
      </c>
      <c r="D2910" s="30" t="s">
        <v>5</v>
      </c>
      <c r="E2910" s="30">
        <v>5</v>
      </c>
      <c r="F2910" s="31">
        <v>1</v>
      </c>
      <c r="G2910" s="111">
        <v>129.59</v>
      </c>
      <c r="H2910" s="102" t="s">
        <v>19082</v>
      </c>
    </row>
    <row r="2911" spans="1:8" x14ac:dyDescent="0.25">
      <c r="A2911" s="30"/>
      <c r="B2911" s="30"/>
      <c r="C2911" s="30"/>
      <c r="D2911" s="30" t="s">
        <v>7</v>
      </c>
      <c r="E2911" s="30">
        <v>0.5</v>
      </c>
      <c r="F2911" s="31">
        <v>1</v>
      </c>
      <c r="G2911" s="111">
        <v>12.96</v>
      </c>
      <c r="H2911" s="102"/>
    </row>
    <row r="2912" spans="1:8" ht="28.5" x14ac:dyDescent="0.25">
      <c r="A2912" s="34"/>
      <c r="B2912" s="34"/>
      <c r="C2912" s="34" t="s">
        <v>12803</v>
      </c>
      <c r="D2912" s="34"/>
      <c r="E2912" s="34"/>
      <c r="F2912" s="35">
        <v>2</v>
      </c>
      <c r="G2912" s="112">
        <v>142.55000000000001</v>
      </c>
      <c r="H2912" s="102"/>
    </row>
    <row r="2913" spans="1:8" ht="30" x14ac:dyDescent="0.25">
      <c r="A2913" s="30" t="s">
        <v>973</v>
      </c>
      <c r="B2913" s="30" t="s">
        <v>7509</v>
      </c>
      <c r="C2913" s="30" t="s">
        <v>974</v>
      </c>
      <c r="D2913" s="30" t="s">
        <v>5</v>
      </c>
      <c r="E2913" s="30">
        <v>5</v>
      </c>
      <c r="F2913" s="31">
        <v>1</v>
      </c>
      <c r="G2913" s="111">
        <v>129.59</v>
      </c>
      <c r="H2913" s="102" t="s">
        <v>18595</v>
      </c>
    </row>
    <row r="2914" spans="1:8" x14ac:dyDescent="0.25">
      <c r="A2914" s="30"/>
      <c r="B2914" s="30"/>
      <c r="C2914" s="30"/>
      <c r="D2914" s="30" t="s">
        <v>7</v>
      </c>
      <c r="E2914" s="30">
        <v>0.5</v>
      </c>
      <c r="F2914" s="31">
        <v>1</v>
      </c>
      <c r="G2914" s="111">
        <v>12.96</v>
      </c>
      <c r="H2914" s="102"/>
    </row>
    <row r="2915" spans="1:8" ht="28.5" x14ac:dyDescent="0.25">
      <c r="A2915" s="34"/>
      <c r="B2915" s="34"/>
      <c r="C2915" s="34" t="s">
        <v>12804</v>
      </c>
      <c r="D2915" s="34"/>
      <c r="E2915" s="34"/>
      <c r="F2915" s="35">
        <v>2</v>
      </c>
      <c r="G2915" s="112">
        <v>142.55000000000001</v>
      </c>
      <c r="H2915" s="102"/>
    </row>
    <row r="2916" spans="1:8" ht="30" x14ac:dyDescent="0.25">
      <c r="A2916" s="30" t="s">
        <v>975</v>
      </c>
      <c r="B2916" s="30" t="s">
        <v>7510</v>
      </c>
      <c r="C2916" s="30" t="s">
        <v>976</v>
      </c>
      <c r="D2916" s="30" t="s">
        <v>5</v>
      </c>
      <c r="E2916" s="30">
        <v>5</v>
      </c>
      <c r="F2916" s="31">
        <v>1</v>
      </c>
      <c r="G2916" s="111">
        <v>129.59</v>
      </c>
      <c r="H2916" s="102" t="s">
        <v>18593</v>
      </c>
    </row>
    <row r="2917" spans="1:8" x14ac:dyDescent="0.25">
      <c r="A2917" s="30"/>
      <c r="B2917" s="30"/>
      <c r="C2917" s="30"/>
      <c r="D2917" s="30" t="s">
        <v>7</v>
      </c>
      <c r="E2917" s="30">
        <v>0.5</v>
      </c>
      <c r="F2917" s="31">
        <v>2</v>
      </c>
      <c r="G2917" s="111">
        <v>25.92</v>
      </c>
      <c r="H2917" s="102"/>
    </row>
    <row r="2918" spans="1:8" ht="28.5" x14ac:dyDescent="0.25">
      <c r="A2918" s="34"/>
      <c r="B2918" s="34"/>
      <c r="C2918" s="34" t="s">
        <v>12805</v>
      </c>
      <c r="D2918" s="34"/>
      <c r="E2918" s="34"/>
      <c r="F2918" s="35">
        <v>3</v>
      </c>
      <c r="G2918" s="112">
        <v>155.51</v>
      </c>
      <c r="H2918" s="102"/>
    </row>
    <row r="2919" spans="1:8" ht="30" x14ac:dyDescent="0.25">
      <c r="A2919" s="30" t="s">
        <v>977</v>
      </c>
      <c r="B2919" s="30" t="s">
        <v>7511</v>
      </c>
      <c r="C2919" s="30" t="s">
        <v>978</v>
      </c>
      <c r="D2919" s="30" t="s">
        <v>5</v>
      </c>
      <c r="E2919" s="30">
        <v>5</v>
      </c>
      <c r="F2919" s="31">
        <v>1</v>
      </c>
      <c r="G2919" s="111">
        <v>129.59</v>
      </c>
      <c r="H2919" s="102" t="s">
        <v>17238</v>
      </c>
    </row>
    <row r="2920" spans="1:8" x14ac:dyDescent="0.25">
      <c r="A2920" s="30"/>
      <c r="B2920" s="30"/>
      <c r="C2920" s="30"/>
      <c r="D2920" s="30" t="s">
        <v>7</v>
      </c>
      <c r="E2920" s="30">
        <v>0.5</v>
      </c>
      <c r="F2920" s="31">
        <v>2</v>
      </c>
      <c r="G2920" s="111">
        <v>25.92</v>
      </c>
      <c r="H2920" s="102"/>
    </row>
    <row r="2921" spans="1:8" ht="28.5" x14ac:dyDescent="0.25">
      <c r="A2921" s="34"/>
      <c r="B2921" s="34"/>
      <c r="C2921" s="34" t="s">
        <v>12806</v>
      </c>
      <c r="D2921" s="34"/>
      <c r="E2921" s="34"/>
      <c r="F2921" s="35">
        <v>3</v>
      </c>
      <c r="G2921" s="112">
        <v>155.51</v>
      </c>
      <c r="H2921" s="102"/>
    </row>
    <row r="2922" spans="1:8" x14ac:dyDescent="0.25">
      <c r="A2922" s="30" t="s">
        <v>979</v>
      </c>
      <c r="B2922" s="30" t="s">
        <v>7512</v>
      </c>
      <c r="C2922" s="30" t="s">
        <v>980</v>
      </c>
      <c r="D2922" s="30" t="s">
        <v>5</v>
      </c>
      <c r="E2922" s="30">
        <v>5</v>
      </c>
      <c r="F2922" s="31">
        <v>1</v>
      </c>
      <c r="G2922" s="111">
        <v>129.59</v>
      </c>
      <c r="H2922" s="102" t="s">
        <v>18428</v>
      </c>
    </row>
    <row r="2923" spans="1:8" x14ac:dyDescent="0.25">
      <c r="A2923" s="30"/>
      <c r="B2923" s="30"/>
      <c r="C2923" s="30"/>
      <c r="D2923" s="30" t="s">
        <v>7</v>
      </c>
      <c r="E2923" s="30">
        <v>0.5</v>
      </c>
      <c r="F2923" s="31">
        <v>3</v>
      </c>
      <c r="G2923" s="111">
        <v>38.880000000000003</v>
      </c>
      <c r="H2923" s="102"/>
    </row>
    <row r="2924" spans="1:8" ht="28.5" x14ac:dyDescent="0.25">
      <c r="A2924" s="34"/>
      <c r="B2924" s="34"/>
      <c r="C2924" s="34" t="s">
        <v>12807</v>
      </c>
      <c r="D2924" s="34"/>
      <c r="E2924" s="34"/>
      <c r="F2924" s="35">
        <v>4</v>
      </c>
      <c r="G2924" s="112">
        <v>168.47</v>
      </c>
      <c r="H2924" s="102"/>
    </row>
    <row r="2925" spans="1:8" x14ac:dyDescent="0.25">
      <c r="A2925" s="30" t="s">
        <v>981</v>
      </c>
      <c r="B2925" s="30" t="s">
        <v>7513</v>
      </c>
      <c r="C2925" s="30" t="s">
        <v>982</v>
      </c>
      <c r="D2925" s="30" t="s">
        <v>5</v>
      </c>
      <c r="E2925" s="30">
        <v>5</v>
      </c>
      <c r="F2925" s="31">
        <v>2</v>
      </c>
      <c r="G2925" s="111">
        <v>259.18</v>
      </c>
      <c r="H2925" s="102" t="s">
        <v>17155</v>
      </c>
    </row>
    <row r="2926" spans="1:8" x14ac:dyDescent="0.25">
      <c r="A2926" s="30"/>
      <c r="B2926" s="30"/>
      <c r="C2926" s="30"/>
      <c r="D2926" s="30" t="s">
        <v>7</v>
      </c>
      <c r="E2926" s="30">
        <v>0.5</v>
      </c>
      <c r="F2926" s="31">
        <v>3</v>
      </c>
      <c r="G2926" s="111">
        <v>38.880000000000003</v>
      </c>
      <c r="H2926" s="102"/>
    </row>
    <row r="2927" spans="1:8" x14ac:dyDescent="0.25">
      <c r="A2927" s="34"/>
      <c r="B2927" s="34"/>
      <c r="C2927" s="34" t="s">
        <v>12808</v>
      </c>
      <c r="D2927" s="34"/>
      <c r="E2927" s="34"/>
      <c r="F2927" s="35">
        <v>5</v>
      </c>
      <c r="G2927" s="112">
        <v>298.06</v>
      </c>
      <c r="H2927" s="102"/>
    </row>
    <row r="2928" spans="1:8" ht="45" x14ac:dyDescent="0.25">
      <c r="A2928" s="30" t="s">
        <v>983</v>
      </c>
      <c r="B2928" s="30" t="s">
        <v>7514</v>
      </c>
      <c r="C2928" s="30" t="s">
        <v>2410</v>
      </c>
      <c r="D2928" s="30" t="s">
        <v>5</v>
      </c>
      <c r="E2928" s="30">
        <v>5</v>
      </c>
      <c r="F2928" s="31">
        <v>2</v>
      </c>
      <c r="G2928" s="111">
        <v>259.18</v>
      </c>
      <c r="H2928" s="102" t="s">
        <v>17400</v>
      </c>
    </row>
    <row r="2929" spans="1:8" x14ac:dyDescent="0.25">
      <c r="A2929" s="30"/>
      <c r="B2929" s="30"/>
      <c r="C2929" s="30"/>
      <c r="D2929" s="30" t="s">
        <v>6</v>
      </c>
      <c r="E2929" s="30">
        <v>1</v>
      </c>
      <c r="F2929" s="31">
        <v>1</v>
      </c>
      <c r="G2929" s="111">
        <v>25.92</v>
      </c>
      <c r="H2929" s="102"/>
    </row>
    <row r="2930" spans="1:8" x14ac:dyDescent="0.25">
      <c r="A2930" s="30"/>
      <c r="B2930" s="30"/>
      <c r="C2930" s="30"/>
      <c r="D2930" s="30" t="s">
        <v>7</v>
      </c>
      <c r="E2930" s="30">
        <v>0.5</v>
      </c>
      <c r="F2930" s="31">
        <v>2</v>
      </c>
      <c r="G2930" s="111">
        <v>25.92</v>
      </c>
      <c r="H2930" s="102"/>
    </row>
    <row r="2931" spans="1:8" ht="42.75" x14ac:dyDescent="0.25">
      <c r="A2931" s="34"/>
      <c r="B2931" s="34"/>
      <c r="C2931" s="34" t="s">
        <v>12809</v>
      </c>
      <c r="D2931" s="34"/>
      <c r="E2931" s="34"/>
      <c r="F2931" s="35">
        <v>5</v>
      </c>
      <c r="G2931" s="112">
        <v>311.02000000000004</v>
      </c>
      <c r="H2931" s="102"/>
    </row>
    <row r="2932" spans="1:8" ht="30" x14ac:dyDescent="0.25">
      <c r="A2932" s="30" t="s">
        <v>984</v>
      </c>
      <c r="B2932" s="30" t="s">
        <v>7515</v>
      </c>
      <c r="C2932" s="30" t="s">
        <v>985</v>
      </c>
      <c r="D2932" s="30" t="s">
        <v>8</v>
      </c>
      <c r="E2932" s="30">
        <v>2</v>
      </c>
      <c r="F2932" s="31">
        <v>5</v>
      </c>
      <c r="G2932" s="111">
        <v>259.18</v>
      </c>
      <c r="H2932" s="102" t="s">
        <v>20701</v>
      </c>
    </row>
    <row r="2933" spans="1:8" x14ac:dyDescent="0.25">
      <c r="A2933" s="30"/>
      <c r="B2933" s="30"/>
      <c r="C2933" s="30"/>
      <c r="D2933" s="30" t="s">
        <v>7</v>
      </c>
      <c r="E2933" s="30">
        <v>0.5</v>
      </c>
      <c r="F2933" s="31">
        <v>4</v>
      </c>
      <c r="G2933" s="111">
        <v>51.84</v>
      </c>
      <c r="H2933" s="102"/>
    </row>
    <row r="2934" spans="1:8" ht="28.5" x14ac:dyDescent="0.25">
      <c r="A2934" s="34"/>
      <c r="B2934" s="34"/>
      <c r="C2934" s="34" t="s">
        <v>12810</v>
      </c>
      <c r="D2934" s="34"/>
      <c r="E2934" s="34"/>
      <c r="F2934" s="35">
        <v>9</v>
      </c>
      <c r="G2934" s="112">
        <v>311.02</v>
      </c>
      <c r="H2934" s="102"/>
    </row>
    <row r="2935" spans="1:8" x14ac:dyDescent="0.25">
      <c r="A2935" s="30" t="s">
        <v>2825</v>
      </c>
      <c r="B2935" s="30" t="s">
        <v>7516</v>
      </c>
      <c r="C2935" s="30" t="s">
        <v>2826</v>
      </c>
      <c r="D2935" s="30" t="s">
        <v>8</v>
      </c>
      <c r="E2935" s="30">
        <v>2</v>
      </c>
      <c r="F2935" s="31">
        <v>4</v>
      </c>
      <c r="G2935" s="111">
        <v>207.35</v>
      </c>
      <c r="H2935" s="102" t="s">
        <v>20224</v>
      </c>
    </row>
    <row r="2936" spans="1:8" x14ac:dyDescent="0.25">
      <c r="A2936" s="30"/>
      <c r="B2936" s="30"/>
      <c r="C2936" s="30"/>
      <c r="D2936" s="30" t="s">
        <v>7</v>
      </c>
      <c r="E2936" s="30">
        <v>0.5</v>
      </c>
      <c r="F2936" s="31">
        <v>5</v>
      </c>
      <c r="G2936" s="111">
        <v>64.8</v>
      </c>
      <c r="H2936" s="102"/>
    </row>
    <row r="2937" spans="1:8" x14ac:dyDescent="0.25">
      <c r="A2937" s="34"/>
      <c r="B2937" s="34"/>
      <c r="C2937" s="34" t="s">
        <v>12811</v>
      </c>
      <c r="D2937" s="34"/>
      <c r="E2937" s="34"/>
      <c r="F2937" s="35">
        <v>9</v>
      </c>
      <c r="G2937" s="112">
        <v>272.14999999999998</v>
      </c>
      <c r="H2937" s="102"/>
    </row>
    <row r="2938" spans="1:8" x14ac:dyDescent="0.25">
      <c r="A2938" s="30" t="s">
        <v>988</v>
      </c>
      <c r="B2938" s="30" t="s">
        <v>7518</v>
      </c>
      <c r="C2938" s="30" t="s">
        <v>989</v>
      </c>
      <c r="D2938" s="30" t="s">
        <v>5</v>
      </c>
      <c r="E2938" s="30">
        <v>5</v>
      </c>
      <c r="F2938" s="31">
        <v>1</v>
      </c>
      <c r="G2938" s="111">
        <v>129.59</v>
      </c>
      <c r="H2938" s="102" t="s">
        <v>18232</v>
      </c>
    </row>
    <row r="2939" spans="1:8" x14ac:dyDescent="0.25">
      <c r="A2939" s="30"/>
      <c r="B2939" s="30"/>
      <c r="C2939" s="30"/>
      <c r="D2939" s="30" t="s">
        <v>7</v>
      </c>
      <c r="E2939" s="30">
        <v>0.5</v>
      </c>
      <c r="F2939" s="31">
        <v>1</v>
      </c>
      <c r="G2939" s="111">
        <v>12.96</v>
      </c>
      <c r="H2939" s="102"/>
    </row>
    <row r="2940" spans="1:8" ht="28.5" x14ac:dyDescent="0.25">
      <c r="A2940" s="34"/>
      <c r="B2940" s="34"/>
      <c r="C2940" s="34" t="s">
        <v>12812</v>
      </c>
      <c r="D2940" s="34"/>
      <c r="E2940" s="34"/>
      <c r="F2940" s="35">
        <v>2</v>
      </c>
      <c r="G2940" s="112">
        <v>142.55000000000001</v>
      </c>
      <c r="H2940" s="102"/>
    </row>
    <row r="2941" spans="1:8" x14ac:dyDescent="0.25">
      <c r="A2941" s="30" t="s">
        <v>990</v>
      </c>
      <c r="B2941" s="30" t="s">
        <v>7519</v>
      </c>
      <c r="C2941" s="30" t="s">
        <v>2641</v>
      </c>
      <c r="D2941" s="30" t="s">
        <v>5</v>
      </c>
      <c r="E2941" s="30">
        <v>5</v>
      </c>
      <c r="F2941" s="31">
        <v>1</v>
      </c>
      <c r="G2941" s="111">
        <v>129.59</v>
      </c>
      <c r="H2941" s="102" t="s">
        <v>18461</v>
      </c>
    </row>
    <row r="2942" spans="1:8" x14ac:dyDescent="0.25">
      <c r="A2942" s="30"/>
      <c r="B2942" s="30"/>
      <c r="C2942" s="30"/>
      <c r="D2942" s="30" t="s">
        <v>7</v>
      </c>
      <c r="E2942" s="30">
        <v>0.5</v>
      </c>
      <c r="F2942" s="31">
        <v>2</v>
      </c>
      <c r="G2942" s="111">
        <v>25.92</v>
      </c>
      <c r="H2942" s="102"/>
    </row>
    <row r="2943" spans="1:8" ht="28.5" x14ac:dyDescent="0.25">
      <c r="A2943" s="34"/>
      <c r="B2943" s="34"/>
      <c r="C2943" s="34" t="s">
        <v>12813</v>
      </c>
      <c r="D2943" s="34"/>
      <c r="E2943" s="34"/>
      <c r="F2943" s="35">
        <v>3</v>
      </c>
      <c r="G2943" s="112">
        <v>155.51</v>
      </c>
      <c r="H2943" s="102"/>
    </row>
    <row r="2944" spans="1:8" ht="30" x14ac:dyDescent="0.25">
      <c r="A2944" s="30" t="s">
        <v>991</v>
      </c>
      <c r="B2944" s="30" t="s">
        <v>7520</v>
      </c>
      <c r="C2944" s="30" t="s">
        <v>2501</v>
      </c>
      <c r="D2944" s="30" t="s">
        <v>5</v>
      </c>
      <c r="E2944" s="30">
        <v>5</v>
      </c>
      <c r="F2944" s="31">
        <v>3</v>
      </c>
      <c r="G2944" s="111">
        <v>388.77</v>
      </c>
      <c r="H2944" s="102" t="s">
        <v>18931</v>
      </c>
    </row>
    <row r="2945" spans="1:8" x14ac:dyDescent="0.25">
      <c r="A2945" s="30"/>
      <c r="B2945" s="30"/>
      <c r="C2945" s="30"/>
      <c r="D2945" s="30" t="s">
        <v>7</v>
      </c>
      <c r="E2945" s="30">
        <v>0.5</v>
      </c>
      <c r="F2945" s="31">
        <v>2</v>
      </c>
      <c r="G2945" s="111">
        <v>25.92</v>
      </c>
      <c r="H2945" s="102"/>
    </row>
    <row r="2946" spans="1:8" ht="42.75" x14ac:dyDescent="0.25">
      <c r="A2946" s="34"/>
      <c r="B2946" s="34"/>
      <c r="C2946" s="34" t="s">
        <v>12814</v>
      </c>
      <c r="D2946" s="34"/>
      <c r="E2946" s="34"/>
      <c r="F2946" s="35">
        <v>5</v>
      </c>
      <c r="G2946" s="112">
        <v>414.69</v>
      </c>
      <c r="H2946" s="102"/>
    </row>
    <row r="2947" spans="1:8" ht="45" x14ac:dyDescent="0.25">
      <c r="A2947" s="30" t="s">
        <v>992</v>
      </c>
      <c r="B2947" s="30" t="s">
        <v>7521</v>
      </c>
      <c r="C2947" s="30" t="s">
        <v>993</v>
      </c>
      <c r="D2947" s="30" t="s">
        <v>3</v>
      </c>
      <c r="E2947" s="30">
        <v>10</v>
      </c>
      <c r="F2947" s="31">
        <v>1</v>
      </c>
      <c r="G2947" s="111">
        <v>259.18</v>
      </c>
      <c r="H2947" s="102" t="s">
        <v>20671</v>
      </c>
    </row>
    <row r="2948" spans="1:8" x14ac:dyDescent="0.25">
      <c r="A2948" s="30"/>
      <c r="B2948" s="30"/>
      <c r="C2948" s="30"/>
      <c r="D2948" s="30" t="s">
        <v>5</v>
      </c>
      <c r="E2948" s="30">
        <v>5</v>
      </c>
      <c r="F2948" s="31">
        <v>1</v>
      </c>
      <c r="G2948" s="111">
        <v>129.59</v>
      </c>
      <c r="H2948" s="102"/>
    </row>
    <row r="2949" spans="1:8" x14ac:dyDescent="0.25">
      <c r="A2949" s="30"/>
      <c r="B2949" s="30"/>
      <c r="C2949" s="30"/>
      <c r="D2949" s="30" t="s">
        <v>6</v>
      </c>
      <c r="E2949" s="30">
        <v>1</v>
      </c>
      <c r="F2949" s="31">
        <v>1</v>
      </c>
      <c r="G2949" s="111">
        <v>25.92</v>
      </c>
      <c r="H2949" s="102"/>
    </row>
    <row r="2950" spans="1:8" x14ac:dyDescent="0.25">
      <c r="A2950" s="30"/>
      <c r="B2950" s="30"/>
      <c r="C2950" s="30"/>
      <c r="D2950" s="30" t="s">
        <v>7</v>
      </c>
      <c r="E2950" s="30">
        <v>0.5</v>
      </c>
      <c r="F2950" s="31">
        <v>1</v>
      </c>
      <c r="G2950" s="111">
        <v>12.96</v>
      </c>
      <c r="H2950" s="102"/>
    </row>
    <row r="2951" spans="1:8" ht="42.75" x14ac:dyDescent="0.25">
      <c r="A2951" s="34"/>
      <c r="B2951" s="34"/>
      <c r="C2951" s="34" t="s">
        <v>12815</v>
      </c>
      <c r="D2951" s="34"/>
      <c r="E2951" s="34"/>
      <c r="F2951" s="35">
        <v>4</v>
      </c>
      <c r="G2951" s="112">
        <v>427.65</v>
      </c>
      <c r="H2951" s="102"/>
    </row>
    <row r="2952" spans="1:8" ht="30" x14ac:dyDescent="0.25">
      <c r="A2952" s="30" t="s">
        <v>994</v>
      </c>
      <c r="B2952" s="30" t="s">
        <v>7522</v>
      </c>
      <c r="C2952" s="30" t="s">
        <v>995</v>
      </c>
      <c r="D2952" s="30" t="s">
        <v>3</v>
      </c>
      <c r="E2952" s="30">
        <v>10</v>
      </c>
      <c r="F2952" s="31">
        <v>1</v>
      </c>
      <c r="G2952" s="111">
        <v>259.18</v>
      </c>
      <c r="H2952" s="102" t="s">
        <v>20500</v>
      </c>
    </row>
    <row r="2953" spans="1:8" ht="42.75" x14ac:dyDescent="0.25">
      <c r="A2953" s="34"/>
      <c r="B2953" s="34"/>
      <c r="C2953" s="34" t="s">
        <v>12816</v>
      </c>
      <c r="D2953" s="34"/>
      <c r="E2953" s="34"/>
      <c r="F2953" s="35">
        <v>1</v>
      </c>
      <c r="G2953" s="112">
        <v>259.18</v>
      </c>
      <c r="H2953" s="102"/>
    </row>
    <row r="2954" spans="1:8" ht="45" x14ac:dyDescent="0.25">
      <c r="A2954" s="30" t="s">
        <v>996</v>
      </c>
      <c r="B2954" s="30" t="s">
        <v>7523</v>
      </c>
      <c r="C2954" s="30" t="s">
        <v>2502</v>
      </c>
      <c r="D2954" s="30" t="s">
        <v>5</v>
      </c>
      <c r="E2954" s="30">
        <v>5</v>
      </c>
      <c r="F2954" s="31">
        <v>3</v>
      </c>
      <c r="G2954" s="111">
        <v>388.77</v>
      </c>
      <c r="H2954" s="102" t="s">
        <v>19661</v>
      </c>
    </row>
    <row r="2955" spans="1:8" x14ac:dyDescent="0.25">
      <c r="A2955" s="30"/>
      <c r="B2955" s="30"/>
      <c r="C2955" s="30"/>
      <c r="D2955" s="30" t="s">
        <v>7</v>
      </c>
      <c r="E2955" s="30">
        <v>0.5</v>
      </c>
      <c r="F2955" s="31">
        <v>4</v>
      </c>
      <c r="G2955" s="111">
        <v>51.84</v>
      </c>
      <c r="H2955" s="102"/>
    </row>
    <row r="2956" spans="1:8" ht="57" x14ac:dyDescent="0.25">
      <c r="A2956" s="34"/>
      <c r="B2956" s="34"/>
      <c r="C2956" s="34" t="s">
        <v>12817</v>
      </c>
      <c r="D2956" s="34"/>
      <c r="E2956" s="34"/>
      <c r="F2956" s="35">
        <v>7</v>
      </c>
      <c r="G2956" s="112">
        <v>440.61</v>
      </c>
      <c r="H2956" s="102"/>
    </row>
    <row r="2957" spans="1:8" x14ac:dyDescent="0.25">
      <c r="A2957" s="30" t="s">
        <v>997</v>
      </c>
      <c r="B2957" s="30" t="s">
        <v>7524</v>
      </c>
      <c r="C2957" s="30" t="s">
        <v>2642</v>
      </c>
      <c r="D2957" s="30" t="s">
        <v>5</v>
      </c>
      <c r="E2957" s="30">
        <v>5</v>
      </c>
      <c r="F2957" s="31">
        <v>5</v>
      </c>
      <c r="G2957" s="111">
        <v>647.95000000000005</v>
      </c>
      <c r="H2957" s="102" t="s">
        <v>16837</v>
      </c>
    </row>
    <row r="2958" spans="1:8" x14ac:dyDescent="0.25">
      <c r="A2958" s="30"/>
      <c r="B2958" s="30"/>
      <c r="C2958" s="30"/>
      <c r="D2958" s="30" t="s">
        <v>7</v>
      </c>
      <c r="E2958" s="30">
        <v>0.5</v>
      </c>
      <c r="F2958" s="31">
        <v>1</v>
      </c>
      <c r="G2958" s="111">
        <v>12.96</v>
      </c>
      <c r="H2958" s="102"/>
    </row>
    <row r="2959" spans="1:8" ht="28.5" x14ac:dyDescent="0.25">
      <c r="A2959" s="34"/>
      <c r="B2959" s="34"/>
      <c r="C2959" s="34" t="s">
        <v>12818</v>
      </c>
      <c r="D2959" s="34"/>
      <c r="E2959" s="34"/>
      <c r="F2959" s="35">
        <v>6</v>
      </c>
      <c r="G2959" s="112">
        <v>660.91000000000008</v>
      </c>
      <c r="H2959" s="102"/>
    </row>
    <row r="2960" spans="1:8" x14ac:dyDescent="0.25">
      <c r="A2960" s="30" t="s">
        <v>998</v>
      </c>
      <c r="B2960" s="30" t="s">
        <v>7525</v>
      </c>
      <c r="C2960" s="30" t="s">
        <v>2727</v>
      </c>
      <c r="D2960" s="30" t="s">
        <v>4</v>
      </c>
      <c r="E2960" s="30">
        <v>8</v>
      </c>
      <c r="F2960" s="31">
        <v>1</v>
      </c>
      <c r="G2960" s="111">
        <v>207.35</v>
      </c>
      <c r="H2960" s="102" t="s">
        <v>17550</v>
      </c>
    </row>
    <row r="2961" spans="1:8" x14ac:dyDescent="0.25">
      <c r="A2961" s="30"/>
      <c r="B2961" s="30"/>
      <c r="C2961" s="30"/>
      <c r="D2961" s="30" t="s">
        <v>7</v>
      </c>
      <c r="E2961" s="30">
        <v>0.5</v>
      </c>
      <c r="F2961" s="31">
        <v>1</v>
      </c>
      <c r="G2961" s="111">
        <v>12.96</v>
      </c>
      <c r="H2961" s="102"/>
    </row>
    <row r="2962" spans="1:8" x14ac:dyDescent="0.25">
      <c r="A2962" s="34"/>
      <c r="B2962" s="34"/>
      <c r="C2962" s="34" t="s">
        <v>12819</v>
      </c>
      <c r="D2962" s="34"/>
      <c r="E2962" s="34"/>
      <c r="F2962" s="35">
        <v>2</v>
      </c>
      <c r="G2962" s="112">
        <v>220.31</v>
      </c>
      <c r="H2962" s="102"/>
    </row>
    <row r="2963" spans="1:8" ht="30" x14ac:dyDescent="0.25">
      <c r="A2963" s="30" t="s">
        <v>999</v>
      </c>
      <c r="B2963" s="30" t="s">
        <v>7526</v>
      </c>
      <c r="C2963" s="30" t="s">
        <v>1000</v>
      </c>
      <c r="D2963" s="30" t="s">
        <v>5</v>
      </c>
      <c r="E2963" s="30">
        <v>5</v>
      </c>
      <c r="F2963" s="31">
        <v>2</v>
      </c>
      <c r="G2963" s="111">
        <v>259.18</v>
      </c>
      <c r="H2963" s="102" t="s">
        <v>20062</v>
      </c>
    </row>
    <row r="2964" spans="1:8" x14ac:dyDescent="0.25">
      <c r="A2964" s="30"/>
      <c r="B2964" s="30"/>
      <c r="C2964" s="30"/>
      <c r="D2964" s="30" t="s">
        <v>7</v>
      </c>
      <c r="E2964" s="30">
        <v>0.5</v>
      </c>
      <c r="F2964" s="31">
        <v>1</v>
      </c>
      <c r="G2964" s="111">
        <v>12.96</v>
      </c>
      <c r="H2964" s="102"/>
    </row>
    <row r="2965" spans="1:8" ht="42.75" x14ac:dyDescent="0.25">
      <c r="A2965" s="34"/>
      <c r="B2965" s="34"/>
      <c r="C2965" s="34" t="s">
        <v>12820</v>
      </c>
      <c r="D2965" s="34"/>
      <c r="E2965" s="34"/>
      <c r="F2965" s="35">
        <v>3</v>
      </c>
      <c r="G2965" s="112">
        <v>272.14</v>
      </c>
      <c r="H2965" s="102"/>
    </row>
    <row r="2966" spans="1:8" ht="30" x14ac:dyDescent="0.25">
      <c r="A2966" s="30" t="s">
        <v>1001</v>
      </c>
      <c r="B2966" s="30" t="s">
        <v>7527</v>
      </c>
      <c r="C2966" s="30" t="s">
        <v>2503</v>
      </c>
      <c r="D2966" s="30" t="s">
        <v>5</v>
      </c>
      <c r="E2966" s="30">
        <v>5</v>
      </c>
      <c r="F2966" s="31">
        <v>1</v>
      </c>
      <c r="G2966" s="111">
        <v>129.59</v>
      </c>
      <c r="H2966" s="102" t="s">
        <v>19630</v>
      </c>
    </row>
    <row r="2967" spans="1:8" x14ac:dyDescent="0.25">
      <c r="A2967" s="30"/>
      <c r="B2967" s="30"/>
      <c r="C2967" s="30"/>
      <c r="D2967" s="30" t="s">
        <v>7</v>
      </c>
      <c r="E2967" s="30">
        <v>0.5</v>
      </c>
      <c r="F2967" s="31">
        <v>1</v>
      </c>
      <c r="G2967" s="111">
        <v>12.96</v>
      </c>
      <c r="H2967" s="102"/>
    </row>
    <row r="2968" spans="1:8" ht="42.75" x14ac:dyDescent="0.25">
      <c r="A2968" s="34"/>
      <c r="B2968" s="34"/>
      <c r="C2968" s="34" t="s">
        <v>12821</v>
      </c>
      <c r="D2968" s="34"/>
      <c r="E2968" s="34"/>
      <c r="F2968" s="35">
        <v>2</v>
      </c>
      <c r="G2968" s="112">
        <v>142.55000000000001</v>
      </c>
      <c r="H2968" s="102"/>
    </row>
    <row r="2969" spans="1:8" ht="30" x14ac:dyDescent="0.25">
      <c r="A2969" s="30" t="s">
        <v>1004</v>
      </c>
      <c r="B2969" s="30" t="s">
        <v>7528</v>
      </c>
      <c r="C2969" s="30" t="s">
        <v>1005</v>
      </c>
      <c r="D2969" s="30" t="s">
        <v>5</v>
      </c>
      <c r="E2969" s="30">
        <v>5</v>
      </c>
      <c r="F2969" s="31">
        <v>1</v>
      </c>
      <c r="G2969" s="111">
        <v>129.59</v>
      </c>
      <c r="H2969" s="102" t="s">
        <v>19295</v>
      </c>
    </row>
    <row r="2970" spans="1:8" x14ac:dyDescent="0.25">
      <c r="A2970" s="30"/>
      <c r="B2970" s="30"/>
      <c r="C2970" s="30"/>
      <c r="D2970" s="30" t="s">
        <v>7</v>
      </c>
      <c r="E2970" s="30">
        <v>0.5</v>
      </c>
      <c r="F2970" s="31">
        <v>3</v>
      </c>
      <c r="G2970" s="111">
        <v>38.880000000000003</v>
      </c>
      <c r="H2970" s="102"/>
    </row>
    <row r="2971" spans="1:8" ht="28.5" x14ac:dyDescent="0.25">
      <c r="A2971" s="34"/>
      <c r="B2971" s="34"/>
      <c r="C2971" s="34" t="s">
        <v>12822</v>
      </c>
      <c r="D2971" s="34"/>
      <c r="E2971" s="34"/>
      <c r="F2971" s="35">
        <v>4</v>
      </c>
      <c r="G2971" s="112">
        <v>168.47</v>
      </c>
      <c r="H2971" s="102"/>
    </row>
    <row r="2972" spans="1:8" x14ac:dyDescent="0.25">
      <c r="A2972" s="30" t="s">
        <v>1407</v>
      </c>
      <c r="B2972" s="30" t="s">
        <v>7800</v>
      </c>
      <c r="C2972" s="30" t="s">
        <v>1408</v>
      </c>
      <c r="D2972" s="30" t="s">
        <v>5</v>
      </c>
      <c r="E2972" s="30">
        <v>5</v>
      </c>
      <c r="F2972" s="31">
        <v>1</v>
      </c>
      <c r="G2972" s="111">
        <v>129.59</v>
      </c>
      <c r="H2972" s="102" t="s">
        <v>20770</v>
      </c>
    </row>
    <row r="2973" spans="1:8" x14ac:dyDescent="0.25">
      <c r="A2973" s="30"/>
      <c r="B2973" s="30"/>
      <c r="C2973" s="30"/>
      <c r="D2973" s="30" t="s">
        <v>7</v>
      </c>
      <c r="E2973" s="30">
        <v>0.5</v>
      </c>
      <c r="F2973" s="31">
        <v>2</v>
      </c>
      <c r="G2973" s="111">
        <v>25.92</v>
      </c>
      <c r="H2973" s="102"/>
    </row>
    <row r="2974" spans="1:8" ht="28.5" x14ac:dyDescent="0.25">
      <c r="A2974" s="34"/>
      <c r="B2974" s="34"/>
      <c r="C2974" s="34" t="s">
        <v>12823</v>
      </c>
      <c r="D2974" s="34"/>
      <c r="E2974" s="34"/>
      <c r="F2974" s="35">
        <v>3</v>
      </c>
      <c r="G2974" s="112">
        <v>155.51</v>
      </c>
      <c r="H2974" s="102"/>
    </row>
    <row r="2975" spans="1:8" ht="30" x14ac:dyDescent="0.25">
      <c r="A2975" s="30" t="s">
        <v>1409</v>
      </c>
      <c r="B2975" s="30" t="s">
        <v>7801</v>
      </c>
      <c r="C2975" s="30" t="s">
        <v>1410</v>
      </c>
      <c r="D2975" s="30" t="s">
        <v>5</v>
      </c>
      <c r="E2975" s="30">
        <v>5</v>
      </c>
      <c r="F2975" s="31">
        <v>1</v>
      </c>
      <c r="G2975" s="111">
        <v>129.59</v>
      </c>
      <c r="H2975" s="102" t="s">
        <v>19400</v>
      </c>
    </row>
    <row r="2976" spans="1:8" ht="28.5" x14ac:dyDescent="0.25">
      <c r="A2976" s="34"/>
      <c r="B2976" s="34"/>
      <c r="C2976" s="34" t="s">
        <v>12824</v>
      </c>
      <c r="D2976" s="34"/>
      <c r="E2976" s="34"/>
      <c r="F2976" s="35">
        <v>1</v>
      </c>
      <c r="G2976" s="112">
        <v>129.59</v>
      </c>
      <c r="H2976" s="102"/>
    </row>
    <row r="2977" spans="1:8" ht="30" x14ac:dyDescent="0.25">
      <c r="A2977" s="30" t="s">
        <v>1411</v>
      </c>
      <c r="B2977" s="30" t="s">
        <v>7802</v>
      </c>
      <c r="C2977" s="30" t="s">
        <v>1412</v>
      </c>
      <c r="D2977" s="30" t="s">
        <v>5</v>
      </c>
      <c r="E2977" s="30">
        <v>5</v>
      </c>
      <c r="F2977" s="31">
        <v>2</v>
      </c>
      <c r="G2977" s="111">
        <v>259.18</v>
      </c>
      <c r="H2977" s="102" t="s">
        <v>19064</v>
      </c>
    </row>
    <row r="2978" spans="1:8" x14ac:dyDescent="0.25">
      <c r="A2978" s="30"/>
      <c r="B2978" s="30"/>
      <c r="C2978" s="30"/>
      <c r="D2978" s="30" t="s">
        <v>7</v>
      </c>
      <c r="E2978" s="30">
        <v>0.5</v>
      </c>
      <c r="F2978" s="31">
        <v>2</v>
      </c>
      <c r="G2978" s="111">
        <v>25.92</v>
      </c>
      <c r="H2978" s="102"/>
    </row>
    <row r="2979" spans="1:8" ht="28.5" x14ac:dyDescent="0.25">
      <c r="A2979" s="34"/>
      <c r="B2979" s="34"/>
      <c r="C2979" s="34" t="s">
        <v>12825</v>
      </c>
      <c r="D2979" s="34"/>
      <c r="E2979" s="34"/>
      <c r="F2979" s="35">
        <v>4</v>
      </c>
      <c r="G2979" s="112">
        <v>285.10000000000002</v>
      </c>
      <c r="H2979" s="102"/>
    </row>
    <row r="2980" spans="1:8" ht="30" x14ac:dyDescent="0.25">
      <c r="A2980" s="30" t="s">
        <v>1413</v>
      </c>
      <c r="B2980" s="30" t="s">
        <v>7803</v>
      </c>
      <c r="C2980" s="30" t="s">
        <v>1414</v>
      </c>
      <c r="D2980" s="30" t="s">
        <v>3</v>
      </c>
      <c r="E2980" s="30">
        <v>10</v>
      </c>
      <c r="F2980" s="31">
        <v>1</v>
      </c>
      <c r="G2980" s="111">
        <v>259.18</v>
      </c>
      <c r="H2980" s="102" t="s">
        <v>19065</v>
      </c>
    </row>
    <row r="2981" spans="1:8" x14ac:dyDescent="0.25">
      <c r="A2981" s="30"/>
      <c r="B2981" s="30"/>
      <c r="C2981" s="30"/>
      <c r="D2981" s="30" t="s">
        <v>7</v>
      </c>
      <c r="E2981" s="30">
        <v>0.5</v>
      </c>
      <c r="F2981" s="31">
        <v>1</v>
      </c>
      <c r="G2981" s="111">
        <v>12.96</v>
      </c>
      <c r="H2981" s="102"/>
    </row>
    <row r="2982" spans="1:8" ht="42.75" x14ac:dyDescent="0.25">
      <c r="A2982" s="34"/>
      <c r="B2982" s="34"/>
      <c r="C2982" s="34" t="s">
        <v>12826</v>
      </c>
      <c r="D2982" s="34"/>
      <c r="E2982" s="34"/>
      <c r="F2982" s="35">
        <v>2</v>
      </c>
      <c r="G2982" s="112">
        <v>272.14</v>
      </c>
      <c r="H2982" s="102"/>
    </row>
    <row r="2983" spans="1:8" ht="30" x14ac:dyDescent="0.25">
      <c r="A2983" s="30" t="s">
        <v>1415</v>
      </c>
      <c r="B2983" s="30" t="s">
        <v>7804</v>
      </c>
      <c r="C2983" s="30" t="s">
        <v>1416</v>
      </c>
      <c r="D2983" s="30" t="s">
        <v>5</v>
      </c>
      <c r="E2983" s="30">
        <v>5</v>
      </c>
      <c r="F2983" s="31">
        <v>1</v>
      </c>
      <c r="G2983" s="111">
        <v>129.59</v>
      </c>
      <c r="H2983" s="102" t="s">
        <v>20716</v>
      </c>
    </row>
    <row r="2984" spans="1:8" x14ac:dyDescent="0.25">
      <c r="A2984" s="30"/>
      <c r="B2984" s="30"/>
      <c r="C2984" s="30"/>
      <c r="D2984" s="30" t="s">
        <v>7</v>
      </c>
      <c r="E2984" s="30">
        <v>0.5</v>
      </c>
      <c r="F2984" s="31">
        <v>1</v>
      </c>
      <c r="G2984" s="111">
        <v>12.96</v>
      </c>
      <c r="H2984" s="102"/>
    </row>
    <row r="2985" spans="1:8" ht="42.75" x14ac:dyDescent="0.25">
      <c r="A2985" s="34"/>
      <c r="B2985" s="34"/>
      <c r="C2985" s="34" t="s">
        <v>12827</v>
      </c>
      <c r="D2985" s="34"/>
      <c r="E2985" s="34"/>
      <c r="F2985" s="35">
        <v>2</v>
      </c>
      <c r="G2985" s="112">
        <v>142.55000000000001</v>
      </c>
      <c r="H2985" s="102"/>
    </row>
    <row r="2986" spans="1:8" ht="45" x14ac:dyDescent="0.25">
      <c r="A2986" s="30" t="s">
        <v>1417</v>
      </c>
      <c r="B2986" s="30" t="s">
        <v>7805</v>
      </c>
      <c r="C2986" s="30" t="s">
        <v>1418</v>
      </c>
      <c r="D2986" s="30" t="s">
        <v>5</v>
      </c>
      <c r="E2986" s="30">
        <v>5</v>
      </c>
      <c r="F2986" s="31">
        <v>2</v>
      </c>
      <c r="G2986" s="111">
        <v>259.18</v>
      </c>
      <c r="H2986" s="102" t="s">
        <v>19844</v>
      </c>
    </row>
    <row r="2987" spans="1:8" x14ac:dyDescent="0.25">
      <c r="A2987" s="30"/>
      <c r="B2987" s="30"/>
      <c r="C2987" s="30"/>
      <c r="D2987" s="30" t="s">
        <v>7</v>
      </c>
      <c r="E2987" s="30">
        <v>0.5</v>
      </c>
      <c r="F2987" s="31">
        <v>3</v>
      </c>
      <c r="G2987" s="111">
        <v>38.880000000000003</v>
      </c>
      <c r="H2987" s="102"/>
    </row>
    <row r="2988" spans="1:8" ht="42.75" x14ac:dyDescent="0.25">
      <c r="A2988" s="34"/>
      <c r="B2988" s="34"/>
      <c r="C2988" s="34" t="s">
        <v>12828</v>
      </c>
      <c r="D2988" s="34"/>
      <c r="E2988" s="34"/>
      <c r="F2988" s="35">
        <v>5</v>
      </c>
      <c r="G2988" s="112">
        <v>298.06</v>
      </c>
      <c r="H2988" s="102"/>
    </row>
    <row r="2989" spans="1:8" ht="30" x14ac:dyDescent="0.25">
      <c r="A2989" s="30" t="s">
        <v>1419</v>
      </c>
      <c r="B2989" s="30" t="s">
        <v>7806</v>
      </c>
      <c r="C2989" s="30" t="s">
        <v>1420</v>
      </c>
      <c r="D2989" s="30" t="s">
        <v>5</v>
      </c>
      <c r="E2989" s="30">
        <v>5</v>
      </c>
      <c r="F2989" s="31">
        <v>1</v>
      </c>
      <c r="G2989" s="111">
        <v>129.59</v>
      </c>
      <c r="H2989" s="102" t="s">
        <v>20434</v>
      </c>
    </row>
    <row r="2990" spans="1:8" x14ac:dyDescent="0.25">
      <c r="A2990" s="30"/>
      <c r="B2990" s="30"/>
      <c r="C2990" s="30"/>
      <c r="D2990" s="30" t="s">
        <v>7</v>
      </c>
      <c r="E2990" s="30">
        <v>0.5</v>
      </c>
      <c r="F2990" s="31">
        <v>4</v>
      </c>
      <c r="G2990" s="111">
        <v>51.84</v>
      </c>
      <c r="H2990" s="102"/>
    </row>
    <row r="2991" spans="1:8" ht="28.5" x14ac:dyDescent="0.25">
      <c r="A2991" s="34"/>
      <c r="B2991" s="34"/>
      <c r="C2991" s="34" t="s">
        <v>12829</v>
      </c>
      <c r="D2991" s="34"/>
      <c r="E2991" s="34"/>
      <c r="F2991" s="35">
        <v>5</v>
      </c>
      <c r="G2991" s="112">
        <v>181.43</v>
      </c>
      <c r="H2991" s="102"/>
    </row>
    <row r="2992" spans="1:8" ht="30" x14ac:dyDescent="0.25">
      <c r="A2992" s="30" t="s">
        <v>1421</v>
      </c>
      <c r="B2992" s="30" t="s">
        <v>7807</v>
      </c>
      <c r="C2992" s="30" t="s">
        <v>1422</v>
      </c>
      <c r="D2992" s="30" t="s">
        <v>6</v>
      </c>
      <c r="E2992" s="30">
        <v>1</v>
      </c>
      <c r="F2992" s="31">
        <v>1</v>
      </c>
      <c r="G2992" s="111">
        <v>25.92</v>
      </c>
      <c r="H2992" s="102" t="s">
        <v>20688</v>
      </c>
    </row>
    <row r="2993" spans="1:8" x14ac:dyDescent="0.25">
      <c r="A2993" s="30"/>
      <c r="B2993" s="30"/>
      <c r="C2993" s="30"/>
      <c r="D2993" s="30" t="s">
        <v>7</v>
      </c>
      <c r="E2993" s="30">
        <v>0.5</v>
      </c>
      <c r="F2993" s="31">
        <v>11</v>
      </c>
      <c r="G2993" s="111">
        <v>142.55000000000001</v>
      </c>
      <c r="H2993" s="102"/>
    </row>
    <row r="2994" spans="1:8" ht="28.5" x14ac:dyDescent="0.25">
      <c r="A2994" s="34"/>
      <c r="B2994" s="34"/>
      <c r="C2994" s="34" t="s">
        <v>12830</v>
      </c>
      <c r="D2994" s="34"/>
      <c r="E2994" s="34"/>
      <c r="F2994" s="35">
        <v>12</v>
      </c>
      <c r="G2994" s="112">
        <v>168.47000000000003</v>
      </c>
      <c r="H2994" s="102"/>
    </row>
    <row r="2995" spans="1:8" ht="30" x14ac:dyDescent="0.25">
      <c r="A2995" s="30" t="s">
        <v>1423</v>
      </c>
      <c r="B2995" s="30" t="s">
        <v>7808</v>
      </c>
      <c r="C2995" s="30" t="s">
        <v>1424</v>
      </c>
      <c r="D2995" s="30" t="s">
        <v>3</v>
      </c>
      <c r="E2995" s="30">
        <v>10</v>
      </c>
      <c r="F2995" s="31">
        <v>6</v>
      </c>
      <c r="G2995" s="111">
        <v>1555.09</v>
      </c>
      <c r="H2995" s="102" t="s">
        <v>19175</v>
      </c>
    </row>
    <row r="2996" spans="1:8" x14ac:dyDescent="0.25">
      <c r="A2996" s="30"/>
      <c r="B2996" s="30"/>
      <c r="C2996" s="30"/>
      <c r="D2996" s="30" t="s">
        <v>5</v>
      </c>
      <c r="E2996" s="30">
        <v>5</v>
      </c>
      <c r="F2996" s="31">
        <v>4</v>
      </c>
      <c r="G2996" s="111">
        <v>518.36</v>
      </c>
      <c r="H2996" s="102"/>
    </row>
    <row r="2997" spans="1:8" x14ac:dyDescent="0.25">
      <c r="A2997" s="30"/>
      <c r="B2997" s="30"/>
      <c r="C2997" s="30"/>
      <c r="D2997" s="30" t="s">
        <v>8</v>
      </c>
      <c r="E2997" s="30">
        <v>2</v>
      </c>
      <c r="F2997" s="31">
        <v>7</v>
      </c>
      <c r="G2997" s="111">
        <v>362.85</v>
      </c>
      <c r="H2997" s="102"/>
    </row>
    <row r="2998" spans="1:8" x14ac:dyDescent="0.25">
      <c r="A2998" s="30"/>
      <c r="B2998" s="30"/>
      <c r="C2998" s="30"/>
      <c r="D2998" s="30" t="s">
        <v>7</v>
      </c>
      <c r="E2998" s="30">
        <v>0.5</v>
      </c>
      <c r="F2998" s="31">
        <v>24</v>
      </c>
      <c r="G2998" s="111">
        <v>311.02</v>
      </c>
      <c r="H2998" s="102"/>
    </row>
    <row r="2999" spans="1:8" ht="28.5" x14ac:dyDescent="0.25">
      <c r="A2999" s="34"/>
      <c r="B2999" s="34"/>
      <c r="C2999" s="34" t="s">
        <v>12831</v>
      </c>
      <c r="D2999" s="34"/>
      <c r="E2999" s="34"/>
      <c r="F2999" s="35">
        <v>41</v>
      </c>
      <c r="G2999" s="112">
        <v>2747.3199999999997</v>
      </c>
      <c r="H2999" s="102"/>
    </row>
    <row r="3000" spans="1:8" ht="60" x14ac:dyDescent="0.25">
      <c r="A3000" s="30" t="s">
        <v>5467</v>
      </c>
      <c r="B3000" s="30" t="s">
        <v>11216</v>
      </c>
      <c r="C3000" s="30" t="s">
        <v>7413</v>
      </c>
      <c r="D3000" s="30" t="s">
        <v>5</v>
      </c>
      <c r="E3000" s="30">
        <v>5</v>
      </c>
      <c r="F3000" s="31">
        <v>1</v>
      </c>
      <c r="G3000" s="111">
        <v>129.59</v>
      </c>
      <c r="H3000" s="114" t="s">
        <v>19829</v>
      </c>
    </row>
    <row r="3001" spans="1:8" x14ac:dyDescent="0.25">
      <c r="A3001" s="30"/>
      <c r="B3001" s="30"/>
      <c r="C3001" s="30"/>
      <c r="D3001" s="30" t="s">
        <v>7</v>
      </c>
      <c r="E3001" s="30">
        <v>0.5</v>
      </c>
      <c r="F3001" s="31">
        <v>16</v>
      </c>
      <c r="G3001" s="111">
        <v>207.35</v>
      </c>
      <c r="H3001" s="102"/>
    </row>
    <row r="3002" spans="1:8" ht="71.25" x14ac:dyDescent="0.25">
      <c r="A3002" s="34"/>
      <c r="B3002" s="34"/>
      <c r="C3002" s="34" t="s">
        <v>12832</v>
      </c>
      <c r="D3002" s="34"/>
      <c r="E3002" s="34"/>
      <c r="F3002" s="35">
        <v>17</v>
      </c>
      <c r="G3002" s="112">
        <v>336.94</v>
      </c>
      <c r="H3002" s="102"/>
    </row>
    <row r="3003" spans="1:8" ht="30" x14ac:dyDescent="0.25">
      <c r="A3003" s="30" t="s">
        <v>1425</v>
      </c>
      <c r="B3003" s="30" t="s">
        <v>7809</v>
      </c>
      <c r="C3003" s="30" t="s">
        <v>2846</v>
      </c>
      <c r="D3003" s="30" t="s">
        <v>5</v>
      </c>
      <c r="E3003" s="30">
        <v>5</v>
      </c>
      <c r="F3003" s="31">
        <v>2</v>
      </c>
      <c r="G3003" s="111">
        <v>259.18</v>
      </c>
      <c r="H3003" s="102" t="s">
        <v>18361</v>
      </c>
    </row>
    <row r="3004" spans="1:8" x14ac:dyDescent="0.25">
      <c r="A3004" s="30"/>
      <c r="B3004" s="30"/>
      <c r="C3004" s="30"/>
      <c r="D3004" s="30" t="s">
        <v>7</v>
      </c>
      <c r="E3004" s="30">
        <v>0.5</v>
      </c>
      <c r="F3004" s="31">
        <v>1</v>
      </c>
      <c r="G3004" s="111">
        <v>12.96</v>
      </c>
      <c r="H3004" s="102"/>
    </row>
    <row r="3005" spans="1:8" ht="42.75" x14ac:dyDescent="0.25">
      <c r="A3005" s="34"/>
      <c r="B3005" s="34"/>
      <c r="C3005" s="34" t="s">
        <v>12833</v>
      </c>
      <c r="D3005" s="34"/>
      <c r="E3005" s="34"/>
      <c r="F3005" s="35">
        <v>3</v>
      </c>
      <c r="G3005" s="112">
        <v>272.14</v>
      </c>
      <c r="H3005" s="102"/>
    </row>
    <row r="3006" spans="1:8" ht="30" x14ac:dyDescent="0.25">
      <c r="A3006" s="30" t="s">
        <v>2384</v>
      </c>
      <c r="B3006" s="30" t="s">
        <v>7810</v>
      </c>
      <c r="C3006" s="30" t="s">
        <v>2385</v>
      </c>
      <c r="D3006" s="30" t="s">
        <v>5</v>
      </c>
      <c r="E3006" s="30">
        <v>5</v>
      </c>
      <c r="F3006" s="31">
        <v>1</v>
      </c>
      <c r="G3006" s="111">
        <v>129.59</v>
      </c>
      <c r="H3006" s="102" t="s">
        <v>19903</v>
      </c>
    </row>
    <row r="3007" spans="1:8" x14ac:dyDescent="0.25">
      <c r="A3007" s="30"/>
      <c r="B3007" s="30"/>
      <c r="C3007" s="30"/>
      <c r="D3007" s="30" t="s">
        <v>6</v>
      </c>
      <c r="E3007" s="30">
        <v>1</v>
      </c>
      <c r="F3007" s="31">
        <v>1</v>
      </c>
      <c r="G3007" s="111">
        <v>25.92</v>
      </c>
      <c r="H3007" s="102"/>
    </row>
    <row r="3008" spans="1:8" x14ac:dyDescent="0.25">
      <c r="A3008" s="30"/>
      <c r="B3008" s="30"/>
      <c r="C3008" s="30"/>
      <c r="D3008" s="30" t="s">
        <v>7</v>
      </c>
      <c r="E3008" s="30">
        <v>0.5</v>
      </c>
      <c r="F3008" s="31">
        <v>3</v>
      </c>
      <c r="G3008" s="111">
        <v>38.880000000000003</v>
      </c>
      <c r="H3008" s="102"/>
    </row>
    <row r="3009" spans="1:8" ht="42.75" x14ac:dyDescent="0.25">
      <c r="A3009" s="34"/>
      <c r="B3009" s="34"/>
      <c r="C3009" s="34" t="s">
        <v>12834</v>
      </c>
      <c r="D3009" s="34"/>
      <c r="E3009" s="34"/>
      <c r="F3009" s="35">
        <v>5</v>
      </c>
      <c r="G3009" s="112">
        <v>194.39</v>
      </c>
      <c r="H3009" s="102"/>
    </row>
    <row r="3010" spans="1:8" ht="30" x14ac:dyDescent="0.25">
      <c r="A3010" s="30" t="s">
        <v>2583</v>
      </c>
      <c r="B3010" s="30" t="s">
        <v>7811</v>
      </c>
      <c r="C3010" s="30" t="s">
        <v>2584</v>
      </c>
      <c r="D3010" s="30" t="s">
        <v>4</v>
      </c>
      <c r="E3010" s="30">
        <v>8</v>
      </c>
      <c r="F3010" s="31">
        <v>1</v>
      </c>
      <c r="G3010" s="111">
        <v>207.35</v>
      </c>
      <c r="H3010" s="102" t="s">
        <v>19183</v>
      </c>
    </row>
    <row r="3011" spans="1:8" x14ac:dyDescent="0.25">
      <c r="A3011" s="30"/>
      <c r="B3011" s="30"/>
      <c r="C3011" s="30"/>
      <c r="D3011" s="30" t="s">
        <v>5</v>
      </c>
      <c r="E3011" s="30">
        <v>5</v>
      </c>
      <c r="F3011" s="31">
        <v>2</v>
      </c>
      <c r="G3011" s="111">
        <v>259.18</v>
      </c>
      <c r="H3011" s="102"/>
    </row>
    <row r="3012" spans="1:8" x14ac:dyDescent="0.25">
      <c r="A3012" s="30"/>
      <c r="B3012" s="30"/>
      <c r="C3012" s="30"/>
      <c r="D3012" s="30" t="s">
        <v>8</v>
      </c>
      <c r="E3012" s="30">
        <v>2</v>
      </c>
      <c r="F3012" s="31">
        <v>4</v>
      </c>
      <c r="G3012" s="111">
        <v>207.35</v>
      </c>
      <c r="H3012" s="102"/>
    </row>
    <row r="3013" spans="1:8" x14ac:dyDescent="0.25">
      <c r="A3013" s="30"/>
      <c r="B3013" s="30"/>
      <c r="C3013" s="30"/>
      <c r="D3013" s="30" t="s">
        <v>7</v>
      </c>
      <c r="E3013" s="30">
        <v>0.5</v>
      </c>
      <c r="F3013" s="31">
        <v>12</v>
      </c>
      <c r="G3013" s="111">
        <v>155.51</v>
      </c>
      <c r="H3013" s="102"/>
    </row>
    <row r="3014" spans="1:8" ht="42.75" x14ac:dyDescent="0.25">
      <c r="A3014" s="34"/>
      <c r="B3014" s="34"/>
      <c r="C3014" s="34" t="s">
        <v>12835</v>
      </c>
      <c r="D3014" s="34"/>
      <c r="E3014" s="34"/>
      <c r="F3014" s="35">
        <v>19</v>
      </c>
      <c r="G3014" s="112">
        <v>829.39</v>
      </c>
      <c r="H3014" s="102"/>
    </row>
    <row r="3015" spans="1:8" x14ac:dyDescent="0.25">
      <c r="A3015" s="30" t="s">
        <v>2652</v>
      </c>
      <c r="B3015" s="30" t="s">
        <v>7812</v>
      </c>
      <c r="C3015" s="30" t="s">
        <v>2653</v>
      </c>
      <c r="D3015" s="30" t="s">
        <v>5</v>
      </c>
      <c r="E3015" s="30">
        <v>5</v>
      </c>
      <c r="F3015" s="31">
        <v>1</v>
      </c>
      <c r="G3015" s="111">
        <v>129.59</v>
      </c>
      <c r="H3015" s="102" t="s">
        <v>19571</v>
      </c>
    </row>
    <row r="3016" spans="1:8" x14ac:dyDescent="0.25">
      <c r="A3016" s="30"/>
      <c r="B3016" s="30"/>
      <c r="C3016" s="30"/>
      <c r="D3016" s="30" t="s">
        <v>7</v>
      </c>
      <c r="E3016" s="30">
        <v>0.5</v>
      </c>
      <c r="F3016" s="31">
        <v>4</v>
      </c>
      <c r="G3016" s="111">
        <v>51.84</v>
      </c>
      <c r="H3016" s="102"/>
    </row>
    <row r="3017" spans="1:8" ht="28.5" x14ac:dyDescent="0.25">
      <c r="A3017" s="34"/>
      <c r="B3017" s="34"/>
      <c r="C3017" s="34" t="s">
        <v>12836</v>
      </c>
      <c r="D3017" s="34"/>
      <c r="E3017" s="34"/>
      <c r="F3017" s="35">
        <v>5</v>
      </c>
      <c r="G3017" s="112">
        <v>181.43</v>
      </c>
      <c r="H3017" s="102"/>
    </row>
    <row r="3018" spans="1:8" ht="30" x14ac:dyDescent="0.25">
      <c r="A3018" s="30" t="s">
        <v>2744</v>
      </c>
      <c r="B3018" s="30" t="s">
        <v>7813</v>
      </c>
      <c r="C3018" s="30" t="s">
        <v>2745</v>
      </c>
      <c r="D3018" s="30" t="s">
        <v>5</v>
      </c>
      <c r="E3018" s="30">
        <v>5</v>
      </c>
      <c r="F3018" s="31">
        <v>1</v>
      </c>
      <c r="G3018" s="111">
        <v>129.59</v>
      </c>
      <c r="H3018" s="102" t="s">
        <v>19451</v>
      </c>
    </row>
    <row r="3019" spans="1:8" x14ac:dyDescent="0.25">
      <c r="A3019" s="30"/>
      <c r="B3019" s="30"/>
      <c r="C3019" s="30"/>
      <c r="D3019" s="30" t="s">
        <v>7</v>
      </c>
      <c r="E3019" s="30">
        <v>0.5</v>
      </c>
      <c r="F3019" s="31">
        <v>1</v>
      </c>
      <c r="G3019" s="111">
        <v>12.96</v>
      </c>
      <c r="H3019" s="102"/>
    </row>
    <row r="3020" spans="1:8" ht="28.5" x14ac:dyDescent="0.25">
      <c r="A3020" s="34"/>
      <c r="B3020" s="34"/>
      <c r="C3020" s="34" t="s">
        <v>12837</v>
      </c>
      <c r="D3020" s="34"/>
      <c r="E3020" s="34"/>
      <c r="F3020" s="35">
        <v>2</v>
      </c>
      <c r="G3020" s="112">
        <v>142.55000000000001</v>
      </c>
      <c r="H3020" s="102"/>
    </row>
    <row r="3021" spans="1:8" ht="45" x14ac:dyDescent="0.25">
      <c r="A3021" s="30" t="s">
        <v>2847</v>
      </c>
      <c r="B3021" s="30" t="s">
        <v>12838</v>
      </c>
      <c r="C3021" s="30" t="s">
        <v>12839</v>
      </c>
      <c r="D3021" s="30" t="s">
        <v>5</v>
      </c>
      <c r="E3021" s="30">
        <v>5</v>
      </c>
      <c r="F3021" s="31">
        <v>1</v>
      </c>
      <c r="G3021" s="111">
        <v>129.59</v>
      </c>
      <c r="H3021" s="102" t="s">
        <v>19457</v>
      </c>
    </row>
    <row r="3022" spans="1:8" x14ac:dyDescent="0.25">
      <c r="A3022" s="30"/>
      <c r="B3022" s="30"/>
      <c r="C3022" s="30"/>
      <c r="D3022" s="30" t="s">
        <v>6</v>
      </c>
      <c r="E3022" s="30">
        <v>1</v>
      </c>
      <c r="F3022" s="31">
        <v>1</v>
      </c>
      <c r="G3022" s="111">
        <v>25.92</v>
      </c>
      <c r="H3022" s="102"/>
    </row>
    <row r="3023" spans="1:8" x14ac:dyDescent="0.25">
      <c r="A3023" s="30"/>
      <c r="B3023" s="30"/>
      <c r="C3023" s="30"/>
      <c r="D3023" s="30" t="s">
        <v>7</v>
      </c>
      <c r="E3023" s="30">
        <v>0.5</v>
      </c>
      <c r="F3023" s="31">
        <v>5</v>
      </c>
      <c r="G3023" s="111">
        <v>64.8</v>
      </c>
      <c r="H3023" s="102"/>
    </row>
    <row r="3024" spans="1:8" ht="42.75" x14ac:dyDescent="0.25">
      <c r="A3024" s="34"/>
      <c r="B3024" s="34"/>
      <c r="C3024" s="34" t="s">
        <v>12840</v>
      </c>
      <c r="D3024" s="34"/>
      <c r="E3024" s="34"/>
      <c r="F3024" s="35">
        <v>7</v>
      </c>
      <c r="G3024" s="112">
        <v>220.31</v>
      </c>
      <c r="H3024" s="102"/>
    </row>
    <row r="3025" spans="1:8" x14ac:dyDescent="0.25">
      <c r="A3025" s="30" t="s">
        <v>5494</v>
      </c>
      <c r="B3025" s="30" t="s">
        <v>7814</v>
      </c>
      <c r="C3025" s="30" t="s">
        <v>5495</v>
      </c>
      <c r="D3025" s="30" t="s">
        <v>8</v>
      </c>
      <c r="E3025" s="30">
        <v>2</v>
      </c>
      <c r="F3025" s="31">
        <v>1</v>
      </c>
      <c r="G3025" s="111">
        <v>51.84</v>
      </c>
      <c r="H3025" s="102" t="s">
        <v>17773</v>
      </c>
    </row>
    <row r="3026" spans="1:8" x14ac:dyDescent="0.25">
      <c r="A3026" s="30"/>
      <c r="B3026" s="30"/>
      <c r="C3026" s="30"/>
      <c r="D3026" s="30" t="s">
        <v>7</v>
      </c>
      <c r="E3026" s="30">
        <v>0.5</v>
      </c>
      <c r="F3026" s="31">
        <v>3</v>
      </c>
      <c r="G3026" s="111">
        <v>38.880000000000003</v>
      </c>
      <c r="H3026" s="102"/>
    </row>
    <row r="3027" spans="1:8" ht="28.5" x14ac:dyDescent="0.25">
      <c r="A3027" s="34"/>
      <c r="B3027" s="34"/>
      <c r="C3027" s="34" t="s">
        <v>12841</v>
      </c>
      <c r="D3027" s="34"/>
      <c r="E3027" s="34"/>
      <c r="F3027" s="35">
        <v>4</v>
      </c>
      <c r="G3027" s="112">
        <v>90.72</v>
      </c>
      <c r="H3027" s="102"/>
    </row>
    <row r="3028" spans="1:8" ht="30" x14ac:dyDescent="0.25">
      <c r="A3028" s="30" t="s">
        <v>1658</v>
      </c>
      <c r="B3028" s="30" t="s">
        <v>8693</v>
      </c>
      <c r="C3028" s="30" t="s">
        <v>1659</v>
      </c>
      <c r="D3028" s="30" t="s">
        <v>3</v>
      </c>
      <c r="E3028" s="30">
        <v>10</v>
      </c>
      <c r="F3028" s="31">
        <v>38</v>
      </c>
      <c r="G3028" s="111">
        <v>9848.92</v>
      </c>
      <c r="H3028" s="102" t="s">
        <v>19827</v>
      </c>
    </row>
    <row r="3029" spans="1:8" x14ac:dyDescent="0.25">
      <c r="A3029" s="30"/>
      <c r="B3029" s="30"/>
      <c r="C3029" s="30"/>
      <c r="D3029" s="30" t="s">
        <v>4</v>
      </c>
      <c r="E3029" s="30">
        <v>8</v>
      </c>
      <c r="F3029" s="31">
        <v>29</v>
      </c>
      <c r="G3029" s="111">
        <v>6013.02</v>
      </c>
      <c r="H3029" s="102"/>
    </row>
    <row r="3030" spans="1:8" x14ac:dyDescent="0.25">
      <c r="A3030" s="30"/>
      <c r="B3030" s="30"/>
      <c r="C3030" s="30"/>
      <c r="D3030" s="30" t="s">
        <v>5</v>
      </c>
      <c r="E3030" s="30">
        <v>5</v>
      </c>
      <c r="F3030" s="31">
        <v>86</v>
      </c>
      <c r="G3030" s="111">
        <v>11144.83</v>
      </c>
      <c r="H3030" s="102"/>
    </row>
    <row r="3031" spans="1:8" x14ac:dyDescent="0.25">
      <c r="A3031" s="30"/>
      <c r="B3031" s="30"/>
      <c r="C3031" s="30"/>
      <c r="D3031" s="30" t="s">
        <v>8</v>
      </c>
      <c r="E3031" s="30">
        <v>2</v>
      </c>
      <c r="F3031" s="31">
        <v>9</v>
      </c>
      <c r="G3031" s="111">
        <v>466.53</v>
      </c>
      <c r="H3031" s="102"/>
    </row>
    <row r="3032" spans="1:8" x14ac:dyDescent="0.25">
      <c r="A3032" s="30"/>
      <c r="B3032" s="30"/>
      <c r="C3032" s="30"/>
      <c r="D3032" s="30" t="s">
        <v>6</v>
      </c>
      <c r="E3032" s="30">
        <v>1</v>
      </c>
      <c r="F3032" s="31">
        <v>40</v>
      </c>
      <c r="G3032" s="111">
        <v>1036.73</v>
      </c>
      <c r="H3032" s="102"/>
    </row>
    <row r="3033" spans="1:8" x14ac:dyDescent="0.25">
      <c r="A3033" s="30"/>
      <c r="B3033" s="30"/>
      <c r="C3033" s="30"/>
      <c r="D3033" s="30" t="s">
        <v>7</v>
      </c>
      <c r="E3033" s="30">
        <v>0.5</v>
      </c>
      <c r="F3033" s="31">
        <v>367</v>
      </c>
      <c r="G3033" s="111">
        <v>4755.99</v>
      </c>
      <c r="H3033" s="102"/>
    </row>
    <row r="3034" spans="1:8" ht="42.75" x14ac:dyDescent="0.25">
      <c r="A3034" s="34"/>
      <c r="B3034" s="34"/>
      <c r="C3034" s="34" t="s">
        <v>12842</v>
      </c>
      <c r="D3034" s="34"/>
      <c r="E3034" s="34"/>
      <c r="F3034" s="35">
        <v>569</v>
      </c>
      <c r="G3034" s="112">
        <v>33266.019999999997</v>
      </c>
      <c r="H3034" s="102"/>
    </row>
    <row r="3035" spans="1:8" ht="30" x14ac:dyDescent="0.25">
      <c r="A3035" s="30" t="s">
        <v>1426</v>
      </c>
      <c r="B3035" s="30" t="s">
        <v>7815</v>
      </c>
      <c r="C3035" s="30" t="s">
        <v>2848</v>
      </c>
      <c r="D3035" s="30" t="s">
        <v>5</v>
      </c>
      <c r="E3035" s="30">
        <v>5</v>
      </c>
      <c r="F3035" s="31">
        <v>1</v>
      </c>
      <c r="G3035" s="111">
        <v>129.59</v>
      </c>
      <c r="H3035" s="102" t="s">
        <v>19106</v>
      </c>
    </row>
    <row r="3036" spans="1:8" x14ac:dyDescent="0.25">
      <c r="A3036" s="30"/>
      <c r="B3036" s="30"/>
      <c r="C3036" s="30"/>
      <c r="D3036" s="30" t="s">
        <v>7</v>
      </c>
      <c r="E3036" s="30">
        <v>0.5</v>
      </c>
      <c r="F3036" s="31">
        <v>3</v>
      </c>
      <c r="G3036" s="111">
        <v>38.880000000000003</v>
      </c>
      <c r="H3036" s="102"/>
    </row>
    <row r="3037" spans="1:8" ht="28.5" x14ac:dyDescent="0.25">
      <c r="A3037" s="34"/>
      <c r="B3037" s="34"/>
      <c r="C3037" s="34" t="s">
        <v>12843</v>
      </c>
      <c r="D3037" s="34"/>
      <c r="E3037" s="34"/>
      <c r="F3037" s="35">
        <v>4</v>
      </c>
      <c r="G3037" s="112">
        <v>168.47</v>
      </c>
      <c r="H3037" s="102"/>
    </row>
    <row r="3038" spans="1:8" x14ac:dyDescent="0.25">
      <c r="A3038" s="30" t="s">
        <v>1427</v>
      </c>
      <c r="B3038" s="30" t="s">
        <v>7816</v>
      </c>
      <c r="C3038" s="30" t="s">
        <v>1428</v>
      </c>
      <c r="D3038" s="30" t="s">
        <v>5</v>
      </c>
      <c r="E3038" s="30">
        <v>5</v>
      </c>
      <c r="F3038" s="31">
        <v>1</v>
      </c>
      <c r="G3038" s="111">
        <v>129.59</v>
      </c>
      <c r="H3038" s="102" t="s">
        <v>19348</v>
      </c>
    </row>
    <row r="3039" spans="1:8" x14ac:dyDescent="0.25">
      <c r="A3039" s="30"/>
      <c r="B3039" s="30"/>
      <c r="C3039" s="30"/>
      <c r="D3039" s="30" t="s">
        <v>7</v>
      </c>
      <c r="E3039" s="30">
        <v>0.5</v>
      </c>
      <c r="F3039" s="31">
        <v>3</v>
      </c>
      <c r="G3039" s="111">
        <v>38.880000000000003</v>
      </c>
      <c r="H3039" s="102"/>
    </row>
    <row r="3040" spans="1:8" ht="28.5" x14ac:dyDescent="0.25">
      <c r="A3040" s="34"/>
      <c r="B3040" s="34"/>
      <c r="C3040" s="34" t="s">
        <v>12844</v>
      </c>
      <c r="D3040" s="34"/>
      <c r="E3040" s="34"/>
      <c r="F3040" s="35">
        <v>4</v>
      </c>
      <c r="G3040" s="112">
        <v>168.47</v>
      </c>
      <c r="H3040" s="102"/>
    </row>
    <row r="3041" spans="1:8" x14ac:dyDescent="0.25">
      <c r="A3041" s="30" t="s">
        <v>1429</v>
      </c>
      <c r="B3041" s="30" t="s">
        <v>7817</v>
      </c>
      <c r="C3041" s="30" t="s">
        <v>1430</v>
      </c>
      <c r="D3041" s="30" t="s">
        <v>5</v>
      </c>
      <c r="E3041" s="30">
        <v>5</v>
      </c>
      <c r="F3041" s="31">
        <v>1</v>
      </c>
      <c r="G3041" s="111">
        <v>129.59</v>
      </c>
      <c r="H3041" s="102" t="s">
        <v>20513</v>
      </c>
    </row>
    <row r="3042" spans="1:8" x14ac:dyDescent="0.25">
      <c r="A3042" s="30"/>
      <c r="B3042" s="30"/>
      <c r="C3042" s="30"/>
      <c r="D3042" s="30" t="s">
        <v>7</v>
      </c>
      <c r="E3042" s="30">
        <v>0.5</v>
      </c>
      <c r="F3042" s="31">
        <v>2</v>
      </c>
      <c r="G3042" s="111">
        <v>25.92</v>
      </c>
      <c r="H3042" s="102"/>
    </row>
    <row r="3043" spans="1:8" ht="28.5" x14ac:dyDescent="0.25">
      <c r="A3043" s="34"/>
      <c r="B3043" s="34"/>
      <c r="C3043" s="34" t="s">
        <v>12845</v>
      </c>
      <c r="D3043" s="34"/>
      <c r="E3043" s="34"/>
      <c r="F3043" s="35">
        <v>3</v>
      </c>
      <c r="G3043" s="112">
        <v>155.51</v>
      </c>
      <c r="H3043" s="102"/>
    </row>
    <row r="3044" spans="1:8" ht="30" x14ac:dyDescent="0.25">
      <c r="A3044" s="30" t="s">
        <v>1431</v>
      </c>
      <c r="B3044" s="30" t="s">
        <v>7818</v>
      </c>
      <c r="C3044" s="30" t="s">
        <v>1432</v>
      </c>
      <c r="D3044" s="30" t="s">
        <v>5</v>
      </c>
      <c r="E3044" s="30">
        <v>5</v>
      </c>
      <c r="F3044" s="31">
        <v>1</v>
      </c>
      <c r="G3044" s="111">
        <v>129.59</v>
      </c>
      <c r="H3044" s="102" t="s">
        <v>20142</v>
      </c>
    </row>
    <row r="3045" spans="1:8" x14ac:dyDescent="0.25">
      <c r="A3045" s="30"/>
      <c r="B3045" s="30"/>
      <c r="C3045" s="30"/>
      <c r="D3045" s="30" t="s">
        <v>7</v>
      </c>
      <c r="E3045" s="30">
        <v>0.5</v>
      </c>
      <c r="F3045" s="31">
        <v>2</v>
      </c>
      <c r="G3045" s="111">
        <v>25.92</v>
      </c>
      <c r="H3045" s="102"/>
    </row>
    <row r="3046" spans="1:8" ht="28.5" x14ac:dyDescent="0.25">
      <c r="A3046" s="34"/>
      <c r="B3046" s="34"/>
      <c r="C3046" s="34" t="s">
        <v>12846</v>
      </c>
      <c r="D3046" s="34"/>
      <c r="E3046" s="34"/>
      <c r="F3046" s="35">
        <v>3</v>
      </c>
      <c r="G3046" s="112">
        <v>155.51</v>
      </c>
      <c r="H3046" s="102"/>
    </row>
    <row r="3047" spans="1:8" ht="30" x14ac:dyDescent="0.25">
      <c r="A3047" s="30" t="s">
        <v>1433</v>
      </c>
      <c r="B3047" s="30" t="s">
        <v>7819</v>
      </c>
      <c r="C3047" s="30" t="s">
        <v>2849</v>
      </c>
      <c r="D3047" s="30" t="s">
        <v>5</v>
      </c>
      <c r="E3047" s="30">
        <v>5</v>
      </c>
      <c r="F3047" s="31">
        <v>1</v>
      </c>
      <c r="G3047" s="111">
        <v>129.59</v>
      </c>
      <c r="H3047" s="102" t="s">
        <v>19042</v>
      </c>
    </row>
    <row r="3048" spans="1:8" x14ac:dyDescent="0.25">
      <c r="A3048" s="30"/>
      <c r="B3048" s="30"/>
      <c r="C3048" s="30"/>
      <c r="D3048" s="30" t="s">
        <v>7</v>
      </c>
      <c r="E3048" s="30">
        <v>0.5</v>
      </c>
      <c r="F3048" s="31">
        <v>2</v>
      </c>
      <c r="G3048" s="111">
        <v>25.92</v>
      </c>
      <c r="H3048" s="102"/>
    </row>
    <row r="3049" spans="1:8" ht="28.5" x14ac:dyDescent="0.25">
      <c r="A3049" s="34"/>
      <c r="B3049" s="34"/>
      <c r="C3049" s="34" t="s">
        <v>12847</v>
      </c>
      <c r="D3049" s="34"/>
      <c r="E3049" s="34"/>
      <c r="F3049" s="35">
        <v>3</v>
      </c>
      <c r="G3049" s="112">
        <v>155.51</v>
      </c>
      <c r="H3049" s="102"/>
    </row>
    <row r="3050" spans="1:8" x14ac:dyDescent="0.25">
      <c r="A3050" s="30" t="s">
        <v>1434</v>
      </c>
      <c r="B3050" s="30" t="s">
        <v>7820</v>
      </c>
      <c r="C3050" s="30" t="s">
        <v>1435</v>
      </c>
      <c r="D3050" s="30" t="s">
        <v>5</v>
      </c>
      <c r="E3050" s="30">
        <v>5</v>
      </c>
      <c r="F3050" s="31">
        <v>1</v>
      </c>
      <c r="G3050" s="111">
        <v>129.59</v>
      </c>
      <c r="H3050" s="102" t="s">
        <v>19738</v>
      </c>
    </row>
    <row r="3051" spans="1:8" x14ac:dyDescent="0.25">
      <c r="A3051" s="30"/>
      <c r="B3051" s="30"/>
      <c r="C3051" s="30"/>
      <c r="D3051" s="30" t="s">
        <v>7</v>
      </c>
      <c r="E3051" s="30">
        <v>0.5</v>
      </c>
      <c r="F3051" s="31">
        <v>2</v>
      </c>
      <c r="G3051" s="111">
        <v>25.92</v>
      </c>
      <c r="H3051" s="102"/>
    </row>
    <row r="3052" spans="1:8" ht="28.5" x14ac:dyDescent="0.25">
      <c r="A3052" s="34"/>
      <c r="B3052" s="34"/>
      <c r="C3052" s="34" t="s">
        <v>12848</v>
      </c>
      <c r="D3052" s="34"/>
      <c r="E3052" s="34"/>
      <c r="F3052" s="35">
        <v>3</v>
      </c>
      <c r="G3052" s="112">
        <v>155.51</v>
      </c>
      <c r="H3052" s="102"/>
    </row>
    <row r="3053" spans="1:8" ht="30" x14ac:dyDescent="0.25">
      <c r="A3053" s="30" t="s">
        <v>1436</v>
      </c>
      <c r="B3053" s="30" t="s">
        <v>7821</v>
      </c>
      <c r="C3053" s="30" t="s">
        <v>1437</v>
      </c>
      <c r="D3053" s="30" t="s">
        <v>5</v>
      </c>
      <c r="E3053" s="30">
        <v>5</v>
      </c>
      <c r="F3053" s="31">
        <v>1</v>
      </c>
      <c r="G3053" s="111">
        <v>129.59</v>
      </c>
      <c r="H3053" s="102" t="s">
        <v>17960</v>
      </c>
    </row>
    <row r="3054" spans="1:8" x14ac:dyDescent="0.25">
      <c r="A3054" s="30"/>
      <c r="B3054" s="30"/>
      <c r="C3054" s="30"/>
      <c r="D3054" s="30" t="s">
        <v>7</v>
      </c>
      <c r="E3054" s="30">
        <v>0.5</v>
      </c>
      <c r="F3054" s="31">
        <v>3</v>
      </c>
      <c r="G3054" s="111">
        <v>38.880000000000003</v>
      </c>
      <c r="H3054" s="102"/>
    </row>
    <row r="3055" spans="1:8" ht="28.5" x14ac:dyDescent="0.25">
      <c r="A3055" s="34"/>
      <c r="B3055" s="34"/>
      <c r="C3055" s="34" t="s">
        <v>12849</v>
      </c>
      <c r="D3055" s="34"/>
      <c r="E3055" s="34"/>
      <c r="F3055" s="35">
        <v>4</v>
      </c>
      <c r="G3055" s="112">
        <v>168.47</v>
      </c>
      <c r="H3055" s="102"/>
    </row>
    <row r="3056" spans="1:8" ht="45" x14ac:dyDescent="0.25">
      <c r="A3056" s="30" t="s">
        <v>1438</v>
      </c>
      <c r="B3056" s="30" t="s">
        <v>7822</v>
      </c>
      <c r="C3056" s="30" t="s">
        <v>2850</v>
      </c>
      <c r="D3056" s="30" t="s">
        <v>5</v>
      </c>
      <c r="E3056" s="30">
        <v>5</v>
      </c>
      <c r="F3056" s="31">
        <v>2</v>
      </c>
      <c r="G3056" s="111">
        <v>259.18</v>
      </c>
      <c r="H3056" s="102" t="s">
        <v>19419</v>
      </c>
    </row>
    <row r="3057" spans="1:8" x14ac:dyDescent="0.25">
      <c r="A3057" s="30"/>
      <c r="B3057" s="30"/>
      <c r="C3057" s="30"/>
      <c r="D3057" s="30" t="s">
        <v>7</v>
      </c>
      <c r="E3057" s="30">
        <v>0.5</v>
      </c>
      <c r="F3057" s="31">
        <v>2</v>
      </c>
      <c r="G3057" s="111">
        <v>25.92</v>
      </c>
      <c r="H3057" s="102"/>
    </row>
    <row r="3058" spans="1:8" ht="42.75" x14ac:dyDescent="0.25">
      <c r="A3058" s="34"/>
      <c r="B3058" s="34"/>
      <c r="C3058" s="34" t="s">
        <v>12850</v>
      </c>
      <c r="D3058" s="34"/>
      <c r="E3058" s="34"/>
      <c r="F3058" s="35">
        <v>4</v>
      </c>
      <c r="G3058" s="112">
        <v>285.10000000000002</v>
      </c>
      <c r="H3058" s="102"/>
    </row>
    <row r="3059" spans="1:8" ht="30" x14ac:dyDescent="0.25">
      <c r="A3059" s="30" t="s">
        <v>1439</v>
      </c>
      <c r="B3059" s="30" t="s">
        <v>7823</v>
      </c>
      <c r="C3059" s="30" t="s">
        <v>1440</v>
      </c>
      <c r="D3059" s="30" t="s">
        <v>5</v>
      </c>
      <c r="E3059" s="30">
        <v>5</v>
      </c>
      <c r="F3059" s="31">
        <v>1</v>
      </c>
      <c r="G3059" s="111">
        <v>129.59</v>
      </c>
      <c r="H3059" s="102" t="s">
        <v>18329</v>
      </c>
    </row>
    <row r="3060" spans="1:8" x14ac:dyDescent="0.25">
      <c r="A3060" s="30"/>
      <c r="B3060" s="30"/>
      <c r="C3060" s="30"/>
      <c r="D3060" s="30" t="s">
        <v>7</v>
      </c>
      <c r="E3060" s="30">
        <v>0.5</v>
      </c>
      <c r="F3060" s="31">
        <v>1</v>
      </c>
      <c r="G3060" s="111">
        <v>12.96</v>
      </c>
      <c r="H3060" s="102"/>
    </row>
    <row r="3061" spans="1:8" ht="28.5" x14ac:dyDescent="0.25">
      <c r="A3061" s="34"/>
      <c r="B3061" s="34"/>
      <c r="C3061" s="34" t="s">
        <v>12851</v>
      </c>
      <c r="D3061" s="34"/>
      <c r="E3061" s="34"/>
      <c r="F3061" s="35">
        <v>2</v>
      </c>
      <c r="G3061" s="112">
        <v>142.55000000000001</v>
      </c>
      <c r="H3061" s="102"/>
    </row>
    <row r="3062" spans="1:8" ht="45" x14ac:dyDescent="0.25">
      <c r="A3062" s="30" t="s">
        <v>1441</v>
      </c>
      <c r="B3062" s="30" t="s">
        <v>7824</v>
      </c>
      <c r="C3062" s="30" t="s">
        <v>2516</v>
      </c>
      <c r="D3062" s="30" t="s">
        <v>5</v>
      </c>
      <c r="E3062" s="30">
        <v>5</v>
      </c>
      <c r="F3062" s="31">
        <v>2</v>
      </c>
      <c r="G3062" s="111">
        <v>259.18</v>
      </c>
      <c r="H3062" s="102" t="s">
        <v>20938</v>
      </c>
    </row>
    <row r="3063" spans="1:8" x14ac:dyDescent="0.25">
      <c r="A3063" s="30"/>
      <c r="B3063" s="30"/>
      <c r="C3063" s="30"/>
      <c r="D3063" s="30" t="s">
        <v>7</v>
      </c>
      <c r="E3063" s="30">
        <v>0.5</v>
      </c>
      <c r="F3063" s="31">
        <v>1</v>
      </c>
      <c r="G3063" s="111">
        <v>12.96</v>
      </c>
      <c r="H3063" s="102"/>
    </row>
    <row r="3064" spans="1:8" ht="42.75" x14ac:dyDescent="0.25">
      <c r="A3064" s="34"/>
      <c r="B3064" s="34"/>
      <c r="C3064" s="34" t="s">
        <v>12852</v>
      </c>
      <c r="D3064" s="34"/>
      <c r="E3064" s="34"/>
      <c r="F3064" s="35">
        <v>3</v>
      </c>
      <c r="G3064" s="112">
        <v>272.14</v>
      </c>
      <c r="H3064" s="102"/>
    </row>
    <row r="3065" spans="1:8" ht="45" x14ac:dyDescent="0.25">
      <c r="A3065" s="30" t="s">
        <v>1442</v>
      </c>
      <c r="B3065" s="30" t="s">
        <v>7825</v>
      </c>
      <c r="C3065" s="30" t="s">
        <v>2517</v>
      </c>
      <c r="D3065" s="30" t="s">
        <v>5</v>
      </c>
      <c r="E3065" s="30">
        <v>5</v>
      </c>
      <c r="F3065" s="31">
        <v>2</v>
      </c>
      <c r="G3065" s="111">
        <v>259.18</v>
      </c>
      <c r="H3065" s="102" t="s">
        <v>19901</v>
      </c>
    </row>
    <row r="3066" spans="1:8" x14ac:dyDescent="0.25">
      <c r="A3066" s="30"/>
      <c r="B3066" s="30"/>
      <c r="C3066" s="30"/>
      <c r="D3066" s="30" t="s">
        <v>7</v>
      </c>
      <c r="E3066" s="30">
        <v>0.5</v>
      </c>
      <c r="F3066" s="31">
        <v>3</v>
      </c>
      <c r="G3066" s="111">
        <v>38.880000000000003</v>
      </c>
      <c r="H3066" s="102"/>
    </row>
    <row r="3067" spans="1:8" ht="42.75" x14ac:dyDescent="0.25">
      <c r="A3067" s="34"/>
      <c r="B3067" s="34"/>
      <c r="C3067" s="34" t="s">
        <v>12853</v>
      </c>
      <c r="D3067" s="34"/>
      <c r="E3067" s="34"/>
      <c r="F3067" s="35">
        <v>5</v>
      </c>
      <c r="G3067" s="112">
        <v>298.06</v>
      </c>
      <c r="H3067" s="102"/>
    </row>
    <row r="3068" spans="1:8" x14ac:dyDescent="0.25">
      <c r="A3068" s="30" t="s">
        <v>1443</v>
      </c>
      <c r="B3068" s="30" t="s">
        <v>7826</v>
      </c>
      <c r="C3068" s="30" t="s">
        <v>1444</v>
      </c>
      <c r="D3068" s="30" t="s">
        <v>5</v>
      </c>
      <c r="E3068" s="30">
        <v>5</v>
      </c>
      <c r="F3068" s="31">
        <v>1</v>
      </c>
      <c r="G3068" s="111">
        <v>129.59</v>
      </c>
      <c r="H3068" s="102" t="s">
        <v>19477</v>
      </c>
    </row>
    <row r="3069" spans="1:8" x14ac:dyDescent="0.25">
      <c r="A3069" s="30"/>
      <c r="B3069" s="30"/>
      <c r="C3069" s="30"/>
      <c r="D3069" s="30" t="s">
        <v>7</v>
      </c>
      <c r="E3069" s="30">
        <v>0.5</v>
      </c>
      <c r="F3069" s="31">
        <v>3</v>
      </c>
      <c r="G3069" s="111">
        <v>38.880000000000003</v>
      </c>
      <c r="H3069" s="102"/>
    </row>
    <row r="3070" spans="1:8" ht="28.5" x14ac:dyDescent="0.25">
      <c r="A3070" s="34"/>
      <c r="B3070" s="34"/>
      <c r="C3070" s="34" t="s">
        <v>12854</v>
      </c>
      <c r="D3070" s="34"/>
      <c r="E3070" s="34"/>
      <c r="F3070" s="35">
        <v>4</v>
      </c>
      <c r="G3070" s="112">
        <v>168.47</v>
      </c>
      <c r="H3070" s="102"/>
    </row>
    <row r="3071" spans="1:8" ht="45" x14ac:dyDescent="0.25">
      <c r="A3071" s="30" t="s">
        <v>1447</v>
      </c>
      <c r="B3071" s="30" t="s">
        <v>7827</v>
      </c>
      <c r="C3071" s="30" t="s">
        <v>1448</v>
      </c>
      <c r="D3071" s="30" t="s">
        <v>5</v>
      </c>
      <c r="E3071" s="30">
        <v>5</v>
      </c>
      <c r="F3071" s="31">
        <v>3</v>
      </c>
      <c r="G3071" s="111">
        <v>388.77</v>
      </c>
      <c r="H3071" s="102" t="s">
        <v>17487</v>
      </c>
    </row>
    <row r="3072" spans="1:8" x14ac:dyDescent="0.25">
      <c r="A3072" s="30"/>
      <c r="B3072" s="30"/>
      <c r="C3072" s="30"/>
      <c r="D3072" s="30" t="s">
        <v>7</v>
      </c>
      <c r="E3072" s="30">
        <v>0.5</v>
      </c>
      <c r="F3072" s="31">
        <v>2</v>
      </c>
      <c r="G3072" s="111">
        <v>25.92</v>
      </c>
      <c r="H3072" s="102"/>
    </row>
    <row r="3073" spans="1:8" ht="42.75" x14ac:dyDescent="0.25">
      <c r="A3073" s="34"/>
      <c r="B3073" s="34"/>
      <c r="C3073" s="34" t="s">
        <v>12855</v>
      </c>
      <c r="D3073" s="34"/>
      <c r="E3073" s="34"/>
      <c r="F3073" s="35">
        <v>5</v>
      </c>
      <c r="G3073" s="112">
        <v>414.69</v>
      </c>
      <c r="H3073" s="102"/>
    </row>
    <row r="3074" spans="1:8" ht="30" x14ac:dyDescent="0.25">
      <c r="A3074" s="30" t="s">
        <v>1449</v>
      </c>
      <c r="B3074" s="30" t="s">
        <v>7828</v>
      </c>
      <c r="C3074" s="30" t="s">
        <v>2518</v>
      </c>
      <c r="D3074" s="30" t="s">
        <v>5</v>
      </c>
      <c r="E3074" s="30">
        <v>5</v>
      </c>
      <c r="F3074" s="31">
        <v>2</v>
      </c>
      <c r="G3074" s="111">
        <v>259.18</v>
      </c>
      <c r="H3074" s="102" t="s">
        <v>20114</v>
      </c>
    </row>
    <row r="3075" spans="1:8" x14ac:dyDescent="0.25">
      <c r="A3075" s="30"/>
      <c r="B3075" s="30"/>
      <c r="C3075" s="30"/>
      <c r="D3075" s="30" t="s">
        <v>7</v>
      </c>
      <c r="E3075" s="30">
        <v>0.5</v>
      </c>
      <c r="F3075" s="31">
        <v>2</v>
      </c>
      <c r="G3075" s="111">
        <v>25.92</v>
      </c>
      <c r="H3075" s="102"/>
    </row>
    <row r="3076" spans="1:8" ht="42.75" x14ac:dyDescent="0.25">
      <c r="A3076" s="34"/>
      <c r="B3076" s="34"/>
      <c r="C3076" s="34" t="s">
        <v>12856</v>
      </c>
      <c r="D3076" s="34"/>
      <c r="E3076" s="34"/>
      <c r="F3076" s="35">
        <v>4</v>
      </c>
      <c r="G3076" s="112">
        <v>285.10000000000002</v>
      </c>
      <c r="H3076" s="102"/>
    </row>
    <row r="3077" spans="1:8" x14ac:dyDescent="0.25">
      <c r="A3077" s="30" t="s">
        <v>1450</v>
      </c>
      <c r="B3077" s="30" t="s">
        <v>7829</v>
      </c>
      <c r="C3077" s="30" t="s">
        <v>1451</v>
      </c>
      <c r="D3077" s="30" t="s">
        <v>5</v>
      </c>
      <c r="E3077" s="30">
        <v>5</v>
      </c>
      <c r="F3077" s="31">
        <v>1</v>
      </c>
      <c r="G3077" s="111">
        <v>129.59</v>
      </c>
      <c r="H3077" s="102" t="s">
        <v>20932</v>
      </c>
    </row>
    <row r="3078" spans="1:8" x14ac:dyDescent="0.25">
      <c r="A3078" s="30"/>
      <c r="B3078" s="30"/>
      <c r="C3078" s="30"/>
      <c r="D3078" s="30" t="s">
        <v>6</v>
      </c>
      <c r="E3078" s="30">
        <v>1</v>
      </c>
      <c r="F3078" s="31">
        <v>1</v>
      </c>
      <c r="G3078" s="111">
        <v>25.92</v>
      </c>
      <c r="H3078" s="102"/>
    </row>
    <row r="3079" spans="1:8" ht="28.5" x14ac:dyDescent="0.25">
      <c r="A3079" s="34"/>
      <c r="B3079" s="34"/>
      <c r="C3079" s="34" t="s">
        <v>12857</v>
      </c>
      <c r="D3079" s="34"/>
      <c r="E3079" s="34"/>
      <c r="F3079" s="35">
        <v>2</v>
      </c>
      <c r="G3079" s="112">
        <v>155.51</v>
      </c>
      <c r="H3079" s="102"/>
    </row>
    <row r="3080" spans="1:8" ht="30" x14ac:dyDescent="0.25">
      <c r="A3080" s="30" t="s">
        <v>1452</v>
      </c>
      <c r="B3080" s="30" t="s">
        <v>7830</v>
      </c>
      <c r="C3080" s="30" t="s">
        <v>2746</v>
      </c>
      <c r="D3080" s="30" t="s">
        <v>3</v>
      </c>
      <c r="E3080" s="30">
        <v>10</v>
      </c>
      <c r="F3080" s="31">
        <v>2</v>
      </c>
      <c r="G3080" s="111">
        <v>518.36</v>
      </c>
      <c r="H3080" s="102" t="s">
        <v>16897</v>
      </c>
    </row>
    <row r="3081" spans="1:8" x14ac:dyDescent="0.25">
      <c r="A3081" s="30"/>
      <c r="B3081" s="30"/>
      <c r="C3081" s="30"/>
      <c r="D3081" s="30" t="s">
        <v>5</v>
      </c>
      <c r="E3081" s="30">
        <v>5</v>
      </c>
      <c r="F3081" s="31">
        <v>1</v>
      </c>
      <c r="G3081" s="111">
        <v>129.59</v>
      </c>
      <c r="H3081" s="102"/>
    </row>
    <row r="3082" spans="1:8" x14ac:dyDescent="0.25">
      <c r="A3082" s="30"/>
      <c r="B3082" s="30"/>
      <c r="C3082" s="30"/>
      <c r="D3082" s="30" t="s">
        <v>6</v>
      </c>
      <c r="E3082" s="30">
        <v>1</v>
      </c>
      <c r="F3082" s="31">
        <v>1</v>
      </c>
      <c r="G3082" s="111">
        <v>25.92</v>
      </c>
      <c r="H3082" s="102"/>
    </row>
    <row r="3083" spans="1:8" x14ac:dyDescent="0.25">
      <c r="A3083" s="30"/>
      <c r="B3083" s="30"/>
      <c r="C3083" s="30"/>
      <c r="D3083" s="30" t="s">
        <v>7</v>
      </c>
      <c r="E3083" s="30">
        <v>0.5</v>
      </c>
      <c r="F3083" s="31">
        <v>2</v>
      </c>
      <c r="G3083" s="111">
        <v>25.92</v>
      </c>
      <c r="H3083" s="102"/>
    </row>
    <row r="3084" spans="1:8" ht="42.75" x14ac:dyDescent="0.25">
      <c r="A3084" s="34"/>
      <c r="B3084" s="34"/>
      <c r="C3084" s="34" t="s">
        <v>12858</v>
      </c>
      <c r="D3084" s="34"/>
      <c r="E3084" s="34"/>
      <c r="F3084" s="35">
        <v>6</v>
      </c>
      <c r="G3084" s="112">
        <v>699.79</v>
      </c>
      <c r="H3084" s="102"/>
    </row>
    <row r="3085" spans="1:8" ht="30" x14ac:dyDescent="0.25">
      <c r="A3085" s="30" t="s">
        <v>1453</v>
      </c>
      <c r="B3085" s="30" t="s">
        <v>7831</v>
      </c>
      <c r="C3085" s="30" t="s">
        <v>1454</v>
      </c>
      <c r="D3085" s="30" t="s">
        <v>5</v>
      </c>
      <c r="E3085" s="30">
        <v>5</v>
      </c>
      <c r="F3085" s="31">
        <v>1</v>
      </c>
      <c r="G3085" s="111">
        <v>129.59</v>
      </c>
      <c r="H3085" s="102" t="s">
        <v>19026</v>
      </c>
    </row>
    <row r="3086" spans="1:8" ht="28.5" x14ac:dyDescent="0.25">
      <c r="A3086" s="34"/>
      <c r="B3086" s="34"/>
      <c r="C3086" s="34" t="s">
        <v>12859</v>
      </c>
      <c r="D3086" s="34"/>
      <c r="E3086" s="34"/>
      <c r="F3086" s="35">
        <v>1</v>
      </c>
      <c r="G3086" s="112">
        <v>129.59</v>
      </c>
      <c r="H3086" s="102"/>
    </row>
    <row r="3087" spans="1:8" ht="30" x14ac:dyDescent="0.25">
      <c r="A3087" s="30" t="s">
        <v>1457</v>
      </c>
      <c r="B3087" s="30" t="s">
        <v>7832</v>
      </c>
      <c r="C3087" s="30" t="s">
        <v>1458</v>
      </c>
      <c r="D3087" s="30" t="s">
        <v>3</v>
      </c>
      <c r="E3087" s="30">
        <v>10</v>
      </c>
      <c r="F3087" s="31">
        <v>1</v>
      </c>
      <c r="G3087" s="111">
        <v>259.18</v>
      </c>
      <c r="H3087" s="102" t="s">
        <v>19777</v>
      </c>
    </row>
    <row r="3088" spans="1:8" x14ac:dyDescent="0.25">
      <c r="A3088" s="30"/>
      <c r="B3088" s="30"/>
      <c r="C3088" s="30"/>
      <c r="D3088" s="30" t="s">
        <v>6</v>
      </c>
      <c r="E3088" s="30">
        <v>1</v>
      </c>
      <c r="F3088" s="31">
        <v>1</v>
      </c>
      <c r="G3088" s="111">
        <v>25.92</v>
      </c>
      <c r="H3088" s="102"/>
    </row>
    <row r="3089" spans="1:8" ht="42.75" x14ac:dyDescent="0.25">
      <c r="A3089" s="34"/>
      <c r="B3089" s="34"/>
      <c r="C3089" s="34" t="s">
        <v>12860</v>
      </c>
      <c r="D3089" s="34"/>
      <c r="E3089" s="34"/>
      <c r="F3089" s="35">
        <v>2</v>
      </c>
      <c r="G3089" s="112">
        <v>285.10000000000002</v>
      </c>
      <c r="H3089" s="102"/>
    </row>
    <row r="3090" spans="1:8" ht="30" x14ac:dyDescent="0.25">
      <c r="A3090" s="30" t="s">
        <v>1459</v>
      </c>
      <c r="B3090" s="30" t="s">
        <v>7833</v>
      </c>
      <c r="C3090" s="30" t="s">
        <v>1460</v>
      </c>
      <c r="D3090" s="30" t="s">
        <v>3</v>
      </c>
      <c r="E3090" s="30">
        <v>10</v>
      </c>
      <c r="F3090" s="31">
        <v>1</v>
      </c>
      <c r="G3090" s="111">
        <v>259.18</v>
      </c>
      <c r="H3090" s="102" t="s">
        <v>20939</v>
      </c>
    </row>
    <row r="3091" spans="1:8" x14ac:dyDescent="0.25">
      <c r="A3091" s="30"/>
      <c r="B3091" s="30"/>
      <c r="C3091" s="30"/>
      <c r="D3091" s="30" t="s">
        <v>6</v>
      </c>
      <c r="E3091" s="30">
        <v>1</v>
      </c>
      <c r="F3091" s="31">
        <v>1</v>
      </c>
      <c r="G3091" s="111">
        <v>25.92</v>
      </c>
      <c r="H3091" s="102"/>
    </row>
    <row r="3092" spans="1:8" ht="42.75" x14ac:dyDescent="0.25">
      <c r="A3092" s="34"/>
      <c r="B3092" s="34"/>
      <c r="C3092" s="34" t="s">
        <v>12861</v>
      </c>
      <c r="D3092" s="34"/>
      <c r="E3092" s="34"/>
      <c r="F3092" s="35">
        <v>2</v>
      </c>
      <c r="G3092" s="112">
        <v>285.10000000000002</v>
      </c>
      <c r="H3092" s="102"/>
    </row>
    <row r="3093" spans="1:8" ht="30" x14ac:dyDescent="0.25">
      <c r="A3093" s="30" t="s">
        <v>1461</v>
      </c>
      <c r="B3093" s="30" t="s">
        <v>7834</v>
      </c>
      <c r="C3093" s="30" t="s">
        <v>2386</v>
      </c>
      <c r="D3093" s="30" t="s">
        <v>4</v>
      </c>
      <c r="E3093" s="30">
        <v>8</v>
      </c>
      <c r="F3093" s="31">
        <v>2</v>
      </c>
      <c r="G3093" s="111">
        <v>414.69</v>
      </c>
      <c r="H3093" s="102" t="s">
        <v>20221</v>
      </c>
    </row>
    <row r="3094" spans="1:8" x14ac:dyDescent="0.25">
      <c r="A3094" s="30"/>
      <c r="B3094" s="30"/>
      <c r="C3094" s="30"/>
      <c r="D3094" s="30" t="s">
        <v>7</v>
      </c>
      <c r="E3094" s="30">
        <v>0.5</v>
      </c>
      <c r="F3094" s="31">
        <v>1</v>
      </c>
      <c r="G3094" s="111">
        <v>12.96</v>
      </c>
      <c r="H3094" s="102"/>
    </row>
    <row r="3095" spans="1:8" ht="28.5" x14ac:dyDescent="0.25">
      <c r="A3095" s="34"/>
      <c r="B3095" s="34"/>
      <c r="C3095" s="34" t="s">
        <v>12862</v>
      </c>
      <c r="D3095" s="34"/>
      <c r="E3095" s="34"/>
      <c r="F3095" s="35">
        <v>3</v>
      </c>
      <c r="G3095" s="112">
        <v>427.65</v>
      </c>
      <c r="H3095" s="102"/>
    </row>
    <row r="3096" spans="1:8" ht="30" x14ac:dyDescent="0.25">
      <c r="A3096" s="30" t="s">
        <v>1462</v>
      </c>
      <c r="B3096" s="30" t="s">
        <v>7835</v>
      </c>
      <c r="C3096" s="30" t="s">
        <v>1463</v>
      </c>
      <c r="D3096" s="30" t="s">
        <v>4</v>
      </c>
      <c r="E3096" s="30">
        <v>8</v>
      </c>
      <c r="F3096" s="31">
        <v>1</v>
      </c>
      <c r="G3096" s="111">
        <v>207.35</v>
      </c>
      <c r="H3096" s="102" t="s">
        <v>18082</v>
      </c>
    </row>
    <row r="3097" spans="1:8" ht="28.5" x14ac:dyDescent="0.25">
      <c r="A3097" s="34"/>
      <c r="B3097" s="34"/>
      <c r="C3097" s="34" t="s">
        <v>12863</v>
      </c>
      <c r="D3097" s="34"/>
      <c r="E3097" s="34"/>
      <c r="F3097" s="35">
        <v>1</v>
      </c>
      <c r="G3097" s="112">
        <v>207.35</v>
      </c>
      <c r="H3097" s="102"/>
    </row>
    <row r="3098" spans="1:8" x14ac:dyDescent="0.25">
      <c r="A3098" s="30" t="s">
        <v>1701</v>
      </c>
      <c r="B3098" s="30" t="s">
        <v>8742</v>
      </c>
      <c r="C3098" s="30" t="s">
        <v>1702</v>
      </c>
      <c r="D3098" s="30" t="s">
        <v>5</v>
      </c>
      <c r="E3098" s="30">
        <v>5</v>
      </c>
      <c r="F3098" s="31">
        <v>1</v>
      </c>
      <c r="G3098" s="111">
        <v>129.59</v>
      </c>
      <c r="H3098" s="102" t="s">
        <v>17279</v>
      </c>
    </row>
    <row r="3099" spans="1:8" x14ac:dyDescent="0.25">
      <c r="A3099" s="30"/>
      <c r="B3099" s="30"/>
      <c r="C3099" s="30"/>
      <c r="D3099" s="30" t="s">
        <v>6</v>
      </c>
      <c r="E3099" s="30">
        <v>1</v>
      </c>
      <c r="F3099" s="31">
        <v>1</v>
      </c>
      <c r="G3099" s="111">
        <v>25.92</v>
      </c>
      <c r="H3099" s="102"/>
    </row>
    <row r="3100" spans="1:8" x14ac:dyDescent="0.25">
      <c r="A3100" s="30"/>
      <c r="B3100" s="30"/>
      <c r="C3100" s="30"/>
      <c r="D3100" s="30" t="s">
        <v>7</v>
      </c>
      <c r="E3100" s="30">
        <v>0.5</v>
      </c>
      <c r="F3100" s="31">
        <v>2</v>
      </c>
      <c r="G3100" s="111">
        <v>25.92</v>
      </c>
      <c r="H3100" s="102"/>
    </row>
    <row r="3101" spans="1:8" ht="28.5" x14ac:dyDescent="0.25">
      <c r="A3101" s="34"/>
      <c r="B3101" s="34"/>
      <c r="C3101" s="34" t="s">
        <v>12864</v>
      </c>
      <c r="D3101" s="34"/>
      <c r="E3101" s="34"/>
      <c r="F3101" s="35">
        <v>4</v>
      </c>
      <c r="G3101" s="112">
        <v>181.43</v>
      </c>
      <c r="H3101" s="102"/>
    </row>
    <row r="3102" spans="1:8" ht="30" x14ac:dyDescent="0.25">
      <c r="A3102" s="30" t="s">
        <v>1703</v>
      </c>
      <c r="B3102" s="30" t="s">
        <v>8743</v>
      </c>
      <c r="C3102" s="30" t="s">
        <v>2655</v>
      </c>
      <c r="D3102" s="30" t="s">
        <v>5</v>
      </c>
      <c r="E3102" s="30">
        <v>5</v>
      </c>
      <c r="F3102" s="31">
        <v>1</v>
      </c>
      <c r="G3102" s="111">
        <v>129.59</v>
      </c>
      <c r="H3102" s="102" t="s">
        <v>18207</v>
      </c>
    </row>
    <row r="3103" spans="1:8" x14ac:dyDescent="0.25">
      <c r="A3103" s="30"/>
      <c r="B3103" s="30"/>
      <c r="C3103" s="30"/>
      <c r="D3103" s="30" t="s">
        <v>6</v>
      </c>
      <c r="E3103" s="30">
        <v>1</v>
      </c>
      <c r="F3103" s="31">
        <v>1</v>
      </c>
      <c r="G3103" s="111">
        <v>25.92</v>
      </c>
      <c r="H3103" s="102"/>
    </row>
    <row r="3104" spans="1:8" x14ac:dyDescent="0.25">
      <c r="A3104" s="30"/>
      <c r="B3104" s="30"/>
      <c r="C3104" s="30"/>
      <c r="D3104" s="30" t="s">
        <v>7</v>
      </c>
      <c r="E3104" s="30">
        <v>0.5</v>
      </c>
      <c r="F3104" s="31">
        <v>1</v>
      </c>
      <c r="G3104" s="111">
        <v>12.96</v>
      </c>
      <c r="H3104" s="102"/>
    </row>
    <row r="3105" spans="1:8" ht="28.5" x14ac:dyDescent="0.25">
      <c r="A3105" s="34"/>
      <c r="B3105" s="34"/>
      <c r="C3105" s="34" t="s">
        <v>12865</v>
      </c>
      <c r="D3105" s="34"/>
      <c r="E3105" s="34"/>
      <c r="F3105" s="35">
        <v>3</v>
      </c>
      <c r="G3105" s="112">
        <v>168.47</v>
      </c>
      <c r="H3105" s="102"/>
    </row>
    <row r="3106" spans="1:8" ht="30" x14ac:dyDescent="0.25">
      <c r="A3106" s="30" t="s">
        <v>1704</v>
      </c>
      <c r="B3106" s="30" t="s">
        <v>8744</v>
      </c>
      <c r="C3106" s="30" t="s">
        <v>2656</v>
      </c>
      <c r="D3106" s="30" t="s">
        <v>4</v>
      </c>
      <c r="E3106" s="30">
        <v>8</v>
      </c>
      <c r="F3106" s="31">
        <v>1</v>
      </c>
      <c r="G3106" s="111">
        <v>207.35</v>
      </c>
      <c r="H3106" s="102" t="s">
        <v>20025</v>
      </c>
    </row>
    <row r="3107" spans="1:8" ht="28.5" x14ac:dyDescent="0.25">
      <c r="A3107" s="34"/>
      <c r="B3107" s="34"/>
      <c r="C3107" s="34" t="s">
        <v>12866</v>
      </c>
      <c r="D3107" s="34"/>
      <c r="E3107" s="34"/>
      <c r="F3107" s="35">
        <v>1</v>
      </c>
      <c r="G3107" s="112">
        <v>207.35</v>
      </c>
      <c r="H3107" s="102"/>
    </row>
    <row r="3108" spans="1:8" x14ac:dyDescent="0.25">
      <c r="A3108" s="30" t="s">
        <v>1705</v>
      </c>
      <c r="B3108" s="30" t="s">
        <v>8745</v>
      </c>
      <c r="C3108" s="30" t="s">
        <v>2657</v>
      </c>
      <c r="D3108" s="30" t="s">
        <v>4</v>
      </c>
      <c r="E3108" s="30">
        <v>8</v>
      </c>
      <c r="F3108" s="31">
        <v>3</v>
      </c>
      <c r="G3108" s="111">
        <v>622.04</v>
      </c>
      <c r="H3108" s="102" t="s">
        <v>18213</v>
      </c>
    </row>
    <row r="3109" spans="1:8" x14ac:dyDescent="0.25">
      <c r="A3109" s="30"/>
      <c r="B3109" s="30"/>
      <c r="C3109" s="30"/>
      <c r="D3109" s="30" t="s">
        <v>7</v>
      </c>
      <c r="E3109" s="30">
        <v>0.5</v>
      </c>
      <c r="F3109" s="31">
        <v>1</v>
      </c>
      <c r="G3109" s="111">
        <v>12.96</v>
      </c>
      <c r="H3109" s="102"/>
    </row>
    <row r="3110" spans="1:8" ht="28.5" x14ac:dyDescent="0.25">
      <c r="A3110" s="34"/>
      <c r="B3110" s="34"/>
      <c r="C3110" s="34" t="s">
        <v>12867</v>
      </c>
      <c r="D3110" s="34"/>
      <c r="E3110" s="34"/>
      <c r="F3110" s="35">
        <v>4</v>
      </c>
      <c r="G3110" s="112">
        <v>635</v>
      </c>
      <c r="H3110" s="102"/>
    </row>
    <row r="3111" spans="1:8" x14ac:dyDescent="0.25">
      <c r="A3111" s="30" t="s">
        <v>1706</v>
      </c>
      <c r="B3111" s="30" t="s">
        <v>8746</v>
      </c>
      <c r="C3111" s="30" t="s">
        <v>2658</v>
      </c>
      <c r="D3111" s="30" t="s">
        <v>5</v>
      </c>
      <c r="E3111" s="30">
        <v>5</v>
      </c>
      <c r="F3111" s="31">
        <v>3</v>
      </c>
      <c r="G3111" s="111">
        <v>388.77</v>
      </c>
      <c r="H3111" s="102" t="s">
        <v>17654</v>
      </c>
    </row>
    <row r="3112" spans="1:8" x14ac:dyDescent="0.25">
      <c r="A3112" s="30"/>
      <c r="B3112" s="30"/>
      <c r="C3112" s="30"/>
      <c r="D3112" s="30" t="s">
        <v>7</v>
      </c>
      <c r="E3112" s="30">
        <v>0.5</v>
      </c>
      <c r="F3112" s="31">
        <v>2</v>
      </c>
      <c r="G3112" s="111">
        <v>25.92</v>
      </c>
      <c r="H3112" s="102"/>
    </row>
    <row r="3113" spans="1:8" x14ac:dyDescent="0.25">
      <c r="A3113" s="34"/>
      <c r="B3113" s="34"/>
      <c r="C3113" s="34" t="s">
        <v>12868</v>
      </c>
      <c r="D3113" s="34"/>
      <c r="E3113" s="34"/>
      <c r="F3113" s="35">
        <v>5</v>
      </c>
      <c r="G3113" s="112">
        <v>414.69</v>
      </c>
      <c r="H3113" s="102"/>
    </row>
    <row r="3114" spans="1:8" ht="30" x14ac:dyDescent="0.25">
      <c r="A3114" s="30" t="s">
        <v>1707</v>
      </c>
      <c r="B3114" s="30" t="s">
        <v>8747</v>
      </c>
      <c r="C3114" s="30" t="s">
        <v>1708</v>
      </c>
      <c r="D3114" s="30" t="s">
        <v>5</v>
      </c>
      <c r="E3114" s="30">
        <v>5</v>
      </c>
      <c r="F3114" s="31">
        <v>1</v>
      </c>
      <c r="G3114" s="111">
        <v>129.59</v>
      </c>
      <c r="H3114" s="102" t="s">
        <v>19562</v>
      </c>
    </row>
    <row r="3115" spans="1:8" x14ac:dyDescent="0.25">
      <c r="A3115" s="30"/>
      <c r="B3115" s="30"/>
      <c r="C3115" s="30"/>
      <c r="D3115" s="30" t="s">
        <v>7</v>
      </c>
      <c r="E3115" s="30">
        <v>0.5</v>
      </c>
      <c r="F3115" s="31">
        <v>2</v>
      </c>
      <c r="G3115" s="111">
        <v>25.92</v>
      </c>
      <c r="H3115" s="102"/>
    </row>
    <row r="3116" spans="1:8" ht="28.5" x14ac:dyDescent="0.25">
      <c r="A3116" s="34"/>
      <c r="B3116" s="34"/>
      <c r="C3116" s="34" t="s">
        <v>12869</v>
      </c>
      <c r="D3116" s="34"/>
      <c r="E3116" s="34"/>
      <c r="F3116" s="35">
        <v>3</v>
      </c>
      <c r="G3116" s="112">
        <v>155.51</v>
      </c>
      <c r="H3116" s="102"/>
    </row>
    <row r="3117" spans="1:8" ht="30" x14ac:dyDescent="0.25">
      <c r="A3117" s="30" t="s">
        <v>1709</v>
      </c>
      <c r="B3117" s="30" t="s">
        <v>8748</v>
      </c>
      <c r="C3117" s="30" t="s">
        <v>1710</v>
      </c>
      <c r="D3117" s="30" t="s">
        <v>8</v>
      </c>
      <c r="E3117" s="30">
        <v>2</v>
      </c>
      <c r="F3117" s="31">
        <v>1</v>
      </c>
      <c r="G3117" s="111">
        <v>51.84</v>
      </c>
      <c r="H3117" s="102" t="s">
        <v>18413</v>
      </c>
    </row>
    <row r="3118" spans="1:8" ht="28.5" x14ac:dyDescent="0.25">
      <c r="A3118" s="34"/>
      <c r="B3118" s="34"/>
      <c r="C3118" s="34" t="s">
        <v>12870</v>
      </c>
      <c r="D3118" s="34"/>
      <c r="E3118" s="34"/>
      <c r="F3118" s="35">
        <v>1</v>
      </c>
      <c r="G3118" s="112">
        <v>51.84</v>
      </c>
      <c r="H3118" s="102"/>
    </row>
    <row r="3119" spans="1:8" ht="30" x14ac:dyDescent="0.25">
      <c r="A3119" s="30" t="s">
        <v>1711</v>
      </c>
      <c r="B3119" s="30" t="s">
        <v>8749</v>
      </c>
      <c r="C3119" s="30" t="s">
        <v>1712</v>
      </c>
      <c r="D3119" s="30" t="s">
        <v>5</v>
      </c>
      <c r="E3119" s="30">
        <v>5</v>
      </c>
      <c r="F3119" s="31">
        <v>1</v>
      </c>
      <c r="G3119" s="111">
        <v>129.59</v>
      </c>
      <c r="H3119" s="102" t="s">
        <v>18149</v>
      </c>
    </row>
    <row r="3120" spans="1:8" x14ac:dyDescent="0.25">
      <c r="A3120" s="30"/>
      <c r="B3120" s="30"/>
      <c r="C3120" s="30"/>
      <c r="D3120" s="30" t="s">
        <v>7</v>
      </c>
      <c r="E3120" s="30">
        <v>0.5</v>
      </c>
      <c r="F3120" s="31">
        <v>1</v>
      </c>
      <c r="G3120" s="111">
        <v>12.96</v>
      </c>
      <c r="H3120" s="102"/>
    </row>
    <row r="3121" spans="1:8" ht="42.75" x14ac:dyDescent="0.25">
      <c r="A3121" s="34"/>
      <c r="B3121" s="34"/>
      <c r="C3121" s="34" t="s">
        <v>12871</v>
      </c>
      <c r="D3121" s="34"/>
      <c r="E3121" s="34"/>
      <c r="F3121" s="35">
        <v>2</v>
      </c>
      <c r="G3121" s="112">
        <v>142.55000000000001</v>
      </c>
      <c r="H3121" s="102"/>
    </row>
    <row r="3122" spans="1:8" ht="30" x14ac:dyDescent="0.25">
      <c r="A3122" s="30" t="s">
        <v>1713</v>
      </c>
      <c r="B3122" s="30" t="s">
        <v>8750</v>
      </c>
      <c r="C3122" s="30" t="s">
        <v>1714</v>
      </c>
      <c r="D3122" s="30" t="s">
        <v>3</v>
      </c>
      <c r="E3122" s="30">
        <v>10</v>
      </c>
      <c r="F3122" s="31">
        <v>1</v>
      </c>
      <c r="G3122" s="111">
        <v>259.18</v>
      </c>
      <c r="H3122" s="102" t="s">
        <v>20377</v>
      </c>
    </row>
    <row r="3123" spans="1:8" ht="42.75" x14ac:dyDescent="0.25">
      <c r="A3123" s="34"/>
      <c r="B3123" s="34"/>
      <c r="C3123" s="34" t="s">
        <v>12872</v>
      </c>
      <c r="D3123" s="34"/>
      <c r="E3123" s="34"/>
      <c r="F3123" s="35">
        <v>1</v>
      </c>
      <c r="G3123" s="112">
        <v>259.18</v>
      </c>
      <c r="H3123" s="102"/>
    </row>
    <row r="3124" spans="1:8" ht="30" x14ac:dyDescent="0.25">
      <c r="A3124" s="30" t="s">
        <v>1715</v>
      </c>
      <c r="B3124" s="30" t="s">
        <v>8751</v>
      </c>
      <c r="C3124" s="30" t="s">
        <v>1716</v>
      </c>
      <c r="D3124" s="30" t="s">
        <v>8</v>
      </c>
      <c r="E3124" s="30">
        <v>2</v>
      </c>
      <c r="F3124" s="31">
        <v>1</v>
      </c>
      <c r="G3124" s="111">
        <v>51.84</v>
      </c>
      <c r="H3124" s="102" t="s">
        <v>19770</v>
      </c>
    </row>
    <row r="3125" spans="1:8" ht="28.5" x14ac:dyDescent="0.25">
      <c r="A3125" s="34"/>
      <c r="B3125" s="34"/>
      <c r="C3125" s="34" t="s">
        <v>12873</v>
      </c>
      <c r="D3125" s="34"/>
      <c r="E3125" s="34"/>
      <c r="F3125" s="35">
        <v>1</v>
      </c>
      <c r="G3125" s="112">
        <v>51.84</v>
      </c>
      <c r="H3125" s="102"/>
    </row>
    <row r="3126" spans="1:8" ht="45" x14ac:dyDescent="0.25">
      <c r="A3126" s="30" t="s">
        <v>1719</v>
      </c>
      <c r="B3126" s="30" t="s">
        <v>8752</v>
      </c>
      <c r="C3126" s="30" t="s">
        <v>1720</v>
      </c>
      <c r="D3126" s="30" t="s">
        <v>8</v>
      </c>
      <c r="E3126" s="30">
        <v>2</v>
      </c>
      <c r="F3126" s="31">
        <v>1</v>
      </c>
      <c r="G3126" s="111">
        <v>51.84</v>
      </c>
      <c r="H3126" s="102" t="s">
        <v>20565</v>
      </c>
    </row>
    <row r="3127" spans="1:8" ht="42.75" x14ac:dyDescent="0.25">
      <c r="A3127" s="34"/>
      <c r="B3127" s="34"/>
      <c r="C3127" s="34" t="s">
        <v>12874</v>
      </c>
      <c r="D3127" s="34"/>
      <c r="E3127" s="34"/>
      <c r="F3127" s="35">
        <v>1</v>
      </c>
      <c r="G3127" s="112">
        <v>51.84</v>
      </c>
      <c r="H3127" s="102"/>
    </row>
    <row r="3128" spans="1:8" ht="30" x14ac:dyDescent="0.25">
      <c r="A3128" s="30" t="s">
        <v>1721</v>
      </c>
      <c r="B3128" s="30" t="s">
        <v>8753</v>
      </c>
      <c r="C3128" s="30" t="s">
        <v>2433</v>
      </c>
      <c r="D3128" s="30" t="s">
        <v>8</v>
      </c>
      <c r="E3128" s="30">
        <v>2</v>
      </c>
      <c r="F3128" s="31">
        <v>1</v>
      </c>
      <c r="G3128" s="111">
        <v>51.84</v>
      </c>
      <c r="H3128" s="102" t="s">
        <v>20144</v>
      </c>
    </row>
    <row r="3129" spans="1:8" ht="28.5" x14ac:dyDescent="0.25">
      <c r="A3129" s="34"/>
      <c r="B3129" s="34"/>
      <c r="C3129" s="34" t="s">
        <v>12875</v>
      </c>
      <c r="D3129" s="34"/>
      <c r="E3129" s="34"/>
      <c r="F3129" s="35">
        <v>1</v>
      </c>
      <c r="G3129" s="112">
        <v>51.84</v>
      </c>
      <c r="H3129" s="102"/>
    </row>
    <row r="3130" spans="1:8" ht="30" x14ac:dyDescent="0.25">
      <c r="A3130" s="30" t="s">
        <v>1722</v>
      </c>
      <c r="B3130" s="30" t="s">
        <v>8754</v>
      </c>
      <c r="C3130" s="30" t="s">
        <v>1723</v>
      </c>
      <c r="D3130" s="30" t="s">
        <v>3</v>
      </c>
      <c r="E3130" s="30">
        <v>10</v>
      </c>
      <c r="F3130" s="31">
        <v>1</v>
      </c>
      <c r="G3130" s="111">
        <v>259.18</v>
      </c>
      <c r="H3130" s="102" t="s">
        <v>19716</v>
      </c>
    </row>
    <row r="3131" spans="1:8" x14ac:dyDescent="0.25">
      <c r="A3131" s="30"/>
      <c r="B3131" s="30"/>
      <c r="C3131" s="30"/>
      <c r="D3131" s="30" t="s">
        <v>7</v>
      </c>
      <c r="E3131" s="30">
        <v>0.5</v>
      </c>
      <c r="F3131" s="31">
        <v>1</v>
      </c>
      <c r="G3131" s="111">
        <v>12.96</v>
      </c>
      <c r="H3131" s="102"/>
    </row>
    <row r="3132" spans="1:8" ht="42.75" x14ac:dyDescent="0.25">
      <c r="A3132" s="34"/>
      <c r="B3132" s="34"/>
      <c r="C3132" s="34" t="s">
        <v>12876</v>
      </c>
      <c r="D3132" s="34"/>
      <c r="E3132" s="34"/>
      <c r="F3132" s="35">
        <v>2</v>
      </c>
      <c r="G3132" s="112">
        <v>272.14</v>
      </c>
      <c r="H3132" s="102"/>
    </row>
    <row r="3133" spans="1:8" x14ac:dyDescent="0.25">
      <c r="A3133" s="30" t="s">
        <v>1724</v>
      </c>
      <c r="B3133" s="30" t="s">
        <v>8755</v>
      </c>
      <c r="C3133" s="30" t="s">
        <v>2524</v>
      </c>
      <c r="D3133" s="30" t="s">
        <v>3</v>
      </c>
      <c r="E3133" s="30">
        <v>10</v>
      </c>
      <c r="F3133" s="31">
        <v>2</v>
      </c>
      <c r="G3133" s="111">
        <v>518.36</v>
      </c>
      <c r="H3133" s="102" t="s">
        <v>18354</v>
      </c>
    </row>
    <row r="3134" spans="1:8" x14ac:dyDescent="0.25">
      <c r="A3134" s="30"/>
      <c r="B3134" s="30"/>
      <c r="C3134" s="30"/>
      <c r="D3134" s="30" t="s">
        <v>7</v>
      </c>
      <c r="E3134" s="30">
        <v>0.5</v>
      </c>
      <c r="F3134" s="31">
        <v>2</v>
      </c>
      <c r="G3134" s="111">
        <v>25.92</v>
      </c>
      <c r="H3134" s="102"/>
    </row>
    <row r="3135" spans="1:8" ht="28.5" x14ac:dyDescent="0.25">
      <c r="A3135" s="34"/>
      <c r="B3135" s="34"/>
      <c r="C3135" s="34" t="s">
        <v>12877</v>
      </c>
      <c r="D3135" s="34"/>
      <c r="E3135" s="34"/>
      <c r="F3135" s="35">
        <v>4</v>
      </c>
      <c r="G3135" s="112">
        <v>544.28</v>
      </c>
      <c r="H3135" s="102"/>
    </row>
    <row r="3136" spans="1:8" ht="30" x14ac:dyDescent="0.25">
      <c r="A3136" s="30" t="s">
        <v>1725</v>
      </c>
      <c r="B3136" s="30" t="s">
        <v>8756</v>
      </c>
      <c r="C3136" s="30" t="s">
        <v>1726</v>
      </c>
      <c r="D3136" s="30" t="s">
        <v>3</v>
      </c>
      <c r="E3136" s="30">
        <v>10</v>
      </c>
      <c r="F3136" s="31">
        <v>1</v>
      </c>
      <c r="G3136" s="111">
        <v>259.18</v>
      </c>
      <c r="H3136" s="102" t="s">
        <v>19311</v>
      </c>
    </row>
    <row r="3137" spans="1:8" ht="42.75" x14ac:dyDescent="0.25">
      <c r="A3137" s="34"/>
      <c r="B3137" s="34"/>
      <c r="C3137" s="34" t="s">
        <v>12878</v>
      </c>
      <c r="D3137" s="34"/>
      <c r="E3137" s="34"/>
      <c r="F3137" s="35">
        <v>1</v>
      </c>
      <c r="G3137" s="112">
        <v>259.18</v>
      </c>
      <c r="H3137" s="102"/>
    </row>
    <row r="3138" spans="1:8" ht="45" x14ac:dyDescent="0.25">
      <c r="A3138" s="30" t="s">
        <v>1727</v>
      </c>
      <c r="B3138" s="30" t="s">
        <v>8757</v>
      </c>
      <c r="C3138" s="30" t="s">
        <v>2525</v>
      </c>
      <c r="D3138" s="30" t="s">
        <v>5</v>
      </c>
      <c r="E3138" s="30">
        <v>5</v>
      </c>
      <c r="F3138" s="31">
        <v>2</v>
      </c>
      <c r="G3138" s="111">
        <v>259.18</v>
      </c>
      <c r="H3138" s="102" t="s">
        <v>18673</v>
      </c>
    </row>
    <row r="3139" spans="1:8" x14ac:dyDescent="0.25">
      <c r="A3139" s="30"/>
      <c r="B3139" s="30"/>
      <c r="C3139" s="30"/>
      <c r="D3139" s="30" t="s">
        <v>7</v>
      </c>
      <c r="E3139" s="30">
        <v>0.5</v>
      </c>
      <c r="F3139" s="31">
        <v>1</v>
      </c>
      <c r="G3139" s="111">
        <v>12.96</v>
      </c>
      <c r="H3139" s="102"/>
    </row>
    <row r="3140" spans="1:8" ht="42.75" x14ac:dyDescent="0.25">
      <c r="A3140" s="34"/>
      <c r="B3140" s="34"/>
      <c r="C3140" s="34" t="s">
        <v>12879</v>
      </c>
      <c r="D3140" s="34"/>
      <c r="E3140" s="34"/>
      <c r="F3140" s="35">
        <v>3</v>
      </c>
      <c r="G3140" s="112">
        <v>272.14</v>
      </c>
      <c r="H3140" s="102"/>
    </row>
    <row r="3141" spans="1:8" ht="30" x14ac:dyDescent="0.25">
      <c r="A3141" s="30" t="s">
        <v>1728</v>
      </c>
      <c r="B3141" s="30" t="s">
        <v>8758</v>
      </c>
      <c r="C3141" s="30" t="s">
        <v>1729</v>
      </c>
      <c r="D3141" s="30" t="s">
        <v>5</v>
      </c>
      <c r="E3141" s="30">
        <v>5</v>
      </c>
      <c r="F3141" s="31">
        <v>1</v>
      </c>
      <c r="G3141" s="111">
        <v>129.59</v>
      </c>
      <c r="H3141" s="114" t="s">
        <v>19995</v>
      </c>
    </row>
    <row r="3142" spans="1:8" ht="28.5" x14ac:dyDescent="0.25">
      <c r="A3142" s="34"/>
      <c r="B3142" s="34"/>
      <c r="C3142" s="34" t="s">
        <v>12880</v>
      </c>
      <c r="D3142" s="34"/>
      <c r="E3142" s="34"/>
      <c r="F3142" s="35">
        <v>1</v>
      </c>
      <c r="G3142" s="112">
        <v>129.59</v>
      </c>
      <c r="H3142" s="102"/>
    </row>
    <row r="3143" spans="1:8" ht="30" x14ac:dyDescent="0.25">
      <c r="A3143" s="30" t="s">
        <v>1730</v>
      </c>
      <c r="B3143" s="30" t="s">
        <v>8759</v>
      </c>
      <c r="C3143" s="30" t="s">
        <v>1731</v>
      </c>
      <c r="D3143" s="30" t="s">
        <v>3</v>
      </c>
      <c r="E3143" s="30">
        <v>10</v>
      </c>
      <c r="F3143" s="31">
        <v>13</v>
      </c>
      <c r="G3143" s="111">
        <v>3369.37</v>
      </c>
      <c r="H3143" s="102" t="s">
        <v>20602</v>
      </c>
    </row>
    <row r="3144" spans="1:8" x14ac:dyDescent="0.25">
      <c r="A3144" s="30"/>
      <c r="B3144" s="30"/>
      <c r="C3144" s="30"/>
      <c r="D3144" s="30" t="s">
        <v>4</v>
      </c>
      <c r="E3144" s="30">
        <v>8</v>
      </c>
      <c r="F3144" s="31">
        <v>3</v>
      </c>
      <c r="G3144" s="111">
        <v>622.04</v>
      </c>
      <c r="H3144" s="102"/>
    </row>
    <row r="3145" spans="1:8" x14ac:dyDescent="0.25">
      <c r="A3145" s="30"/>
      <c r="B3145" s="30"/>
      <c r="C3145" s="30"/>
      <c r="D3145" s="30" t="s">
        <v>5</v>
      </c>
      <c r="E3145" s="30">
        <v>5</v>
      </c>
      <c r="F3145" s="31">
        <v>21</v>
      </c>
      <c r="G3145" s="111">
        <v>2721.41</v>
      </c>
      <c r="H3145" s="102"/>
    </row>
    <row r="3146" spans="1:8" x14ac:dyDescent="0.25">
      <c r="A3146" s="30"/>
      <c r="B3146" s="30"/>
      <c r="C3146" s="30"/>
      <c r="D3146" s="30" t="s">
        <v>8</v>
      </c>
      <c r="E3146" s="30">
        <v>2</v>
      </c>
      <c r="F3146" s="31">
        <v>1</v>
      </c>
      <c r="G3146" s="111">
        <v>51.84</v>
      </c>
      <c r="H3146" s="102"/>
    </row>
    <row r="3147" spans="1:8" x14ac:dyDescent="0.25">
      <c r="A3147" s="30"/>
      <c r="B3147" s="30"/>
      <c r="C3147" s="30"/>
      <c r="D3147" s="30" t="s">
        <v>7</v>
      </c>
      <c r="E3147" s="30">
        <v>0.5</v>
      </c>
      <c r="F3147" s="31">
        <v>36</v>
      </c>
      <c r="G3147" s="111">
        <v>466.53</v>
      </c>
      <c r="H3147" s="102"/>
    </row>
    <row r="3148" spans="1:8" ht="28.5" x14ac:dyDescent="0.25">
      <c r="A3148" s="34"/>
      <c r="B3148" s="34"/>
      <c r="C3148" s="34" t="s">
        <v>12881</v>
      </c>
      <c r="D3148" s="34"/>
      <c r="E3148" s="34"/>
      <c r="F3148" s="35">
        <v>74</v>
      </c>
      <c r="G3148" s="112">
        <v>7231.19</v>
      </c>
      <c r="H3148" s="102"/>
    </row>
    <row r="3149" spans="1:8" ht="30" x14ac:dyDescent="0.25">
      <c r="A3149" s="30" t="s">
        <v>1660</v>
      </c>
      <c r="B3149" s="30" t="s">
        <v>8694</v>
      </c>
      <c r="C3149" s="30" t="s">
        <v>1661</v>
      </c>
      <c r="D3149" s="30" t="s">
        <v>3</v>
      </c>
      <c r="E3149" s="30">
        <v>10</v>
      </c>
      <c r="F3149" s="31">
        <v>60</v>
      </c>
      <c r="G3149" s="111">
        <v>15550.92</v>
      </c>
      <c r="H3149" s="102" t="s">
        <v>20726</v>
      </c>
    </row>
    <row r="3150" spans="1:8" x14ac:dyDescent="0.25">
      <c r="A3150" s="30"/>
      <c r="B3150" s="30"/>
      <c r="C3150" s="30"/>
      <c r="D3150" s="30" t="s">
        <v>4</v>
      </c>
      <c r="E3150" s="30">
        <v>8</v>
      </c>
      <c r="F3150" s="31">
        <v>38</v>
      </c>
      <c r="G3150" s="111">
        <v>7879.13</v>
      </c>
      <c r="H3150" s="102"/>
    </row>
    <row r="3151" spans="1:8" x14ac:dyDescent="0.25">
      <c r="A3151" s="30"/>
      <c r="B3151" s="30"/>
      <c r="C3151" s="30"/>
      <c r="D3151" s="30" t="s">
        <v>5</v>
      </c>
      <c r="E3151" s="30">
        <v>5</v>
      </c>
      <c r="F3151" s="31">
        <v>92</v>
      </c>
      <c r="G3151" s="111">
        <v>11922.37</v>
      </c>
      <c r="H3151" s="102"/>
    </row>
    <row r="3152" spans="1:8" x14ac:dyDescent="0.25">
      <c r="A3152" s="30"/>
      <c r="B3152" s="30"/>
      <c r="C3152" s="30"/>
      <c r="D3152" s="30" t="s">
        <v>8</v>
      </c>
      <c r="E3152" s="30">
        <v>2</v>
      </c>
      <c r="F3152" s="31">
        <v>4</v>
      </c>
      <c r="G3152" s="111">
        <v>207.35</v>
      </c>
      <c r="H3152" s="102"/>
    </row>
    <row r="3153" spans="1:8" x14ac:dyDescent="0.25">
      <c r="A3153" s="30"/>
      <c r="B3153" s="30"/>
      <c r="C3153" s="30"/>
      <c r="D3153" s="30" t="s">
        <v>6</v>
      </c>
      <c r="E3153" s="30">
        <v>1</v>
      </c>
      <c r="F3153" s="31">
        <v>53</v>
      </c>
      <c r="G3153" s="111">
        <v>1373.66</v>
      </c>
      <c r="H3153" s="102"/>
    </row>
    <row r="3154" spans="1:8" x14ac:dyDescent="0.25">
      <c r="A3154" s="30"/>
      <c r="B3154" s="30"/>
      <c r="C3154" s="30"/>
      <c r="D3154" s="30" t="s">
        <v>7</v>
      </c>
      <c r="E3154" s="30">
        <v>0.5</v>
      </c>
      <c r="F3154" s="31">
        <v>444</v>
      </c>
      <c r="G3154" s="111">
        <v>5753.84</v>
      </c>
      <c r="H3154" s="102"/>
    </row>
    <row r="3155" spans="1:8" ht="28.5" x14ac:dyDescent="0.25">
      <c r="A3155" s="34"/>
      <c r="B3155" s="34"/>
      <c r="C3155" s="34" t="s">
        <v>12882</v>
      </c>
      <c r="D3155" s="34"/>
      <c r="E3155" s="34"/>
      <c r="F3155" s="35">
        <v>691</v>
      </c>
      <c r="G3155" s="112">
        <v>42687.270000000004</v>
      </c>
      <c r="H3155" s="102"/>
    </row>
    <row r="3156" spans="1:8" ht="30" x14ac:dyDescent="0.25">
      <c r="A3156" s="30" t="s">
        <v>1733</v>
      </c>
      <c r="B3156" s="30" t="s">
        <v>8760</v>
      </c>
      <c r="C3156" s="30" t="s">
        <v>1734</v>
      </c>
      <c r="D3156" s="30" t="s">
        <v>5</v>
      </c>
      <c r="E3156" s="30">
        <v>5</v>
      </c>
      <c r="F3156" s="31">
        <v>1</v>
      </c>
      <c r="G3156" s="111">
        <v>129.59</v>
      </c>
      <c r="H3156" s="102" t="s">
        <v>18634</v>
      </c>
    </row>
    <row r="3157" spans="1:8" x14ac:dyDescent="0.25">
      <c r="A3157" s="30"/>
      <c r="B3157" s="30"/>
      <c r="C3157" s="30"/>
      <c r="D3157" s="30" t="s">
        <v>6</v>
      </c>
      <c r="E3157" s="30">
        <v>1</v>
      </c>
      <c r="F3157" s="31">
        <v>1</v>
      </c>
      <c r="G3157" s="111">
        <v>25.92</v>
      </c>
      <c r="H3157" s="102"/>
    </row>
    <row r="3158" spans="1:8" x14ac:dyDescent="0.25">
      <c r="A3158" s="30"/>
      <c r="B3158" s="30"/>
      <c r="C3158" s="30"/>
      <c r="D3158" s="30" t="s">
        <v>7</v>
      </c>
      <c r="E3158" s="30">
        <v>0.5</v>
      </c>
      <c r="F3158" s="31">
        <v>1</v>
      </c>
      <c r="G3158" s="111">
        <v>12.96</v>
      </c>
      <c r="H3158" s="102"/>
    </row>
    <row r="3159" spans="1:8" ht="28.5" x14ac:dyDescent="0.25">
      <c r="A3159" s="34"/>
      <c r="B3159" s="34"/>
      <c r="C3159" s="34" t="s">
        <v>12883</v>
      </c>
      <c r="D3159" s="34"/>
      <c r="E3159" s="34"/>
      <c r="F3159" s="35">
        <v>3</v>
      </c>
      <c r="G3159" s="112">
        <v>168.47</v>
      </c>
      <c r="H3159" s="102"/>
    </row>
    <row r="3160" spans="1:8" ht="30" x14ac:dyDescent="0.25">
      <c r="A3160" s="30" t="s">
        <v>1735</v>
      </c>
      <c r="B3160" s="30" t="s">
        <v>8761</v>
      </c>
      <c r="C3160" s="30" t="s">
        <v>2937</v>
      </c>
      <c r="D3160" s="30" t="s">
        <v>3</v>
      </c>
      <c r="E3160" s="30">
        <v>10</v>
      </c>
      <c r="F3160" s="31">
        <v>1</v>
      </c>
      <c r="G3160" s="111">
        <v>259.18</v>
      </c>
      <c r="H3160" s="102" t="s">
        <v>20760</v>
      </c>
    </row>
    <row r="3161" spans="1:8" x14ac:dyDescent="0.25">
      <c r="A3161" s="30"/>
      <c r="B3161" s="30"/>
      <c r="C3161" s="30"/>
      <c r="D3161" s="30" t="s">
        <v>7</v>
      </c>
      <c r="E3161" s="30">
        <v>0.5</v>
      </c>
      <c r="F3161" s="31">
        <v>1</v>
      </c>
      <c r="G3161" s="111">
        <v>12.96</v>
      </c>
      <c r="H3161" s="102"/>
    </row>
    <row r="3162" spans="1:8" ht="42.75" x14ac:dyDescent="0.25">
      <c r="A3162" s="34"/>
      <c r="B3162" s="34"/>
      <c r="C3162" s="34" t="s">
        <v>12884</v>
      </c>
      <c r="D3162" s="34"/>
      <c r="E3162" s="34"/>
      <c r="F3162" s="35">
        <v>2</v>
      </c>
      <c r="G3162" s="112">
        <v>272.14</v>
      </c>
      <c r="H3162" s="102"/>
    </row>
    <row r="3163" spans="1:8" x14ac:dyDescent="0.25">
      <c r="A3163" s="30" t="s">
        <v>1736</v>
      </c>
      <c r="B3163" s="30" t="s">
        <v>8762</v>
      </c>
      <c r="C3163" s="30" t="s">
        <v>1737</v>
      </c>
      <c r="D3163" s="30" t="s">
        <v>5</v>
      </c>
      <c r="E3163" s="30">
        <v>5</v>
      </c>
      <c r="F3163" s="31">
        <v>1</v>
      </c>
      <c r="G3163" s="111">
        <v>129.59</v>
      </c>
      <c r="H3163" s="102" t="s">
        <v>17307</v>
      </c>
    </row>
    <row r="3164" spans="1:8" x14ac:dyDescent="0.25">
      <c r="A3164" s="30"/>
      <c r="B3164" s="30"/>
      <c r="C3164" s="30"/>
      <c r="D3164" s="30" t="s">
        <v>7</v>
      </c>
      <c r="E3164" s="30">
        <v>0.5</v>
      </c>
      <c r="F3164" s="31">
        <v>2</v>
      </c>
      <c r="G3164" s="111">
        <v>25.92</v>
      </c>
      <c r="H3164" s="102"/>
    </row>
    <row r="3165" spans="1:8" ht="28.5" x14ac:dyDescent="0.25">
      <c r="A3165" s="34"/>
      <c r="B3165" s="34"/>
      <c r="C3165" s="34" t="s">
        <v>12885</v>
      </c>
      <c r="D3165" s="34"/>
      <c r="E3165" s="34"/>
      <c r="F3165" s="35">
        <v>3</v>
      </c>
      <c r="G3165" s="112">
        <v>155.51</v>
      </c>
      <c r="H3165" s="102"/>
    </row>
    <row r="3166" spans="1:8" ht="30" x14ac:dyDescent="0.25">
      <c r="A3166" s="30" t="s">
        <v>1738</v>
      </c>
      <c r="B3166" s="30" t="s">
        <v>8763</v>
      </c>
      <c r="C3166" s="30" t="s">
        <v>1739</v>
      </c>
      <c r="D3166" s="30" t="s">
        <v>5</v>
      </c>
      <c r="E3166" s="30">
        <v>5</v>
      </c>
      <c r="F3166" s="31">
        <v>1</v>
      </c>
      <c r="G3166" s="111">
        <v>129.59</v>
      </c>
      <c r="H3166" s="102" t="s">
        <v>17975</v>
      </c>
    </row>
    <row r="3167" spans="1:8" x14ac:dyDescent="0.25">
      <c r="A3167" s="30"/>
      <c r="B3167" s="30"/>
      <c r="C3167" s="30"/>
      <c r="D3167" s="30" t="s">
        <v>7</v>
      </c>
      <c r="E3167" s="30">
        <v>0.5</v>
      </c>
      <c r="F3167" s="31">
        <v>1</v>
      </c>
      <c r="G3167" s="111">
        <v>12.96</v>
      </c>
      <c r="H3167" s="102"/>
    </row>
    <row r="3168" spans="1:8" ht="28.5" x14ac:dyDescent="0.25">
      <c r="A3168" s="34"/>
      <c r="B3168" s="34"/>
      <c r="C3168" s="34" t="s">
        <v>12886</v>
      </c>
      <c r="D3168" s="34"/>
      <c r="E3168" s="34"/>
      <c r="F3168" s="35">
        <v>2</v>
      </c>
      <c r="G3168" s="112">
        <v>142.55000000000001</v>
      </c>
      <c r="H3168" s="102"/>
    </row>
    <row r="3169" spans="1:8" x14ac:dyDescent="0.25">
      <c r="A3169" s="30" t="s">
        <v>2595</v>
      </c>
      <c r="B3169" s="30" t="s">
        <v>8764</v>
      </c>
      <c r="C3169" s="30" t="s">
        <v>2596</v>
      </c>
      <c r="D3169" s="30" t="s">
        <v>5</v>
      </c>
      <c r="E3169" s="30">
        <v>5</v>
      </c>
      <c r="F3169" s="31">
        <v>1</v>
      </c>
      <c r="G3169" s="111">
        <v>129.59</v>
      </c>
      <c r="H3169" s="102" t="s">
        <v>18110</v>
      </c>
    </row>
    <row r="3170" spans="1:8" x14ac:dyDescent="0.25">
      <c r="A3170" s="30"/>
      <c r="B3170" s="30"/>
      <c r="C3170" s="30"/>
      <c r="D3170" s="30" t="s">
        <v>7</v>
      </c>
      <c r="E3170" s="30">
        <v>0.5</v>
      </c>
      <c r="F3170" s="31">
        <v>1</v>
      </c>
      <c r="G3170" s="111">
        <v>12.96</v>
      </c>
      <c r="H3170" s="102"/>
    </row>
    <row r="3171" spans="1:8" ht="28.5" x14ac:dyDescent="0.25">
      <c r="A3171" s="34"/>
      <c r="B3171" s="34"/>
      <c r="C3171" s="34" t="s">
        <v>12887</v>
      </c>
      <c r="D3171" s="34"/>
      <c r="E3171" s="34"/>
      <c r="F3171" s="35">
        <v>2</v>
      </c>
      <c r="G3171" s="112">
        <v>142.55000000000001</v>
      </c>
      <c r="H3171" s="102"/>
    </row>
    <row r="3172" spans="1:8" ht="30" x14ac:dyDescent="0.25">
      <c r="A3172" s="30" t="s">
        <v>2749</v>
      </c>
      <c r="B3172" s="30" t="s">
        <v>8765</v>
      </c>
      <c r="C3172" s="30" t="s">
        <v>2750</v>
      </c>
      <c r="D3172" s="30" t="s">
        <v>8</v>
      </c>
      <c r="E3172" s="30">
        <v>2</v>
      </c>
      <c r="F3172" s="31">
        <v>7</v>
      </c>
      <c r="G3172" s="111">
        <v>362.85</v>
      </c>
      <c r="H3172" s="102" t="s">
        <v>17613</v>
      </c>
    </row>
    <row r="3173" spans="1:8" x14ac:dyDescent="0.25">
      <c r="A3173" s="30"/>
      <c r="B3173" s="30"/>
      <c r="C3173" s="30"/>
      <c r="D3173" s="30" t="s">
        <v>7</v>
      </c>
      <c r="E3173" s="30">
        <v>0.5</v>
      </c>
      <c r="F3173" s="31">
        <v>8</v>
      </c>
      <c r="G3173" s="111">
        <v>103.67</v>
      </c>
      <c r="H3173" s="102"/>
    </row>
    <row r="3174" spans="1:8" ht="28.5" x14ac:dyDescent="0.25">
      <c r="A3174" s="34"/>
      <c r="B3174" s="34"/>
      <c r="C3174" s="34" t="s">
        <v>12888</v>
      </c>
      <c r="D3174" s="34"/>
      <c r="E3174" s="34"/>
      <c r="F3174" s="35">
        <v>15</v>
      </c>
      <c r="G3174" s="112">
        <v>466.52000000000004</v>
      </c>
      <c r="H3174" s="102"/>
    </row>
    <row r="3175" spans="1:8" ht="45" x14ac:dyDescent="0.25">
      <c r="A3175" s="30" t="s">
        <v>2751</v>
      </c>
      <c r="B3175" s="30" t="s">
        <v>8766</v>
      </c>
      <c r="C3175" s="30" t="s">
        <v>2752</v>
      </c>
      <c r="D3175" s="30" t="s">
        <v>5</v>
      </c>
      <c r="E3175" s="30">
        <v>5</v>
      </c>
      <c r="F3175" s="31">
        <v>3</v>
      </c>
      <c r="G3175" s="111">
        <v>388.77</v>
      </c>
      <c r="H3175" s="102" t="s">
        <v>17258</v>
      </c>
    </row>
    <row r="3176" spans="1:8" x14ac:dyDescent="0.25">
      <c r="A3176" s="30"/>
      <c r="B3176" s="30"/>
      <c r="C3176" s="30"/>
      <c r="D3176" s="30" t="s">
        <v>7</v>
      </c>
      <c r="E3176" s="30">
        <v>0.5</v>
      </c>
      <c r="F3176" s="31">
        <v>2</v>
      </c>
      <c r="G3176" s="111">
        <v>25.92</v>
      </c>
      <c r="H3176" s="102"/>
    </row>
    <row r="3177" spans="1:8" ht="42.75" x14ac:dyDescent="0.25">
      <c r="A3177" s="34"/>
      <c r="B3177" s="34"/>
      <c r="C3177" s="34" t="s">
        <v>12889</v>
      </c>
      <c r="D3177" s="34"/>
      <c r="E3177" s="34"/>
      <c r="F3177" s="35">
        <v>5</v>
      </c>
      <c r="G3177" s="112">
        <v>414.69</v>
      </c>
      <c r="H3177" s="102"/>
    </row>
    <row r="3178" spans="1:8" x14ac:dyDescent="0.25">
      <c r="A3178" s="30" t="s">
        <v>5635</v>
      </c>
      <c r="B3178" s="30" t="s">
        <v>8767</v>
      </c>
      <c r="C3178" s="30" t="s">
        <v>5636</v>
      </c>
      <c r="D3178" s="30" t="s">
        <v>8</v>
      </c>
      <c r="E3178" s="30">
        <v>2</v>
      </c>
      <c r="F3178" s="31">
        <v>3</v>
      </c>
      <c r="G3178" s="111">
        <v>155.51</v>
      </c>
      <c r="H3178" s="102" t="s">
        <v>17575</v>
      </c>
    </row>
    <row r="3179" spans="1:8" x14ac:dyDescent="0.25">
      <c r="A3179" s="30"/>
      <c r="B3179" s="30"/>
      <c r="C3179" s="30"/>
      <c r="D3179" s="30" t="s">
        <v>7</v>
      </c>
      <c r="E3179" s="30">
        <v>0.5</v>
      </c>
      <c r="F3179" s="31">
        <v>1</v>
      </c>
      <c r="G3179" s="111">
        <v>12.96</v>
      </c>
      <c r="H3179" s="102"/>
    </row>
    <row r="3180" spans="1:8" x14ac:dyDescent="0.25">
      <c r="A3180" s="34"/>
      <c r="B3180" s="34"/>
      <c r="C3180" s="34" t="s">
        <v>12890</v>
      </c>
      <c r="D3180" s="34"/>
      <c r="E3180" s="34"/>
      <c r="F3180" s="35">
        <v>4</v>
      </c>
      <c r="G3180" s="112">
        <v>168.47</v>
      </c>
      <c r="H3180" s="102"/>
    </row>
    <row r="3181" spans="1:8" x14ac:dyDescent="0.25">
      <c r="A3181" s="30" t="s">
        <v>2938</v>
      </c>
      <c r="B3181" s="30" t="s">
        <v>8768</v>
      </c>
      <c r="C3181" s="30" t="s">
        <v>2939</v>
      </c>
      <c r="D3181" s="30" t="s">
        <v>5</v>
      </c>
      <c r="E3181" s="30">
        <v>5</v>
      </c>
      <c r="F3181" s="31">
        <v>3</v>
      </c>
      <c r="G3181" s="111">
        <v>388.77</v>
      </c>
      <c r="H3181" s="102" t="s">
        <v>20745</v>
      </c>
    </row>
    <row r="3182" spans="1:8" x14ac:dyDescent="0.25">
      <c r="A3182" s="30"/>
      <c r="B3182" s="30"/>
      <c r="C3182" s="30"/>
      <c r="D3182" s="30" t="s">
        <v>7</v>
      </c>
      <c r="E3182" s="30">
        <v>0.5</v>
      </c>
      <c r="F3182" s="31">
        <v>2</v>
      </c>
      <c r="G3182" s="111">
        <v>25.92</v>
      </c>
      <c r="H3182" s="102"/>
    </row>
    <row r="3183" spans="1:8" ht="28.5" x14ac:dyDescent="0.25">
      <c r="A3183" s="34"/>
      <c r="B3183" s="34"/>
      <c r="C3183" s="34" t="s">
        <v>12891</v>
      </c>
      <c r="D3183" s="34"/>
      <c r="E3183" s="34"/>
      <c r="F3183" s="35">
        <v>5</v>
      </c>
      <c r="G3183" s="112">
        <v>414.69</v>
      </c>
      <c r="H3183" s="102"/>
    </row>
    <row r="3184" spans="1:8" x14ac:dyDescent="0.25">
      <c r="A3184" s="30" t="s">
        <v>3060</v>
      </c>
      <c r="B3184" s="30" t="s">
        <v>8769</v>
      </c>
      <c r="C3184" s="30" t="s">
        <v>3061</v>
      </c>
      <c r="D3184" s="30" t="s">
        <v>3</v>
      </c>
      <c r="E3184" s="30">
        <v>10</v>
      </c>
      <c r="F3184" s="31">
        <v>2</v>
      </c>
      <c r="G3184" s="111">
        <v>518.36</v>
      </c>
      <c r="H3184" s="102" t="s">
        <v>20138</v>
      </c>
    </row>
    <row r="3185" spans="1:8" x14ac:dyDescent="0.25">
      <c r="A3185" s="30"/>
      <c r="B3185" s="30"/>
      <c r="C3185" s="30"/>
      <c r="D3185" s="30" t="s">
        <v>7</v>
      </c>
      <c r="E3185" s="30">
        <v>0.5</v>
      </c>
      <c r="F3185" s="31">
        <v>1</v>
      </c>
      <c r="G3185" s="111">
        <v>12.96</v>
      </c>
      <c r="H3185" s="102"/>
    </row>
    <row r="3186" spans="1:8" ht="28.5" x14ac:dyDescent="0.25">
      <c r="A3186" s="34"/>
      <c r="B3186" s="34"/>
      <c r="C3186" s="34" t="s">
        <v>12892</v>
      </c>
      <c r="D3186" s="34"/>
      <c r="E3186" s="34"/>
      <c r="F3186" s="35">
        <v>3</v>
      </c>
      <c r="G3186" s="112">
        <v>531.32000000000005</v>
      </c>
      <c r="H3186" s="102"/>
    </row>
    <row r="3187" spans="1:8" x14ac:dyDescent="0.25">
      <c r="A3187" s="30" t="s">
        <v>3062</v>
      </c>
      <c r="B3187" s="30" t="s">
        <v>8770</v>
      </c>
      <c r="C3187" s="30" t="s">
        <v>3063</v>
      </c>
      <c r="D3187" s="30" t="s">
        <v>3</v>
      </c>
      <c r="E3187" s="30">
        <v>10</v>
      </c>
      <c r="F3187" s="31">
        <v>1</v>
      </c>
      <c r="G3187" s="111">
        <v>259.18</v>
      </c>
      <c r="H3187" s="102" t="s">
        <v>18031</v>
      </c>
    </row>
    <row r="3188" spans="1:8" ht="28.5" x14ac:dyDescent="0.25">
      <c r="A3188" s="34"/>
      <c r="B3188" s="34"/>
      <c r="C3188" s="34" t="s">
        <v>12893</v>
      </c>
      <c r="D3188" s="34"/>
      <c r="E3188" s="34"/>
      <c r="F3188" s="35">
        <v>1</v>
      </c>
      <c r="G3188" s="112">
        <v>259.18</v>
      </c>
      <c r="H3188" s="102"/>
    </row>
    <row r="3189" spans="1:8" x14ac:dyDescent="0.25">
      <c r="A3189" s="30" t="s">
        <v>1006</v>
      </c>
      <c r="B3189" s="30" t="s">
        <v>7529</v>
      </c>
      <c r="C3189" s="30" t="s">
        <v>2728</v>
      </c>
      <c r="D3189" s="30" t="s">
        <v>3</v>
      </c>
      <c r="E3189" s="30">
        <v>10</v>
      </c>
      <c r="F3189" s="31">
        <v>1</v>
      </c>
      <c r="G3189" s="111">
        <v>259.18</v>
      </c>
      <c r="H3189" s="102" t="s">
        <v>19814</v>
      </c>
    </row>
    <row r="3190" spans="1:8" x14ac:dyDescent="0.25">
      <c r="A3190" s="30"/>
      <c r="B3190" s="30"/>
      <c r="C3190" s="30"/>
      <c r="D3190" s="30" t="s">
        <v>7</v>
      </c>
      <c r="E3190" s="30">
        <v>0.5</v>
      </c>
      <c r="F3190" s="31">
        <v>1</v>
      </c>
      <c r="G3190" s="111">
        <v>12.96</v>
      </c>
      <c r="H3190" s="102"/>
    </row>
    <row r="3191" spans="1:8" ht="28.5" x14ac:dyDescent="0.25">
      <c r="A3191" s="34"/>
      <c r="B3191" s="34"/>
      <c r="C3191" s="34" t="s">
        <v>12894</v>
      </c>
      <c r="D3191" s="34"/>
      <c r="E3191" s="34"/>
      <c r="F3191" s="35">
        <v>2</v>
      </c>
      <c r="G3191" s="112">
        <v>272.14</v>
      </c>
      <c r="H3191" s="102"/>
    </row>
    <row r="3192" spans="1:8" x14ac:dyDescent="0.25">
      <c r="A3192" s="30" t="s">
        <v>1007</v>
      </c>
      <c r="B3192" s="30" t="s">
        <v>7530</v>
      </c>
      <c r="C3192" s="30" t="s">
        <v>1008</v>
      </c>
      <c r="D3192" s="30" t="s">
        <v>8</v>
      </c>
      <c r="E3192" s="30">
        <v>2</v>
      </c>
      <c r="F3192" s="31">
        <v>1</v>
      </c>
      <c r="G3192" s="111">
        <v>51.84</v>
      </c>
      <c r="H3192" s="102" t="s">
        <v>18208</v>
      </c>
    </row>
    <row r="3193" spans="1:8" x14ac:dyDescent="0.25">
      <c r="A3193" s="30"/>
      <c r="B3193" s="30"/>
      <c r="C3193" s="30"/>
      <c r="D3193" s="30" t="s">
        <v>7</v>
      </c>
      <c r="E3193" s="30">
        <v>0.5</v>
      </c>
      <c r="F3193" s="31">
        <v>1</v>
      </c>
      <c r="G3193" s="111">
        <v>12.96</v>
      </c>
      <c r="H3193" s="102"/>
    </row>
    <row r="3194" spans="1:8" ht="28.5" x14ac:dyDescent="0.25">
      <c r="A3194" s="34"/>
      <c r="B3194" s="34"/>
      <c r="C3194" s="34" t="s">
        <v>12895</v>
      </c>
      <c r="D3194" s="34"/>
      <c r="E3194" s="34"/>
      <c r="F3194" s="35">
        <v>2</v>
      </c>
      <c r="G3194" s="112">
        <v>64.800000000000011</v>
      </c>
      <c r="H3194" s="102"/>
    </row>
    <row r="3195" spans="1:8" ht="30" x14ac:dyDescent="0.25">
      <c r="A3195" s="30" t="s">
        <v>1011</v>
      </c>
      <c r="B3195" s="30" t="s">
        <v>7531</v>
      </c>
      <c r="C3195" s="30" t="s">
        <v>1012</v>
      </c>
      <c r="D3195" s="30" t="s">
        <v>5</v>
      </c>
      <c r="E3195" s="30">
        <v>5</v>
      </c>
      <c r="F3195" s="31">
        <v>1</v>
      </c>
      <c r="G3195" s="111">
        <v>129.59</v>
      </c>
      <c r="H3195" s="102" t="s">
        <v>20926</v>
      </c>
    </row>
    <row r="3196" spans="1:8" ht="42.75" x14ac:dyDescent="0.25">
      <c r="A3196" s="34"/>
      <c r="B3196" s="34"/>
      <c r="C3196" s="34" t="s">
        <v>12896</v>
      </c>
      <c r="D3196" s="34"/>
      <c r="E3196" s="34"/>
      <c r="F3196" s="35">
        <v>1</v>
      </c>
      <c r="G3196" s="112">
        <v>129.59</v>
      </c>
      <c r="H3196" s="102"/>
    </row>
    <row r="3197" spans="1:8" x14ac:dyDescent="0.25">
      <c r="A3197" s="30" t="s">
        <v>1013</v>
      </c>
      <c r="B3197" s="30" t="s">
        <v>7532</v>
      </c>
      <c r="C3197" s="30" t="s">
        <v>1014</v>
      </c>
      <c r="D3197" s="30" t="s">
        <v>5</v>
      </c>
      <c r="E3197" s="30">
        <v>5</v>
      </c>
      <c r="F3197" s="31">
        <v>1</v>
      </c>
      <c r="G3197" s="111">
        <v>129.59</v>
      </c>
      <c r="H3197" s="102" t="s">
        <v>17347</v>
      </c>
    </row>
    <row r="3198" spans="1:8" x14ac:dyDescent="0.25">
      <c r="A3198" s="30"/>
      <c r="B3198" s="30"/>
      <c r="C3198" s="30"/>
      <c r="D3198" s="30" t="s">
        <v>7</v>
      </c>
      <c r="E3198" s="30">
        <v>0.5</v>
      </c>
      <c r="F3198" s="31">
        <v>1</v>
      </c>
      <c r="G3198" s="111">
        <v>12.96</v>
      </c>
      <c r="H3198" s="102"/>
    </row>
    <row r="3199" spans="1:8" ht="28.5" x14ac:dyDescent="0.25">
      <c r="A3199" s="34"/>
      <c r="B3199" s="34"/>
      <c r="C3199" s="34" t="s">
        <v>12897</v>
      </c>
      <c r="D3199" s="34"/>
      <c r="E3199" s="34"/>
      <c r="F3199" s="35">
        <v>2</v>
      </c>
      <c r="G3199" s="112">
        <v>142.55000000000001</v>
      </c>
      <c r="H3199" s="102"/>
    </row>
    <row r="3200" spans="1:8" ht="45" x14ac:dyDescent="0.25">
      <c r="A3200" s="30" t="s">
        <v>1016</v>
      </c>
      <c r="B3200" s="30" t="s">
        <v>7533</v>
      </c>
      <c r="C3200" s="30" t="s">
        <v>1017</v>
      </c>
      <c r="D3200" s="30" t="s">
        <v>8</v>
      </c>
      <c r="E3200" s="30">
        <v>2</v>
      </c>
      <c r="F3200" s="31">
        <v>1</v>
      </c>
      <c r="G3200" s="111">
        <v>51.84</v>
      </c>
      <c r="H3200" s="102" t="s">
        <v>18974</v>
      </c>
    </row>
    <row r="3201" spans="1:8" x14ac:dyDescent="0.25">
      <c r="A3201" s="30"/>
      <c r="B3201" s="30"/>
      <c r="C3201" s="30"/>
      <c r="D3201" s="30" t="s">
        <v>7</v>
      </c>
      <c r="E3201" s="30">
        <v>0.5</v>
      </c>
      <c r="F3201" s="31">
        <v>2</v>
      </c>
      <c r="G3201" s="111">
        <v>25.92</v>
      </c>
      <c r="H3201" s="102"/>
    </row>
    <row r="3202" spans="1:8" ht="42.75" x14ac:dyDescent="0.25">
      <c r="A3202" s="34"/>
      <c r="B3202" s="34"/>
      <c r="C3202" s="34" t="s">
        <v>12898</v>
      </c>
      <c r="D3202" s="34"/>
      <c r="E3202" s="34"/>
      <c r="F3202" s="35">
        <v>3</v>
      </c>
      <c r="G3202" s="112">
        <v>77.760000000000005</v>
      </c>
      <c r="H3202" s="102"/>
    </row>
    <row r="3203" spans="1:8" x14ac:dyDescent="0.25">
      <c r="A3203" s="30" t="s">
        <v>1018</v>
      </c>
      <c r="B3203" s="30" t="s">
        <v>7534</v>
      </c>
      <c r="C3203" s="30" t="s">
        <v>1019</v>
      </c>
      <c r="D3203" s="30" t="s">
        <v>5</v>
      </c>
      <c r="E3203" s="30">
        <v>5</v>
      </c>
      <c r="F3203" s="31">
        <v>1</v>
      </c>
      <c r="G3203" s="111">
        <v>129.59</v>
      </c>
      <c r="H3203" s="102" t="s">
        <v>18326</v>
      </c>
    </row>
    <row r="3204" spans="1:8" x14ac:dyDescent="0.25">
      <c r="A3204" s="30"/>
      <c r="B3204" s="30"/>
      <c r="C3204" s="30"/>
      <c r="D3204" s="30" t="s">
        <v>7</v>
      </c>
      <c r="E3204" s="30">
        <v>0.5</v>
      </c>
      <c r="F3204" s="31">
        <v>2</v>
      </c>
      <c r="G3204" s="111">
        <v>25.92</v>
      </c>
      <c r="H3204" s="102"/>
    </row>
    <row r="3205" spans="1:8" ht="28.5" x14ac:dyDescent="0.25">
      <c r="A3205" s="34"/>
      <c r="B3205" s="34"/>
      <c r="C3205" s="34" t="s">
        <v>12899</v>
      </c>
      <c r="D3205" s="34"/>
      <c r="E3205" s="34"/>
      <c r="F3205" s="35">
        <v>3</v>
      </c>
      <c r="G3205" s="112">
        <v>155.51</v>
      </c>
      <c r="H3205" s="102"/>
    </row>
    <row r="3206" spans="1:8" x14ac:dyDescent="0.25">
      <c r="A3206" s="30" t="s">
        <v>1020</v>
      </c>
      <c r="B3206" s="30" t="s">
        <v>7535</v>
      </c>
      <c r="C3206" s="30" t="s">
        <v>1021</v>
      </c>
      <c r="D3206" s="30" t="s">
        <v>5</v>
      </c>
      <c r="E3206" s="30">
        <v>5</v>
      </c>
      <c r="F3206" s="31">
        <v>1</v>
      </c>
      <c r="G3206" s="111">
        <v>129.59</v>
      </c>
      <c r="H3206" s="102" t="s">
        <v>20095</v>
      </c>
    </row>
    <row r="3207" spans="1:8" x14ac:dyDescent="0.25">
      <c r="A3207" s="30"/>
      <c r="B3207" s="30"/>
      <c r="C3207" s="30"/>
      <c r="D3207" s="30" t="s">
        <v>7</v>
      </c>
      <c r="E3207" s="30">
        <v>0.5</v>
      </c>
      <c r="F3207" s="31">
        <v>2</v>
      </c>
      <c r="G3207" s="111">
        <v>25.92</v>
      </c>
      <c r="H3207" s="102"/>
    </row>
    <row r="3208" spans="1:8" ht="28.5" x14ac:dyDescent="0.25">
      <c r="A3208" s="34"/>
      <c r="B3208" s="34"/>
      <c r="C3208" s="34" t="s">
        <v>12900</v>
      </c>
      <c r="D3208" s="34"/>
      <c r="E3208" s="34"/>
      <c r="F3208" s="35">
        <v>3</v>
      </c>
      <c r="G3208" s="112">
        <v>155.51</v>
      </c>
      <c r="H3208" s="102"/>
    </row>
    <row r="3209" spans="1:8" ht="45" x14ac:dyDescent="0.25">
      <c r="A3209" s="30" t="s">
        <v>1022</v>
      </c>
      <c r="B3209" s="30" t="s">
        <v>7536</v>
      </c>
      <c r="C3209" s="30" t="s">
        <v>1023</v>
      </c>
      <c r="D3209" s="30" t="s">
        <v>8</v>
      </c>
      <c r="E3209" s="30">
        <v>2</v>
      </c>
      <c r="F3209" s="31">
        <v>1</v>
      </c>
      <c r="G3209" s="111">
        <v>51.84</v>
      </c>
      <c r="H3209" s="102" t="s">
        <v>17530</v>
      </c>
    </row>
    <row r="3210" spans="1:8" x14ac:dyDescent="0.25">
      <c r="A3210" s="30"/>
      <c r="B3210" s="30"/>
      <c r="C3210" s="30"/>
      <c r="D3210" s="30" t="s">
        <v>7</v>
      </c>
      <c r="E3210" s="30">
        <v>0.5</v>
      </c>
      <c r="F3210" s="31">
        <v>1</v>
      </c>
      <c r="G3210" s="111">
        <v>12.96</v>
      </c>
      <c r="H3210" s="102"/>
    </row>
    <row r="3211" spans="1:8" ht="42.75" x14ac:dyDescent="0.25">
      <c r="A3211" s="34"/>
      <c r="B3211" s="34"/>
      <c r="C3211" s="34" t="s">
        <v>12901</v>
      </c>
      <c r="D3211" s="34"/>
      <c r="E3211" s="34"/>
      <c r="F3211" s="35">
        <v>2</v>
      </c>
      <c r="G3211" s="112">
        <v>64.800000000000011</v>
      </c>
      <c r="H3211" s="102"/>
    </row>
    <row r="3212" spans="1:8" x14ac:dyDescent="0.25">
      <c r="A3212" s="30" t="s">
        <v>5662</v>
      </c>
      <c r="B3212" s="30" t="s">
        <v>11323</v>
      </c>
      <c r="C3212" s="30" t="s">
        <v>5663</v>
      </c>
      <c r="D3212" s="30" t="s">
        <v>8</v>
      </c>
      <c r="E3212" s="30">
        <v>2</v>
      </c>
      <c r="F3212" s="31">
        <v>4</v>
      </c>
      <c r="G3212" s="111">
        <v>207.35</v>
      </c>
      <c r="H3212" s="102" t="s">
        <v>20951</v>
      </c>
    </row>
    <row r="3213" spans="1:8" x14ac:dyDescent="0.25">
      <c r="A3213" s="30"/>
      <c r="B3213" s="30"/>
      <c r="C3213" s="30"/>
      <c r="D3213" s="30" t="s">
        <v>7</v>
      </c>
      <c r="E3213" s="30">
        <v>0.5</v>
      </c>
      <c r="F3213" s="31">
        <v>4</v>
      </c>
      <c r="G3213" s="111">
        <v>51.84</v>
      </c>
      <c r="H3213" s="102"/>
    </row>
    <row r="3214" spans="1:8" ht="28.5" x14ac:dyDescent="0.25">
      <c r="A3214" s="34"/>
      <c r="B3214" s="34"/>
      <c r="C3214" s="34" t="s">
        <v>12902</v>
      </c>
      <c r="D3214" s="34"/>
      <c r="E3214" s="34"/>
      <c r="F3214" s="35">
        <v>8</v>
      </c>
      <c r="G3214" s="112">
        <v>259.19</v>
      </c>
      <c r="H3214" s="102"/>
    </row>
    <row r="3215" spans="1:8" ht="30" x14ac:dyDescent="0.25">
      <c r="A3215" s="30" t="s">
        <v>1024</v>
      </c>
      <c r="B3215" s="30" t="s">
        <v>7537</v>
      </c>
      <c r="C3215" s="30" t="s">
        <v>1025</v>
      </c>
      <c r="D3215" s="30" t="s">
        <v>5</v>
      </c>
      <c r="E3215" s="30">
        <v>5</v>
      </c>
      <c r="F3215" s="31">
        <v>2</v>
      </c>
      <c r="G3215" s="111">
        <v>259.18</v>
      </c>
      <c r="H3215" s="102" t="s">
        <v>18700</v>
      </c>
    </row>
    <row r="3216" spans="1:8" x14ac:dyDescent="0.25">
      <c r="A3216" s="30"/>
      <c r="B3216" s="30"/>
      <c r="C3216" s="30"/>
      <c r="D3216" s="30" t="s">
        <v>7</v>
      </c>
      <c r="E3216" s="30">
        <v>0.5</v>
      </c>
      <c r="F3216" s="31">
        <v>4</v>
      </c>
      <c r="G3216" s="111">
        <v>51.84</v>
      </c>
      <c r="H3216" s="102"/>
    </row>
    <row r="3217" spans="1:8" ht="28.5" x14ac:dyDescent="0.25">
      <c r="A3217" s="34"/>
      <c r="B3217" s="34"/>
      <c r="C3217" s="34" t="s">
        <v>12903</v>
      </c>
      <c r="D3217" s="34"/>
      <c r="E3217" s="34"/>
      <c r="F3217" s="35">
        <v>6</v>
      </c>
      <c r="G3217" s="112">
        <v>311.02</v>
      </c>
      <c r="H3217" s="102"/>
    </row>
    <row r="3218" spans="1:8" ht="45" x14ac:dyDescent="0.25">
      <c r="A3218" s="30" t="s">
        <v>1026</v>
      </c>
      <c r="B3218" s="30" t="s">
        <v>7538</v>
      </c>
      <c r="C3218" s="30" t="s">
        <v>2411</v>
      </c>
      <c r="D3218" s="30" t="s">
        <v>5</v>
      </c>
      <c r="E3218" s="30">
        <v>5</v>
      </c>
      <c r="F3218" s="31">
        <v>2</v>
      </c>
      <c r="G3218" s="111">
        <v>259.18</v>
      </c>
      <c r="H3218" s="102" t="s">
        <v>18105</v>
      </c>
    </row>
    <row r="3219" spans="1:8" x14ac:dyDescent="0.25">
      <c r="A3219" s="30"/>
      <c r="B3219" s="30"/>
      <c r="C3219" s="30"/>
      <c r="D3219" s="30" t="s">
        <v>7</v>
      </c>
      <c r="E3219" s="30">
        <v>0.5</v>
      </c>
      <c r="F3219" s="31">
        <v>3</v>
      </c>
      <c r="G3219" s="111">
        <v>38.880000000000003</v>
      </c>
      <c r="H3219" s="102"/>
    </row>
    <row r="3220" spans="1:8" ht="42.75" x14ac:dyDescent="0.25">
      <c r="A3220" s="34"/>
      <c r="B3220" s="34"/>
      <c r="C3220" s="34" t="s">
        <v>12904</v>
      </c>
      <c r="D3220" s="34"/>
      <c r="E3220" s="34"/>
      <c r="F3220" s="35">
        <v>5</v>
      </c>
      <c r="G3220" s="112">
        <v>298.06</v>
      </c>
      <c r="H3220" s="102"/>
    </row>
    <row r="3221" spans="1:8" x14ac:dyDescent="0.25">
      <c r="A3221" s="30" t="s">
        <v>1027</v>
      </c>
      <c r="B3221" s="30" t="s">
        <v>7539</v>
      </c>
      <c r="C3221" s="30" t="s">
        <v>1028</v>
      </c>
      <c r="D3221" s="30" t="s">
        <v>5</v>
      </c>
      <c r="E3221" s="30">
        <v>5</v>
      </c>
      <c r="F3221" s="31">
        <v>1</v>
      </c>
      <c r="G3221" s="111">
        <v>129.59</v>
      </c>
      <c r="H3221" s="102" t="s">
        <v>18698</v>
      </c>
    </row>
    <row r="3222" spans="1:8" x14ac:dyDescent="0.25">
      <c r="A3222" s="30"/>
      <c r="B3222" s="30"/>
      <c r="C3222" s="30"/>
      <c r="D3222" s="30" t="s">
        <v>7</v>
      </c>
      <c r="E3222" s="30">
        <v>0.5</v>
      </c>
      <c r="F3222" s="31">
        <v>2</v>
      </c>
      <c r="G3222" s="111">
        <v>25.92</v>
      </c>
      <c r="H3222" s="102"/>
    </row>
    <row r="3223" spans="1:8" ht="28.5" x14ac:dyDescent="0.25">
      <c r="A3223" s="34"/>
      <c r="B3223" s="34"/>
      <c r="C3223" s="34" t="s">
        <v>12905</v>
      </c>
      <c r="D3223" s="34"/>
      <c r="E3223" s="34"/>
      <c r="F3223" s="35">
        <v>3</v>
      </c>
      <c r="G3223" s="112">
        <v>155.51</v>
      </c>
      <c r="H3223" s="102"/>
    </row>
    <row r="3224" spans="1:8" ht="30" x14ac:dyDescent="0.25">
      <c r="A3224" s="30" t="s">
        <v>1029</v>
      </c>
      <c r="B3224" s="30" t="s">
        <v>7540</v>
      </c>
      <c r="C3224" s="30" t="s">
        <v>1030</v>
      </c>
      <c r="D3224" s="30" t="s">
        <v>5</v>
      </c>
      <c r="E3224" s="30">
        <v>5</v>
      </c>
      <c r="F3224" s="31">
        <v>2</v>
      </c>
      <c r="G3224" s="111">
        <v>259.18</v>
      </c>
      <c r="H3224" s="102" t="s">
        <v>19998</v>
      </c>
    </row>
    <row r="3225" spans="1:8" x14ac:dyDescent="0.25">
      <c r="A3225" s="30"/>
      <c r="B3225" s="30"/>
      <c r="C3225" s="30"/>
      <c r="D3225" s="30" t="s">
        <v>7</v>
      </c>
      <c r="E3225" s="30">
        <v>0.5</v>
      </c>
      <c r="F3225" s="31">
        <v>2</v>
      </c>
      <c r="G3225" s="111">
        <v>25.92</v>
      </c>
      <c r="H3225" s="102"/>
    </row>
    <row r="3226" spans="1:8" ht="28.5" x14ac:dyDescent="0.25">
      <c r="A3226" s="34"/>
      <c r="B3226" s="34"/>
      <c r="C3226" s="34" t="s">
        <v>12906</v>
      </c>
      <c r="D3226" s="34"/>
      <c r="E3226" s="34"/>
      <c r="F3226" s="35">
        <v>4</v>
      </c>
      <c r="G3226" s="112">
        <v>285.10000000000002</v>
      </c>
      <c r="H3226" s="102"/>
    </row>
    <row r="3227" spans="1:8" x14ac:dyDescent="0.25">
      <c r="A3227" s="30" t="s">
        <v>1031</v>
      </c>
      <c r="B3227" s="30" t="s">
        <v>7541</v>
      </c>
      <c r="C3227" s="30" t="s">
        <v>1032</v>
      </c>
      <c r="D3227" s="30" t="s">
        <v>8</v>
      </c>
      <c r="E3227" s="30">
        <v>2</v>
      </c>
      <c r="F3227" s="31">
        <v>5</v>
      </c>
      <c r="G3227" s="111">
        <v>259.18</v>
      </c>
      <c r="H3227" s="102" t="s">
        <v>19165</v>
      </c>
    </row>
    <row r="3228" spans="1:8" x14ac:dyDescent="0.25">
      <c r="A3228" s="30"/>
      <c r="B3228" s="30"/>
      <c r="C3228" s="30"/>
      <c r="D3228" s="30" t="s">
        <v>7</v>
      </c>
      <c r="E3228" s="30">
        <v>0.5</v>
      </c>
      <c r="F3228" s="31">
        <v>12</v>
      </c>
      <c r="G3228" s="111">
        <v>155.51</v>
      </c>
      <c r="H3228" s="102"/>
    </row>
    <row r="3229" spans="1:8" x14ac:dyDescent="0.25">
      <c r="A3229" s="34"/>
      <c r="B3229" s="34"/>
      <c r="C3229" s="34" t="s">
        <v>12907</v>
      </c>
      <c r="D3229" s="34"/>
      <c r="E3229" s="34"/>
      <c r="F3229" s="35">
        <v>17</v>
      </c>
      <c r="G3229" s="112">
        <v>414.69</v>
      </c>
      <c r="H3229" s="102"/>
    </row>
    <row r="3230" spans="1:8" ht="30" x14ac:dyDescent="0.25">
      <c r="A3230" s="30" t="s">
        <v>1033</v>
      </c>
      <c r="B3230" s="30" t="s">
        <v>7542</v>
      </c>
      <c r="C3230" s="30" t="s">
        <v>1034</v>
      </c>
      <c r="D3230" s="30" t="s">
        <v>3</v>
      </c>
      <c r="E3230" s="30">
        <v>10</v>
      </c>
      <c r="F3230" s="31">
        <v>2</v>
      </c>
      <c r="G3230" s="111">
        <v>518.36</v>
      </c>
      <c r="H3230" s="102" t="s">
        <v>17747</v>
      </c>
    </row>
    <row r="3231" spans="1:8" x14ac:dyDescent="0.25">
      <c r="A3231" s="30"/>
      <c r="B3231" s="30"/>
      <c r="C3231" s="30"/>
      <c r="D3231" s="30" t="s">
        <v>4</v>
      </c>
      <c r="E3231" s="30">
        <v>8</v>
      </c>
      <c r="F3231" s="31">
        <v>2</v>
      </c>
      <c r="G3231" s="111">
        <v>414.69</v>
      </c>
      <c r="H3231" s="102"/>
    </row>
    <row r="3232" spans="1:8" x14ac:dyDescent="0.25">
      <c r="A3232" s="30"/>
      <c r="B3232" s="30"/>
      <c r="C3232" s="30"/>
      <c r="D3232" s="30" t="s">
        <v>6</v>
      </c>
      <c r="E3232" s="30">
        <v>1</v>
      </c>
      <c r="F3232" s="31">
        <v>4</v>
      </c>
      <c r="G3232" s="111">
        <v>103.67</v>
      </c>
      <c r="H3232" s="102"/>
    </row>
    <row r="3233" spans="1:8" x14ac:dyDescent="0.25">
      <c r="A3233" s="30"/>
      <c r="B3233" s="30"/>
      <c r="C3233" s="30"/>
      <c r="D3233" s="30" t="s">
        <v>7</v>
      </c>
      <c r="E3233" s="30">
        <v>0.5</v>
      </c>
      <c r="F3233" s="31">
        <v>3</v>
      </c>
      <c r="G3233" s="111">
        <v>38.880000000000003</v>
      </c>
      <c r="H3233" s="102"/>
    </row>
    <row r="3234" spans="1:8" ht="42.75" x14ac:dyDescent="0.25">
      <c r="A3234" s="34"/>
      <c r="B3234" s="34"/>
      <c r="C3234" s="34" t="s">
        <v>12908</v>
      </c>
      <c r="D3234" s="34"/>
      <c r="E3234" s="34"/>
      <c r="F3234" s="35">
        <v>11</v>
      </c>
      <c r="G3234" s="112">
        <v>1075.6000000000001</v>
      </c>
      <c r="H3234" s="102"/>
    </row>
    <row r="3235" spans="1:8" ht="30" x14ac:dyDescent="0.25">
      <c r="A3235" s="30" t="s">
        <v>1035</v>
      </c>
      <c r="B3235" s="30" t="s">
        <v>7543</v>
      </c>
      <c r="C3235" s="30" t="s">
        <v>1036</v>
      </c>
      <c r="D3235" s="30" t="s">
        <v>5</v>
      </c>
      <c r="E3235" s="30">
        <v>5</v>
      </c>
      <c r="F3235" s="31">
        <v>1</v>
      </c>
      <c r="G3235" s="111">
        <v>129.59</v>
      </c>
      <c r="H3235" s="102" t="s">
        <v>18044</v>
      </c>
    </row>
    <row r="3236" spans="1:8" x14ac:dyDescent="0.25">
      <c r="A3236" s="30"/>
      <c r="B3236" s="30"/>
      <c r="C3236" s="30"/>
      <c r="D3236" s="30" t="s">
        <v>8</v>
      </c>
      <c r="E3236" s="30">
        <v>2</v>
      </c>
      <c r="F3236" s="31">
        <v>1</v>
      </c>
      <c r="G3236" s="111">
        <v>51.84</v>
      </c>
      <c r="H3236" s="102"/>
    </row>
    <row r="3237" spans="1:8" x14ac:dyDescent="0.25">
      <c r="A3237" s="30"/>
      <c r="B3237" s="30"/>
      <c r="C3237" s="30"/>
      <c r="D3237" s="30" t="s">
        <v>7</v>
      </c>
      <c r="E3237" s="30">
        <v>0.5</v>
      </c>
      <c r="F3237" s="31">
        <v>2</v>
      </c>
      <c r="G3237" s="111">
        <v>25.92</v>
      </c>
      <c r="H3237" s="102"/>
    </row>
    <row r="3238" spans="1:8" ht="42.75" x14ac:dyDescent="0.25">
      <c r="A3238" s="34"/>
      <c r="B3238" s="34"/>
      <c r="C3238" s="34" t="s">
        <v>12909</v>
      </c>
      <c r="D3238" s="34"/>
      <c r="E3238" s="34"/>
      <c r="F3238" s="35">
        <v>4</v>
      </c>
      <c r="G3238" s="112">
        <v>207.35000000000002</v>
      </c>
      <c r="H3238" s="102"/>
    </row>
    <row r="3239" spans="1:8" x14ac:dyDescent="0.25">
      <c r="A3239" s="30" t="s">
        <v>6450</v>
      </c>
      <c r="B3239" s="30" t="s">
        <v>7544</v>
      </c>
      <c r="C3239" s="30" t="s">
        <v>6451</v>
      </c>
      <c r="D3239" s="30" t="s">
        <v>3</v>
      </c>
      <c r="E3239" s="30">
        <v>10</v>
      </c>
      <c r="F3239" s="31">
        <v>4</v>
      </c>
      <c r="G3239" s="111">
        <v>1036.73</v>
      </c>
      <c r="H3239" s="102" t="s">
        <v>20215</v>
      </c>
    </row>
    <row r="3240" spans="1:8" x14ac:dyDescent="0.25">
      <c r="A3240" s="30"/>
      <c r="B3240" s="30"/>
      <c r="C3240" s="30"/>
      <c r="D3240" s="30" t="s">
        <v>7</v>
      </c>
      <c r="E3240" s="30">
        <v>0.5</v>
      </c>
      <c r="F3240" s="31">
        <v>3</v>
      </c>
      <c r="G3240" s="111">
        <v>38.880000000000003</v>
      </c>
      <c r="H3240" s="102"/>
    </row>
    <row r="3241" spans="1:8" x14ac:dyDescent="0.25">
      <c r="A3241" s="34"/>
      <c r="B3241" s="34"/>
      <c r="C3241" s="34" t="s">
        <v>12910</v>
      </c>
      <c r="D3241" s="34"/>
      <c r="E3241" s="34"/>
      <c r="F3241" s="35">
        <v>7</v>
      </c>
      <c r="G3241" s="112">
        <v>1075.6100000000001</v>
      </c>
      <c r="H3241" s="102"/>
    </row>
    <row r="3242" spans="1:8" ht="30" x14ac:dyDescent="0.25">
      <c r="A3242" s="30" t="s">
        <v>1662</v>
      </c>
      <c r="B3242" s="30" t="s">
        <v>8695</v>
      </c>
      <c r="C3242" s="30" t="s">
        <v>1663</v>
      </c>
      <c r="D3242" s="30" t="s">
        <v>3</v>
      </c>
      <c r="E3242" s="30">
        <v>10</v>
      </c>
      <c r="F3242" s="31">
        <v>59</v>
      </c>
      <c r="G3242" s="111">
        <v>15291.74</v>
      </c>
      <c r="H3242" s="102" t="s">
        <v>20915</v>
      </c>
    </row>
    <row r="3243" spans="1:8" x14ac:dyDescent="0.25">
      <c r="A3243" s="30"/>
      <c r="B3243" s="30"/>
      <c r="C3243" s="30"/>
      <c r="D3243" s="30" t="s">
        <v>4</v>
      </c>
      <c r="E3243" s="30">
        <v>8</v>
      </c>
      <c r="F3243" s="31">
        <v>49</v>
      </c>
      <c r="G3243" s="111">
        <v>10159.93</v>
      </c>
      <c r="H3243" s="102"/>
    </row>
    <row r="3244" spans="1:8" x14ac:dyDescent="0.25">
      <c r="A3244" s="30"/>
      <c r="B3244" s="30"/>
      <c r="C3244" s="30"/>
      <c r="D3244" s="30" t="s">
        <v>5</v>
      </c>
      <c r="E3244" s="30">
        <v>5</v>
      </c>
      <c r="F3244" s="31">
        <v>95</v>
      </c>
      <c r="G3244" s="111">
        <v>12311.14</v>
      </c>
      <c r="H3244" s="102"/>
    </row>
    <row r="3245" spans="1:8" x14ac:dyDescent="0.25">
      <c r="A3245" s="30"/>
      <c r="B3245" s="30"/>
      <c r="C3245" s="30"/>
      <c r="D3245" s="30" t="s">
        <v>8</v>
      </c>
      <c r="E3245" s="30">
        <v>2</v>
      </c>
      <c r="F3245" s="31">
        <v>5</v>
      </c>
      <c r="G3245" s="111">
        <v>259.18</v>
      </c>
      <c r="H3245" s="102"/>
    </row>
    <row r="3246" spans="1:8" x14ac:dyDescent="0.25">
      <c r="A3246" s="30"/>
      <c r="B3246" s="30"/>
      <c r="C3246" s="30"/>
      <c r="D3246" s="30" t="s">
        <v>6</v>
      </c>
      <c r="E3246" s="30">
        <v>1</v>
      </c>
      <c r="F3246" s="31">
        <v>55</v>
      </c>
      <c r="G3246" s="111">
        <v>1425.5</v>
      </c>
      <c r="H3246" s="102"/>
    </row>
    <row r="3247" spans="1:8" x14ac:dyDescent="0.25">
      <c r="A3247" s="30"/>
      <c r="B3247" s="30"/>
      <c r="C3247" s="30"/>
      <c r="D3247" s="30" t="s">
        <v>7</v>
      </c>
      <c r="E3247" s="30">
        <v>0.5</v>
      </c>
      <c r="F3247" s="31">
        <v>364</v>
      </c>
      <c r="G3247" s="111">
        <v>4717.1099999999997</v>
      </c>
      <c r="H3247" s="102"/>
    </row>
    <row r="3248" spans="1:8" ht="28.5" x14ac:dyDescent="0.25">
      <c r="A3248" s="34"/>
      <c r="B3248" s="34"/>
      <c r="C3248" s="34" t="s">
        <v>12911</v>
      </c>
      <c r="D3248" s="34"/>
      <c r="E3248" s="34"/>
      <c r="F3248" s="35">
        <v>627</v>
      </c>
      <c r="G3248" s="112">
        <v>44164.6</v>
      </c>
      <c r="H3248" s="102"/>
    </row>
    <row r="3249" spans="1:8" x14ac:dyDescent="0.25">
      <c r="A3249" s="30" t="s">
        <v>1037</v>
      </c>
      <c r="B3249" s="30" t="s">
        <v>7545</v>
      </c>
      <c r="C3249" s="30" t="s">
        <v>1038</v>
      </c>
      <c r="D3249" s="30" t="s">
        <v>3</v>
      </c>
      <c r="E3249" s="30">
        <v>10</v>
      </c>
      <c r="F3249" s="31">
        <v>7</v>
      </c>
      <c r="G3249" s="111">
        <v>1814.27</v>
      </c>
      <c r="H3249" s="102" t="s">
        <v>20673</v>
      </c>
    </row>
    <row r="3250" spans="1:8" x14ac:dyDescent="0.25">
      <c r="A3250" s="30"/>
      <c r="B3250" s="30"/>
      <c r="C3250" s="30"/>
      <c r="D3250" s="30" t="s">
        <v>4</v>
      </c>
      <c r="E3250" s="30">
        <v>8</v>
      </c>
      <c r="F3250" s="31">
        <v>5</v>
      </c>
      <c r="G3250" s="111">
        <v>1036.73</v>
      </c>
      <c r="H3250" s="102"/>
    </row>
    <row r="3251" spans="1:8" x14ac:dyDescent="0.25">
      <c r="A3251" s="30"/>
      <c r="B3251" s="30"/>
      <c r="C3251" s="30"/>
      <c r="D3251" s="30" t="s">
        <v>5</v>
      </c>
      <c r="E3251" s="30">
        <v>5</v>
      </c>
      <c r="F3251" s="31">
        <v>33</v>
      </c>
      <c r="G3251" s="111">
        <v>4276.5</v>
      </c>
      <c r="H3251" s="102"/>
    </row>
    <row r="3252" spans="1:8" x14ac:dyDescent="0.25">
      <c r="A3252" s="30"/>
      <c r="B3252" s="30"/>
      <c r="C3252" s="30"/>
      <c r="D3252" s="30" t="s">
        <v>8</v>
      </c>
      <c r="E3252" s="30">
        <v>2</v>
      </c>
      <c r="F3252" s="31">
        <v>2</v>
      </c>
      <c r="G3252" s="111">
        <v>103.67</v>
      </c>
      <c r="H3252" s="102"/>
    </row>
    <row r="3253" spans="1:8" x14ac:dyDescent="0.25">
      <c r="A3253" s="30"/>
      <c r="B3253" s="30"/>
      <c r="C3253" s="30"/>
      <c r="D3253" s="30" t="s">
        <v>7</v>
      </c>
      <c r="E3253" s="30">
        <v>0.5</v>
      </c>
      <c r="F3253" s="31">
        <v>43</v>
      </c>
      <c r="G3253" s="111">
        <v>557.24</v>
      </c>
      <c r="H3253" s="102"/>
    </row>
    <row r="3254" spans="1:8" ht="28.5" x14ac:dyDescent="0.25">
      <c r="A3254" s="34"/>
      <c r="B3254" s="34"/>
      <c r="C3254" s="34" t="s">
        <v>12912</v>
      </c>
      <c r="D3254" s="34"/>
      <c r="E3254" s="34"/>
      <c r="F3254" s="35">
        <v>90</v>
      </c>
      <c r="G3254" s="112">
        <v>7788.41</v>
      </c>
      <c r="H3254" s="102"/>
    </row>
    <row r="3255" spans="1:8" x14ac:dyDescent="0.25">
      <c r="A3255" s="30" t="s">
        <v>1039</v>
      </c>
      <c r="B3255" s="30" t="s">
        <v>7546</v>
      </c>
      <c r="C3255" s="30" t="s">
        <v>1040</v>
      </c>
      <c r="D3255" s="30" t="s">
        <v>5</v>
      </c>
      <c r="E3255" s="30">
        <v>5</v>
      </c>
      <c r="F3255" s="31">
        <v>1</v>
      </c>
      <c r="G3255" s="111">
        <v>129.59</v>
      </c>
      <c r="H3255" s="102" t="s">
        <v>17817</v>
      </c>
    </row>
    <row r="3256" spans="1:8" x14ac:dyDescent="0.25">
      <c r="A3256" s="30"/>
      <c r="B3256" s="30"/>
      <c r="C3256" s="30"/>
      <c r="D3256" s="30" t="s">
        <v>8</v>
      </c>
      <c r="E3256" s="30">
        <v>2</v>
      </c>
      <c r="F3256" s="31">
        <v>1</v>
      </c>
      <c r="G3256" s="111">
        <v>51.84</v>
      </c>
      <c r="H3256" s="102"/>
    </row>
    <row r="3257" spans="1:8" x14ac:dyDescent="0.25">
      <c r="A3257" s="30"/>
      <c r="B3257" s="30"/>
      <c r="C3257" s="30"/>
      <c r="D3257" s="30" t="s">
        <v>7</v>
      </c>
      <c r="E3257" s="30">
        <v>0.5</v>
      </c>
      <c r="F3257" s="31">
        <v>10</v>
      </c>
      <c r="G3257" s="111">
        <v>129.59</v>
      </c>
      <c r="H3257" s="102"/>
    </row>
    <row r="3258" spans="1:8" x14ac:dyDescent="0.25">
      <c r="A3258" s="34"/>
      <c r="B3258" s="34"/>
      <c r="C3258" s="34" t="s">
        <v>12913</v>
      </c>
      <c r="D3258" s="34"/>
      <c r="E3258" s="34"/>
      <c r="F3258" s="35">
        <v>12</v>
      </c>
      <c r="G3258" s="112">
        <v>311.02</v>
      </c>
      <c r="H3258" s="102"/>
    </row>
    <row r="3259" spans="1:8" x14ac:dyDescent="0.25">
      <c r="A3259" s="30" t="s">
        <v>1041</v>
      </c>
      <c r="B3259" s="30" t="s">
        <v>7547</v>
      </c>
      <c r="C3259" s="30" t="s">
        <v>1042</v>
      </c>
      <c r="D3259" s="30" t="s">
        <v>8</v>
      </c>
      <c r="E3259" s="30">
        <v>2</v>
      </c>
      <c r="F3259" s="31">
        <v>4</v>
      </c>
      <c r="G3259" s="111">
        <v>207.35</v>
      </c>
      <c r="H3259" s="102" t="s">
        <v>20190</v>
      </c>
    </row>
    <row r="3260" spans="1:8" x14ac:dyDescent="0.25">
      <c r="A3260" s="30"/>
      <c r="B3260" s="30"/>
      <c r="C3260" s="30"/>
      <c r="D3260" s="30" t="s">
        <v>7</v>
      </c>
      <c r="E3260" s="30">
        <v>0.5</v>
      </c>
      <c r="F3260" s="31">
        <v>6</v>
      </c>
      <c r="G3260" s="111">
        <v>77.75</v>
      </c>
      <c r="H3260" s="102"/>
    </row>
    <row r="3261" spans="1:8" x14ac:dyDescent="0.25">
      <c r="A3261" s="34"/>
      <c r="B3261" s="34"/>
      <c r="C3261" s="34" t="s">
        <v>12914</v>
      </c>
      <c r="D3261" s="34"/>
      <c r="E3261" s="34"/>
      <c r="F3261" s="35">
        <v>10</v>
      </c>
      <c r="G3261" s="112">
        <v>285.10000000000002</v>
      </c>
      <c r="H3261" s="102"/>
    </row>
    <row r="3262" spans="1:8" ht="30" x14ac:dyDescent="0.25">
      <c r="A3262" s="30" t="s">
        <v>1043</v>
      </c>
      <c r="B3262" s="30" t="s">
        <v>7548</v>
      </c>
      <c r="C3262" s="30" t="s">
        <v>1044</v>
      </c>
      <c r="D3262" s="30" t="s">
        <v>3</v>
      </c>
      <c r="E3262" s="30">
        <v>10</v>
      </c>
      <c r="F3262" s="31">
        <v>9</v>
      </c>
      <c r="G3262" s="111">
        <v>2332.64</v>
      </c>
      <c r="H3262" s="102" t="s">
        <v>18668</v>
      </c>
    </row>
    <row r="3263" spans="1:8" x14ac:dyDescent="0.25">
      <c r="A3263" s="30"/>
      <c r="B3263" s="30"/>
      <c r="C3263" s="30"/>
      <c r="D3263" s="30" t="s">
        <v>4</v>
      </c>
      <c r="E3263" s="30">
        <v>8</v>
      </c>
      <c r="F3263" s="31">
        <v>2</v>
      </c>
      <c r="G3263" s="111">
        <v>414.69</v>
      </c>
      <c r="H3263" s="102"/>
    </row>
    <row r="3264" spans="1:8" x14ac:dyDescent="0.25">
      <c r="A3264" s="30"/>
      <c r="B3264" s="30"/>
      <c r="C3264" s="30"/>
      <c r="D3264" s="30" t="s">
        <v>5</v>
      </c>
      <c r="E3264" s="30">
        <v>5</v>
      </c>
      <c r="F3264" s="31">
        <v>13</v>
      </c>
      <c r="G3264" s="111">
        <v>1684.68</v>
      </c>
      <c r="H3264" s="102"/>
    </row>
    <row r="3265" spans="1:8" x14ac:dyDescent="0.25">
      <c r="A3265" s="30"/>
      <c r="B3265" s="30"/>
      <c r="C3265" s="30"/>
      <c r="D3265" s="30" t="s">
        <v>7</v>
      </c>
      <c r="E3265" s="30">
        <v>0.5</v>
      </c>
      <c r="F3265" s="31">
        <v>21</v>
      </c>
      <c r="G3265" s="111">
        <v>272.14</v>
      </c>
      <c r="H3265" s="102"/>
    </row>
    <row r="3266" spans="1:8" ht="28.5" x14ac:dyDescent="0.25">
      <c r="A3266" s="34"/>
      <c r="B3266" s="34"/>
      <c r="C3266" s="34" t="s">
        <v>12915</v>
      </c>
      <c r="D3266" s="34"/>
      <c r="E3266" s="34"/>
      <c r="F3266" s="35">
        <v>45</v>
      </c>
      <c r="G3266" s="112">
        <v>4704.1500000000005</v>
      </c>
      <c r="H3266" s="102"/>
    </row>
    <row r="3267" spans="1:8" x14ac:dyDescent="0.25">
      <c r="A3267" s="30" t="s">
        <v>1045</v>
      </c>
      <c r="B3267" s="30" t="s">
        <v>7549</v>
      </c>
      <c r="C3267" s="30" t="s">
        <v>1046</v>
      </c>
      <c r="D3267" s="30" t="s">
        <v>3</v>
      </c>
      <c r="E3267" s="30">
        <v>10</v>
      </c>
      <c r="F3267" s="31">
        <v>1</v>
      </c>
      <c r="G3267" s="111">
        <v>259.18</v>
      </c>
      <c r="H3267" s="102" t="s">
        <v>18577</v>
      </c>
    </row>
    <row r="3268" spans="1:8" x14ac:dyDescent="0.25">
      <c r="A3268" s="30"/>
      <c r="B3268" s="30"/>
      <c r="C3268" s="30"/>
      <c r="D3268" s="30" t="s">
        <v>8</v>
      </c>
      <c r="E3268" s="30">
        <v>2</v>
      </c>
      <c r="F3268" s="31">
        <v>15</v>
      </c>
      <c r="G3268" s="111">
        <v>777.55</v>
      </c>
      <c r="H3268" s="102"/>
    </row>
    <row r="3269" spans="1:8" x14ac:dyDescent="0.25">
      <c r="A3269" s="30"/>
      <c r="B3269" s="30"/>
      <c r="C3269" s="30"/>
      <c r="D3269" s="30" t="s">
        <v>6</v>
      </c>
      <c r="E3269" s="30">
        <v>1</v>
      </c>
      <c r="F3269" s="31">
        <v>1</v>
      </c>
      <c r="G3269" s="111">
        <v>25.92</v>
      </c>
      <c r="H3269" s="102"/>
    </row>
    <row r="3270" spans="1:8" x14ac:dyDescent="0.25">
      <c r="A3270" s="30"/>
      <c r="B3270" s="30"/>
      <c r="C3270" s="30"/>
      <c r="D3270" s="30" t="s">
        <v>7</v>
      </c>
      <c r="E3270" s="30">
        <v>0.5</v>
      </c>
      <c r="F3270" s="31">
        <v>20</v>
      </c>
      <c r="G3270" s="111">
        <v>259.18</v>
      </c>
      <c r="H3270" s="102"/>
    </row>
    <row r="3271" spans="1:8" x14ac:dyDescent="0.25">
      <c r="A3271" s="34"/>
      <c r="B3271" s="34"/>
      <c r="C3271" s="34" t="s">
        <v>12916</v>
      </c>
      <c r="D3271" s="34"/>
      <c r="E3271" s="34"/>
      <c r="F3271" s="35">
        <v>37</v>
      </c>
      <c r="G3271" s="112">
        <v>1321.8300000000002</v>
      </c>
      <c r="H3271" s="102"/>
    </row>
    <row r="3272" spans="1:8" ht="45" x14ac:dyDescent="0.25">
      <c r="A3272" s="30" t="s">
        <v>1047</v>
      </c>
      <c r="B3272" s="30" t="s">
        <v>7550</v>
      </c>
      <c r="C3272" s="30" t="s">
        <v>1048</v>
      </c>
      <c r="D3272" s="30" t="s">
        <v>8</v>
      </c>
      <c r="E3272" s="30">
        <v>2</v>
      </c>
      <c r="F3272" s="31">
        <v>1</v>
      </c>
      <c r="G3272" s="111">
        <v>51.84</v>
      </c>
      <c r="H3272" s="102" t="s">
        <v>17536</v>
      </c>
    </row>
    <row r="3273" spans="1:8" x14ac:dyDescent="0.25">
      <c r="A3273" s="30"/>
      <c r="B3273" s="30"/>
      <c r="C3273" s="30"/>
      <c r="D3273" s="30" t="s">
        <v>7</v>
      </c>
      <c r="E3273" s="30">
        <v>0.5</v>
      </c>
      <c r="F3273" s="31">
        <v>1</v>
      </c>
      <c r="G3273" s="111">
        <v>12.96</v>
      </c>
      <c r="H3273" s="102"/>
    </row>
    <row r="3274" spans="1:8" ht="42.75" x14ac:dyDescent="0.25">
      <c r="A3274" s="34"/>
      <c r="B3274" s="34"/>
      <c r="C3274" s="34" t="s">
        <v>12917</v>
      </c>
      <c r="D3274" s="34"/>
      <c r="E3274" s="34"/>
      <c r="F3274" s="35">
        <v>2</v>
      </c>
      <c r="G3274" s="112">
        <v>64.800000000000011</v>
      </c>
      <c r="H3274" s="102"/>
    </row>
    <row r="3275" spans="1:8" ht="30" x14ac:dyDescent="0.25">
      <c r="A3275" s="30" t="s">
        <v>1049</v>
      </c>
      <c r="B3275" s="30" t="s">
        <v>7551</v>
      </c>
      <c r="C3275" s="30" t="s">
        <v>1050</v>
      </c>
      <c r="D3275" s="30" t="s">
        <v>3</v>
      </c>
      <c r="E3275" s="30">
        <v>10</v>
      </c>
      <c r="F3275" s="31">
        <v>4</v>
      </c>
      <c r="G3275" s="111">
        <v>1036.73</v>
      </c>
      <c r="H3275" s="102" t="s">
        <v>17690</v>
      </c>
    </row>
    <row r="3276" spans="1:8" x14ac:dyDescent="0.25">
      <c r="A3276" s="30"/>
      <c r="B3276" s="30"/>
      <c r="C3276" s="30"/>
      <c r="D3276" s="30" t="s">
        <v>4</v>
      </c>
      <c r="E3276" s="30">
        <v>8</v>
      </c>
      <c r="F3276" s="31">
        <v>1</v>
      </c>
      <c r="G3276" s="111">
        <v>207.35</v>
      </c>
      <c r="H3276" s="102"/>
    </row>
    <row r="3277" spans="1:8" x14ac:dyDescent="0.25">
      <c r="A3277" s="30"/>
      <c r="B3277" s="30"/>
      <c r="C3277" s="30"/>
      <c r="D3277" s="30" t="s">
        <v>5</v>
      </c>
      <c r="E3277" s="30">
        <v>5</v>
      </c>
      <c r="F3277" s="31">
        <v>9</v>
      </c>
      <c r="G3277" s="111">
        <v>1166.32</v>
      </c>
      <c r="H3277" s="102"/>
    </row>
    <row r="3278" spans="1:8" x14ac:dyDescent="0.25">
      <c r="A3278" s="30"/>
      <c r="B3278" s="30"/>
      <c r="C3278" s="30"/>
      <c r="D3278" s="30" t="s">
        <v>7</v>
      </c>
      <c r="E3278" s="30">
        <v>0.5</v>
      </c>
      <c r="F3278" s="31">
        <v>12</v>
      </c>
      <c r="G3278" s="111">
        <v>155.51</v>
      </c>
      <c r="H3278" s="102"/>
    </row>
    <row r="3279" spans="1:8" ht="42.75" x14ac:dyDescent="0.25">
      <c r="A3279" s="34"/>
      <c r="B3279" s="34"/>
      <c r="C3279" s="34" t="s">
        <v>12918</v>
      </c>
      <c r="D3279" s="34"/>
      <c r="E3279" s="34"/>
      <c r="F3279" s="35">
        <v>26</v>
      </c>
      <c r="G3279" s="112">
        <v>2565.91</v>
      </c>
      <c r="H3279" s="102"/>
    </row>
    <row r="3280" spans="1:8" x14ac:dyDescent="0.25">
      <c r="A3280" s="30" t="s">
        <v>1051</v>
      </c>
      <c r="B3280" s="30" t="s">
        <v>7552</v>
      </c>
      <c r="C3280" s="30" t="s">
        <v>1052</v>
      </c>
      <c r="D3280" s="30" t="s">
        <v>5</v>
      </c>
      <c r="E3280" s="30">
        <v>5</v>
      </c>
      <c r="F3280" s="31">
        <v>2</v>
      </c>
      <c r="G3280" s="111">
        <v>259.18</v>
      </c>
      <c r="H3280" s="102" t="s">
        <v>17323</v>
      </c>
    </row>
    <row r="3281" spans="1:8" x14ac:dyDescent="0.25">
      <c r="A3281" s="30"/>
      <c r="B3281" s="30"/>
      <c r="C3281" s="30"/>
      <c r="D3281" s="30" t="s">
        <v>7</v>
      </c>
      <c r="E3281" s="30">
        <v>0.5</v>
      </c>
      <c r="F3281" s="31">
        <v>2</v>
      </c>
      <c r="G3281" s="111">
        <v>25.92</v>
      </c>
      <c r="H3281" s="102"/>
    </row>
    <row r="3282" spans="1:8" x14ac:dyDescent="0.25">
      <c r="A3282" s="34"/>
      <c r="B3282" s="34"/>
      <c r="C3282" s="34" t="s">
        <v>12919</v>
      </c>
      <c r="D3282" s="34"/>
      <c r="E3282" s="34"/>
      <c r="F3282" s="35">
        <v>4</v>
      </c>
      <c r="G3282" s="112">
        <v>285.10000000000002</v>
      </c>
      <c r="H3282" s="102"/>
    </row>
    <row r="3283" spans="1:8" ht="30" x14ac:dyDescent="0.25">
      <c r="A3283" s="30" t="s">
        <v>1053</v>
      </c>
      <c r="B3283" s="30" t="s">
        <v>7553</v>
      </c>
      <c r="C3283" s="30" t="s">
        <v>1054</v>
      </c>
      <c r="D3283" s="30" t="s">
        <v>5</v>
      </c>
      <c r="E3283" s="30">
        <v>5</v>
      </c>
      <c r="F3283" s="31">
        <v>2</v>
      </c>
      <c r="G3283" s="111">
        <v>259.18</v>
      </c>
      <c r="H3283" s="102" t="s">
        <v>20976</v>
      </c>
    </row>
    <row r="3284" spans="1:8" x14ac:dyDescent="0.25">
      <c r="A3284" s="30"/>
      <c r="B3284" s="30"/>
      <c r="C3284" s="30"/>
      <c r="D3284" s="30" t="s">
        <v>7</v>
      </c>
      <c r="E3284" s="30">
        <v>0.5</v>
      </c>
      <c r="F3284" s="31">
        <v>2</v>
      </c>
      <c r="G3284" s="111">
        <v>25.92</v>
      </c>
      <c r="H3284" s="102"/>
    </row>
    <row r="3285" spans="1:8" ht="28.5" x14ac:dyDescent="0.25">
      <c r="A3285" s="34"/>
      <c r="B3285" s="34"/>
      <c r="C3285" s="34" t="s">
        <v>12920</v>
      </c>
      <c r="D3285" s="34"/>
      <c r="E3285" s="34"/>
      <c r="F3285" s="35">
        <v>4</v>
      </c>
      <c r="G3285" s="112">
        <v>285.10000000000002</v>
      </c>
      <c r="H3285" s="102"/>
    </row>
    <row r="3286" spans="1:8" ht="30" x14ac:dyDescent="0.25">
      <c r="A3286" s="30" t="s">
        <v>1055</v>
      </c>
      <c r="B3286" s="30" t="s">
        <v>7554</v>
      </c>
      <c r="C3286" s="30" t="s">
        <v>2504</v>
      </c>
      <c r="D3286" s="30" t="s">
        <v>5</v>
      </c>
      <c r="E3286" s="30">
        <v>5</v>
      </c>
      <c r="F3286" s="31">
        <v>2</v>
      </c>
      <c r="G3286" s="111">
        <v>259.18</v>
      </c>
      <c r="H3286" s="102" t="s">
        <v>18280</v>
      </c>
    </row>
    <row r="3287" spans="1:8" x14ac:dyDescent="0.25">
      <c r="A3287" s="30"/>
      <c r="B3287" s="30"/>
      <c r="C3287" s="30"/>
      <c r="D3287" s="30" t="s">
        <v>7</v>
      </c>
      <c r="E3287" s="30">
        <v>0.5</v>
      </c>
      <c r="F3287" s="31">
        <v>3</v>
      </c>
      <c r="G3287" s="111">
        <v>38.880000000000003</v>
      </c>
      <c r="H3287" s="102"/>
    </row>
    <row r="3288" spans="1:8" ht="28.5" x14ac:dyDescent="0.25">
      <c r="A3288" s="34"/>
      <c r="B3288" s="34"/>
      <c r="C3288" s="34" t="s">
        <v>12921</v>
      </c>
      <c r="D3288" s="34"/>
      <c r="E3288" s="34"/>
      <c r="F3288" s="35">
        <v>5</v>
      </c>
      <c r="G3288" s="112">
        <v>298.06</v>
      </c>
      <c r="H3288" s="102"/>
    </row>
    <row r="3289" spans="1:8" x14ac:dyDescent="0.25">
      <c r="A3289" s="30" t="s">
        <v>1056</v>
      </c>
      <c r="B3289" s="30" t="s">
        <v>7555</v>
      </c>
      <c r="C3289" s="30" t="s">
        <v>1057</v>
      </c>
      <c r="D3289" s="30" t="s">
        <v>5</v>
      </c>
      <c r="E3289" s="30">
        <v>5</v>
      </c>
      <c r="F3289" s="31">
        <v>1</v>
      </c>
      <c r="G3289" s="111">
        <v>129.59</v>
      </c>
      <c r="H3289" s="102" t="s">
        <v>19694</v>
      </c>
    </row>
    <row r="3290" spans="1:8" x14ac:dyDescent="0.25">
      <c r="A3290" s="30"/>
      <c r="B3290" s="30"/>
      <c r="C3290" s="30"/>
      <c r="D3290" s="30" t="s">
        <v>7</v>
      </c>
      <c r="E3290" s="30">
        <v>0.5</v>
      </c>
      <c r="F3290" s="31">
        <v>2</v>
      </c>
      <c r="G3290" s="111">
        <v>25.92</v>
      </c>
      <c r="H3290" s="102"/>
    </row>
    <row r="3291" spans="1:8" ht="28.5" x14ac:dyDescent="0.25">
      <c r="A3291" s="34"/>
      <c r="B3291" s="34"/>
      <c r="C3291" s="34" t="s">
        <v>12922</v>
      </c>
      <c r="D3291" s="34"/>
      <c r="E3291" s="34"/>
      <c r="F3291" s="35">
        <v>3</v>
      </c>
      <c r="G3291" s="112">
        <v>155.51</v>
      </c>
      <c r="H3291" s="102"/>
    </row>
    <row r="3292" spans="1:8" x14ac:dyDescent="0.25">
      <c r="A3292" s="30" t="s">
        <v>1058</v>
      </c>
      <c r="B3292" s="30" t="s">
        <v>7556</v>
      </c>
      <c r="C3292" s="30" t="s">
        <v>2729</v>
      </c>
      <c r="D3292" s="30" t="s">
        <v>5</v>
      </c>
      <c r="E3292" s="30">
        <v>5</v>
      </c>
      <c r="F3292" s="31">
        <v>2</v>
      </c>
      <c r="G3292" s="111">
        <v>259.18</v>
      </c>
      <c r="H3292" s="102" t="s">
        <v>18265</v>
      </c>
    </row>
    <row r="3293" spans="1:8" x14ac:dyDescent="0.25">
      <c r="A3293" s="30"/>
      <c r="B3293" s="30"/>
      <c r="C3293" s="30"/>
      <c r="D3293" s="30" t="s">
        <v>7</v>
      </c>
      <c r="E3293" s="30">
        <v>0.5</v>
      </c>
      <c r="F3293" s="31">
        <v>1</v>
      </c>
      <c r="G3293" s="111">
        <v>12.96</v>
      </c>
      <c r="H3293" s="102"/>
    </row>
    <row r="3294" spans="1:8" ht="28.5" x14ac:dyDescent="0.25">
      <c r="A3294" s="34"/>
      <c r="B3294" s="34"/>
      <c r="C3294" s="34" t="s">
        <v>12923</v>
      </c>
      <c r="D3294" s="34"/>
      <c r="E3294" s="34"/>
      <c r="F3294" s="35">
        <v>3</v>
      </c>
      <c r="G3294" s="112">
        <v>272.14</v>
      </c>
      <c r="H3294" s="102"/>
    </row>
    <row r="3295" spans="1:8" ht="30" x14ac:dyDescent="0.25">
      <c r="A3295" s="30" t="s">
        <v>1059</v>
      </c>
      <c r="B3295" s="30" t="s">
        <v>7557</v>
      </c>
      <c r="C3295" s="30" t="s">
        <v>1060</v>
      </c>
      <c r="D3295" s="30" t="s">
        <v>5</v>
      </c>
      <c r="E3295" s="30">
        <v>5</v>
      </c>
      <c r="F3295" s="31">
        <v>2</v>
      </c>
      <c r="G3295" s="111">
        <v>259.18</v>
      </c>
      <c r="H3295" s="102" t="s">
        <v>17782</v>
      </c>
    </row>
    <row r="3296" spans="1:8" x14ac:dyDescent="0.25">
      <c r="A3296" s="30"/>
      <c r="B3296" s="30"/>
      <c r="C3296" s="30"/>
      <c r="D3296" s="30" t="s">
        <v>7</v>
      </c>
      <c r="E3296" s="30">
        <v>0.5</v>
      </c>
      <c r="F3296" s="31">
        <v>1</v>
      </c>
      <c r="G3296" s="111">
        <v>12.96</v>
      </c>
      <c r="H3296" s="102"/>
    </row>
    <row r="3297" spans="1:8" ht="28.5" x14ac:dyDescent="0.25">
      <c r="A3297" s="34"/>
      <c r="B3297" s="34"/>
      <c r="C3297" s="34" t="s">
        <v>12924</v>
      </c>
      <c r="D3297" s="34"/>
      <c r="E3297" s="34"/>
      <c r="F3297" s="35">
        <v>3</v>
      </c>
      <c r="G3297" s="112">
        <v>272.14</v>
      </c>
      <c r="H3297" s="102"/>
    </row>
    <row r="3298" spans="1:8" ht="30" x14ac:dyDescent="0.25">
      <c r="A3298" s="30" t="s">
        <v>1061</v>
      </c>
      <c r="B3298" s="30" t="s">
        <v>7558</v>
      </c>
      <c r="C3298" s="30" t="s">
        <v>2412</v>
      </c>
      <c r="D3298" s="30" t="s">
        <v>3</v>
      </c>
      <c r="E3298" s="30">
        <v>10</v>
      </c>
      <c r="F3298" s="31">
        <v>1</v>
      </c>
      <c r="G3298" s="111">
        <v>259.18</v>
      </c>
      <c r="H3298" s="102" t="s">
        <v>19135</v>
      </c>
    </row>
    <row r="3299" spans="1:8" x14ac:dyDescent="0.25">
      <c r="A3299" s="30"/>
      <c r="B3299" s="30"/>
      <c r="C3299" s="30"/>
      <c r="D3299" s="30" t="s">
        <v>7</v>
      </c>
      <c r="E3299" s="30">
        <v>0.5</v>
      </c>
      <c r="F3299" s="31">
        <v>1</v>
      </c>
      <c r="G3299" s="111">
        <v>12.96</v>
      </c>
      <c r="H3299" s="102"/>
    </row>
    <row r="3300" spans="1:8" ht="28.5" x14ac:dyDescent="0.25">
      <c r="A3300" s="34"/>
      <c r="B3300" s="34"/>
      <c r="C3300" s="34" t="s">
        <v>12925</v>
      </c>
      <c r="D3300" s="34"/>
      <c r="E3300" s="34"/>
      <c r="F3300" s="35">
        <v>2</v>
      </c>
      <c r="G3300" s="112">
        <v>272.14</v>
      </c>
      <c r="H3300" s="102"/>
    </row>
    <row r="3301" spans="1:8" ht="30" x14ac:dyDescent="0.25">
      <c r="A3301" s="30" t="s">
        <v>1062</v>
      </c>
      <c r="B3301" s="30" t="s">
        <v>7559</v>
      </c>
      <c r="C3301" s="30" t="s">
        <v>1063</v>
      </c>
      <c r="D3301" s="30" t="s">
        <v>3</v>
      </c>
      <c r="E3301" s="30">
        <v>10</v>
      </c>
      <c r="F3301" s="31">
        <v>1</v>
      </c>
      <c r="G3301" s="111">
        <v>259.18</v>
      </c>
      <c r="H3301" s="102" t="s">
        <v>19729</v>
      </c>
    </row>
    <row r="3302" spans="1:8" ht="42.75" x14ac:dyDescent="0.25">
      <c r="A3302" s="34"/>
      <c r="B3302" s="34"/>
      <c r="C3302" s="34" t="s">
        <v>12926</v>
      </c>
      <c r="D3302" s="34"/>
      <c r="E3302" s="34"/>
      <c r="F3302" s="35">
        <v>1</v>
      </c>
      <c r="G3302" s="112">
        <v>259.18</v>
      </c>
      <c r="H3302" s="102"/>
    </row>
    <row r="3303" spans="1:8" x14ac:dyDescent="0.25">
      <c r="A3303" s="30" t="s">
        <v>1664</v>
      </c>
      <c r="B3303" s="30" t="s">
        <v>8696</v>
      </c>
      <c r="C3303" s="30" t="s">
        <v>12927</v>
      </c>
      <c r="D3303" s="30" t="s">
        <v>3</v>
      </c>
      <c r="E3303" s="30">
        <v>10</v>
      </c>
      <c r="F3303" s="31">
        <v>13</v>
      </c>
      <c r="G3303" s="111">
        <v>3369.37</v>
      </c>
      <c r="H3303" s="102" t="s">
        <v>16903</v>
      </c>
    </row>
    <row r="3304" spans="1:8" x14ac:dyDescent="0.25">
      <c r="A3304" s="30"/>
      <c r="B3304" s="30"/>
      <c r="C3304" s="30"/>
      <c r="D3304" s="30" t="s">
        <v>4</v>
      </c>
      <c r="E3304" s="30">
        <v>8</v>
      </c>
      <c r="F3304" s="31">
        <v>6</v>
      </c>
      <c r="G3304" s="111">
        <v>1244.07</v>
      </c>
      <c r="H3304" s="102"/>
    </row>
    <row r="3305" spans="1:8" x14ac:dyDescent="0.25">
      <c r="A3305" s="30"/>
      <c r="B3305" s="30"/>
      <c r="C3305" s="30"/>
      <c r="D3305" s="30" t="s">
        <v>5</v>
      </c>
      <c r="E3305" s="30">
        <v>5</v>
      </c>
      <c r="F3305" s="31">
        <v>26</v>
      </c>
      <c r="G3305" s="111">
        <v>3369.37</v>
      </c>
      <c r="H3305" s="102"/>
    </row>
    <row r="3306" spans="1:8" x14ac:dyDescent="0.25">
      <c r="A3306" s="30"/>
      <c r="B3306" s="30"/>
      <c r="C3306" s="30"/>
      <c r="D3306" s="30" t="s">
        <v>6</v>
      </c>
      <c r="E3306" s="30">
        <v>1</v>
      </c>
      <c r="F3306" s="31">
        <v>5</v>
      </c>
      <c r="G3306" s="111">
        <v>129.59</v>
      </c>
      <c r="H3306" s="102"/>
    </row>
    <row r="3307" spans="1:8" x14ac:dyDescent="0.25">
      <c r="A3307" s="30"/>
      <c r="B3307" s="30"/>
      <c r="C3307" s="30"/>
      <c r="D3307" s="30" t="s">
        <v>7</v>
      </c>
      <c r="E3307" s="30">
        <v>0.5</v>
      </c>
      <c r="F3307" s="31">
        <v>71</v>
      </c>
      <c r="G3307" s="111">
        <v>920.1</v>
      </c>
      <c r="H3307" s="102"/>
    </row>
    <row r="3308" spans="1:8" x14ac:dyDescent="0.25">
      <c r="A3308" s="34"/>
      <c r="B3308" s="34"/>
      <c r="C3308" s="34" t="s">
        <v>12928</v>
      </c>
      <c r="D3308" s="34"/>
      <c r="E3308" s="34"/>
      <c r="F3308" s="35">
        <v>121</v>
      </c>
      <c r="G3308" s="112">
        <v>9032.5</v>
      </c>
      <c r="H3308" s="102"/>
    </row>
    <row r="3309" spans="1:8" x14ac:dyDescent="0.25">
      <c r="A3309" s="30" t="s">
        <v>2125</v>
      </c>
      <c r="B3309" s="30" t="s">
        <v>9072</v>
      </c>
      <c r="C3309" s="30" t="s">
        <v>2126</v>
      </c>
      <c r="D3309" s="30" t="s">
        <v>8</v>
      </c>
      <c r="E3309" s="30">
        <v>2</v>
      </c>
      <c r="F3309" s="31">
        <v>2</v>
      </c>
      <c r="G3309" s="111">
        <v>103.67</v>
      </c>
      <c r="H3309" s="102" t="s">
        <v>17700</v>
      </c>
    </row>
    <row r="3310" spans="1:8" x14ac:dyDescent="0.25">
      <c r="A3310" s="30"/>
      <c r="B3310" s="30"/>
      <c r="C3310" s="30"/>
      <c r="D3310" s="30" t="s">
        <v>7</v>
      </c>
      <c r="E3310" s="30">
        <v>0.5</v>
      </c>
      <c r="F3310" s="31">
        <v>2</v>
      </c>
      <c r="G3310" s="111">
        <v>25.92</v>
      </c>
      <c r="H3310" s="102"/>
    </row>
    <row r="3311" spans="1:8" x14ac:dyDescent="0.25">
      <c r="A3311" s="34"/>
      <c r="B3311" s="34"/>
      <c r="C3311" s="34" t="s">
        <v>12929</v>
      </c>
      <c r="D3311" s="34"/>
      <c r="E3311" s="34"/>
      <c r="F3311" s="35">
        <v>4</v>
      </c>
      <c r="G3311" s="112">
        <v>129.59</v>
      </c>
      <c r="H3311" s="102"/>
    </row>
    <row r="3312" spans="1:8" ht="30" x14ac:dyDescent="0.25">
      <c r="A3312" s="30" t="s">
        <v>2127</v>
      </c>
      <c r="B3312" s="30" t="s">
        <v>9073</v>
      </c>
      <c r="C3312" s="30" t="s">
        <v>2128</v>
      </c>
      <c r="D3312" s="30" t="s">
        <v>5</v>
      </c>
      <c r="E3312" s="30">
        <v>5</v>
      </c>
      <c r="F3312" s="31">
        <v>1</v>
      </c>
      <c r="G3312" s="111">
        <v>129.59</v>
      </c>
      <c r="H3312" s="102" t="s">
        <v>20547</v>
      </c>
    </row>
    <row r="3313" spans="1:8" x14ac:dyDescent="0.25">
      <c r="A3313" s="30"/>
      <c r="B3313" s="30"/>
      <c r="C3313" s="30"/>
      <c r="D3313" s="30" t="s">
        <v>7</v>
      </c>
      <c r="E3313" s="30">
        <v>0.5</v>
      </c>
      <c r="F3313" s="31">
        <v>2</v>
      </c>
      <c r="G3313" s="111">
        <v>25.92</v>
      </c>
      <c r="H3313" s="102"/>
    </row>
    <row r="3314" spans="1:8" ht="28.5" x14ac:dyDescent="0.25">
      <c r="A3314" s="34"/>
      <c r="B3314" s="34"/>
      <c r="C3314" s="34" t="s">
        <v>12930</v>
      </c>
      <c r="D3314" s="34"/>
      <c r="E3314" s="34"/>
      <c r="F3314" s="35">
        <v>3</v>
      </c>
      <c r="G3314" s="112">
        <v>155.51</v>
      </c>
      <c r="H3314" s="102"/>
    </row>
    <row r="3315" spans="1:8" ht="45" x14ac:dyDescent="0.25">
      <c r="A3315" s="30" t="s">
        <v>2129</v>
      </c>
      <c r="B3315" s="30" t="s">
        <v>9074</v>
      </c>
      <c r="C3315" s="30" t="s">
        <v>2130</v>
      </c>
      <c r="D3315" s="30" t="s">
        <v>5</v>
      </c>
      <c r="E3315" s="30">
        <v>5</v>
      </c>
      <c r="F3315" s="31">
        <v>1</v>
      </c>
      <c r="G3315" s="111">
        <v>129.59</v>
      </c>
      <c r="H3315" s="102" t="s">
        <v>19452</v>
      </c>
    </row>
    <row r="3316" spans="1:8" ht="42.75" x14ac:dyDescent="0.25">
      <c r="A3316" s="34"/>
      <c r="B3316" s="34"/>
      <c r="C3316" s="34" t="s">
        <v>12931</v>
      </c>
      <c r="D3316" s="34"/>
      <c r="E3316" s="34"/>
      <c r="F3316" s="35">
        <v>1</v>
      </c>
      <c r="G3316" s="112">
        <v>129.59</v>
      </c>
      <c r="H3316" s="102"/>
    </row>
    <row r="3317" spans="1:8" ht="30" x14ac:dyDescent="0.25">
      <c r="A3317" s="30" t="s">
        <v>2131</v>
      </c>
      <c r="B3317" s="30" t="s">
        <v>9075</v>
      </c>
      <c r="C3317" s="30" t="s">
        <v>2132</v>
      </c>
      <c r="D3317" s="30" t="s">
        <v>5</v>
      </c>
      <c r="E3317" s="30">
        <v>5</v>
      </c>
      <c r="F3317" s="31">
        <v>1</v>
      </c>
      <c r="G3317" s="111">
        <v>129.59</v>
      </c>
      <c r="H3317" s="102" t="s">
        <v>18330</v>
      </c>
    </row>
    <row r="3318" spans="1:8" x14ac:dyDescent="0.25">
      <c r="A3318" s="30"/>
      <c r="B3318" s="30"/>
      <c r="C3318" s="30"/>
      <c r="D3318" s="30" t="s">
        <v>7</v>
      </c>
      <c r="E3318" s="30">
        <v>0.5</v>
      </c>
      <c r="F3318" s="31">
        <v>2</v>
      </c>
      <c r="G3318" s="111">
        <v>25.92</v>
      </c>
      <c r="H3318" s="102"/>
    </row>
    <row r="3319" spans="1:8" ht="28.5" x14ac:dyDescent="0.25">
      <c r="A3319" s="34"/>
      <c r="B3319" s="34"/>
      <c r="C3319" s="34" t="s">
        <v>12932</v>
      </c>
      <c r="D3319" s="34"/>
      <c r="E3319" s="34"/>
      <c r="F3319" s="35">
        <v>3</v>
      </c>
      <c r="G3319" s="112">
        <v>155.51</v>
      </c>
      <c r="H3319" s="102"/>
    </row>
    <row r="3320" spans="1:8" x14ac:dyDescent="0.25">
      <c r="A3320" s="30" t="s">
        <v>2133</v>
      </c>
      <c r="B3320" s="30" t="s">
        <v>9076</v>
      </c>
      <c r="C3320" s="30" t="s">
        <v>2134</v>
      </c>
      <c r="D3320" s="30" t="s">
        <v>5</v>
      </c>
      <c r="E3320" s="30">
        <v>5</v>
      </c>
      <c r="F3320" s="31">
        <v>1</v>
      </c>
      <c r="G3320" s="111">
        <v>129.59</v>
      </c>
      <c r="H3320" s="102" t="s">
        <v>20135</v>
      </c>
    </row>
    <row r="3321" spans="1:8" x14ac:dyDescent="0.25">
      <c r="A3321" s="30"/>
      <c r="B3321" s="30"/>
      <c r="C3321" s="30"/>
      <c r="D3321" s="30" t="s">
        <v>7</v>
      </c>
      <c r="E3321" s="30">
        <v>0.5</v>
      </c>
      <c r="F3321" s="31">
        <v>2</v>
      </c>
      <c r="G3321" s="111">
        <v>25.92</v>
      </c>
      <c r="H3321" s="102"/>
    </row>
    <row r="3322" spans="1:8" ht="28.5" x14ac:dyDescent="0.25">
      <c r="A3322" s="34"/>
      <c r="B3322" s="34"/>
      <c r="C3322" s="34" t="s">
        <v>12933</v>
      </c>
      <c r="D3322" s="34"/>
      <c r="E3322" s="34"/>
      <c r="F3322" s="35">
        <v>3</v>
      </c>
      <c r="G3322" s="112">
        <v>155.51</v>
      </c>
      <c r="H3322" s="102"/>
    </row>
    <row r="3323" spans="1:8" x14ac:dyDescent="0.25">
      <c r="A3323" s="30" t="s">
        <v>2135</v>
      </c>
      <c r="B3323" s="30" t="s">
        <v>9077</v>
      </c>
      <c r="C3323" s="30" t="s">
        <v>2961</v>
      </c>
      <c r="D3323" s="30" t="s">
        <v>5</v>
      </c>
      <c r="E3323" s="30">
        <v>5</v>
      </c>
      <c r="F3323" s="31">
        <v>1</v>
      </c>
      <c r="G3323" s="111">
        <v>129.59</v>
      </c>
      <c r="H3323" s="102" t="s">
        <v>18096</v>
      </c>
    </row>
    <row r="3324" spans="1:8" x14ac:dyDescent="0.25">
      <c r="A3324" s="30"/>
      <c r="B3324" s="30"/>
      <c r="C3324" s="30"/>
      <c r="D3324" s="30" t="s">
        <v>7</v>
      </c>
      <c r="E3324" s="30">
        <v>0.5</v>
      </c>
      <c r="F3324" s="31">
        <v>2</v>
      </c>
      <c r="G3324" s="111">
        <v>25.92</v>
      </c>
      <c r="H3324" s="102"/>
    </row>
    <row r="3325" spans="1:8" ht="28.5" x14ac:dyDescent="0.25">
      <c r="A3325" s="34"/>
      <c r="B3325" s="34"/>
      <c r="C3325" s="34" t="s">
        <v>12934</v>
      </c>
      <c r="D3325" s="34"/>
      <c r="E3325" s="34"/>
      <c r="F3325" s="35">
        <v>3</v>
      </c>
      <c r="G3325" s="112">
        <v>155.51</v>
      </c>
      <c r="H3325" s="102"/>
    </row>
    <row r="3326" spans="1:8" ht="30" x14ac:dyDescent="0.25">
      <c r="A3326" s="30" t="s">
        <v>2136</v>
      </c>
      <c r="B3326" s="30" t="s">
        <v>9078</v>
      </c>
      <c r="C3326" s="30" t="s">
        <v>2137</v>
      </c>
      <c r="D3326" s="30" t="s">
        <v>8</v>
      </c>
      <c r="E3326" s="30">
        <v>2</v>
      </c>
      <c r="F3326" s="31">
        <v>1</v>
      </c>
      <c r="G3326" s="111">
        <v>51.84</v>
      </c>
      <c r="H3326" s="102" t="s">
        <v>20264</v>
      </c>
    </row>
    <row r="3327" spans="1:8" x14ac:dyDescent="0.25">
      <c r="A3327" s="30"/>
      <c r="B3327" s="30"/>
      <c r="C3327" s="30"/>
      <c r="D3327" s="30" t="s">
        <v>7</v>
      </c>
      <c r="E3327" s="30">
        <v>0.5</v>
      </c>
      <c r="F3327" s="31">
        <v>1</v>
      </c>
      <c r="G3327" s="111">
        <v>12.96</v>
      </c>
      <c r="H3327" s="102"/>
    </row>
    <row r="3328" spans="1:8" ht="28.5" x14ac:dyDescent="0.25">
      <c r="A3328" s="34"/>
      <c r="B3328" s="34"/>
      <c r="C3328" s="34" t="s">
        <v>12935</v>
      </c>
      <c r="D3328" s="34"/>
      <c r="E3328" s="34"/>
      <c r="F3328" s="35">
        <v>2</v>
      </c>
      <c r="G3328" s="112">
        <v>64.800000000000011</v>
      </c>
      <c r="H3328" s="102"/>
    </row>
    <row r="3329" spans="1:8" ht="30" x14ac:dyDescent="0.25">
      <c r="A3329" s="30" t="s">
        <v>2138</v>
      </c>
      <c r="B3329" s="30" t="s">
        <v>9079</v>
      </c>
      <c r="C3329" s="30" t="s">
        <v>2139</v>
      </c>
      <c r="D3329" s="30" t="s">
        <v>8</v>
      </c>
      <c r="E3329" s="30">
        <v>2</v>
      </c>
      <c r="F3329" s="31">
        <v>1</v>
      </c>
      <c r="G3329" s="111">
        <v>51.84</v>
      </c>
      <c r="H3329" s="102" t="s">
        <v>16991</v>
      </c>
    </row>
    <row r="3330" spans="1:8" x14ac:dyDescent="0.25">
      <c r="A3330" s="30"/>
      <c r="B3330" s="30"/>
      <c r="C3330" s="30"/>
      <c r="D3330" s="30" t="s">
        <v>7</v>
      </c>
      <c r="E3330" s="30">
        <v>0.5</v>
      </c>
      <c r="F3330" s="31">
        <v>1</v>
      </c>
      <c r="G3330" s="111">
        <v>12.96</v>
      </c>
      <c r="H3330" s="102"/>
    </row>
    <row r="3331" spans="1:8" ht="28.5" x14ac:dyDescent="0.25">
      <c r="A3331" s="34"/>
      <c r="B3331" s="34"/>
      <c r="C3331" s="34" t="s">
        <v>12936</v>
      </c>
      <c r="D3331" s="34"/>
      <c r="E3331" s="34"/>
      <c r="F3331" s="35">
        <v>2</v>
      </c>
      <c r="G3331" s="112">
        <v>64.800000000000011</v>
      </c>
      <c r="H3331" s="102"/>
    </row>
    <row r="3332" spans="1:8" ht="30" x14ac:dyDescent="0.25">
      <c r="A3332" s="30" t="s">
        <v>2994</v>
      </c>
      <c r="B3332" s="30" t="s">
        <v>9080</v>
      </c>
      <c r="C3332" s="30" t="s">
        <v>2995</v>
      </c>
      <c r="D3332" s="30" t="s">
        <v>8</v>
      </c>
      <c r="E3332" s="30">
        <v>2</v>
      </c>
      <c r="F3332" s="31">
        <v>4</v>
      </c>
      <c r="G3332" s="111">
        <v>207.35</v>
      </c>
      <c r="H3332" s="102" t="s">
        <v>20137</v>
      </c>
    </row>
    <row r="3333" spans="1:8" x14ac:dyDescent="0.25">
      <c r="A3333" s="30"/>
      <c r="B3333" s="30"/>
      <c r="C3333" s="30"/>
      <c r="D3333" s="30" t="s">
        <v>7</v>
      </c>
      <c r="E3333" s="30">
        <v>0.5</v>
      </c>
      <c r="F3333" s="31">
        <v>4</v>
      </c>
      <c r="G3333" s="111">
        <v>51.84</v>
      </c>
      <c r="H3333" s="102"/>
    </row>
    <row r="3334" spans="1:8" ht="28.5" x14ac:dyDescent="0.25">
      <c r="A3334" s="34"/>
      <c r="B3334" s="34"/>
      <c r="C3334" s="34" t="s">
        <v>12937</v>
      </c>
      <c r="D3334" s="34"/>
      <c r="E3334" s="34"/>
      <c r="F3334" s="35">
        <v>8</v>
      </c>
      <c r="G3334" s="112">
        <v>259.19</v>
      </c>
      <c r="H3334" s="102"/>
    </row>
    <row r="3335" spans="1:8" ht="30" x14ac:dyDescent="0.25">
      <c r="A3335" s="30" t="s">
        <v>2142</v>
      </c>
      <c r="B3335" s="30" t="s">
        <v>9081</v>
      </c>
      <c r="C3335" s="30" t="s">
        <v>2143</v>
      </c>
      <c r="D3335" s="30" t="s">
        <v>5</v>
      </c>
      <c r="E3335" s="30">
        <v>5</v>
      </c>
      <c r="F3335" s="31">
        <v>1</v>
      </c>
      <c r="G3335" s="111">
        <v>129.59</v>
      </c>
      <c r="H3335" s="102" t="s">
        <v>18118</v>
      </c>
    </row>
    <row r="3336" spans="1:8" x14ac:dyDescent="0.25">
      <c r="A3336" s="30"/>
      <c r="B3336" s="30"/>
      <c r="C3336" s="30"/>
      <c r="D3336" s="30" t="s">
        <v>7</v>
      </c>
      <c r="E3336" s="30">
        <v>0.5</v>
      </c>
      <c r="F3336" s="31">
        <v>1</v>
      </c>
      <c r="G3336" s="111">
        <v>12.96</v>
      </c>
      <c r="H3336" s="102"/>
    </row>
    <row r="3337" spans="1:8" ht="28.5" x14ac:dyDescent="0.25">
      <c r="A3337" s="34"/>
      <c r="B3337" s="34"/>
      <c r="C3337" s="34" t="s">
        <v>12938</v>
      </c>
      <c r="D3337" s="34"/>
      <c r="E3337" s="34"/>
      <c r="F3337" s="35">
        <v>2</v>
      </c>
      <c r="G3337" s="112">
        <v>142.55000000000001</v>
      </c>
      <c r="H3337" s="102"/>
    </row>
    <row r="3338" spans="1:8" x14ac:dyDescent="0.25">
      <c r="A3338" s="30" t="s">
        <v>2144</v>
      </c>
      <c r="B3338" s="30" t="s">
        <v>9082</v>
      </c>
      <c r="C3338" s="30" t="s">
        <v>2145</v>
      </c>
      <c r="D3338" s="30" t="s">
        <v>5</v>
      </c>
      <c r="E3338" s="30">
        <v>5</v>
      </c>
      <c r="F3338" s="31">
        <v>1</v>
      </c>
      <c r="G3338" s="111">
        <v>129.59</v>
      </c>
      <c r="H3338" s="102" t="s">
        <v>20909</v>
      </c>
    </row>
    <row r="3339" spans="1:8" x14ac:dyDescent="0.25">
      <c r="A3339" s="30"/>
      <c r="B3339" s="30"/>
      <c r="C3339" s="30"/>
      <c r="D3339" s="30" t="s">
        <v>7</v>
      </c>
      <c r="E3339" s="30">
        <v>0.5</v>
      </c>
      <c r="F3339" s="31">
        <v>3</v>
      </c>
      <c r="G3339" s="111">
        <v>38.880000000000003</v>
      </c>
      <c r="H3339" s="102"/>
    </row>
    <row r="3340" spans="1:8" ht="28.5" x14ac:dyDescent="0.25">
      <c r="A3340" s="34"/>
      <c r="B3340" s="34"/>
      <c r="C3340" s="34" t="s">
        <v>12939</v>
      </c>
      <c r="D3340" s="34"/>
      <c r="E3340" s="34"/>
      <c r="F3340" s="35">
        <v>4</v>
      </c>
      <c r="G3340" s="112">
        <v>168.47</v>
      </c>
      <c r="H3340" s="102"/>
    </row>
    <row r="3341" spans="1:8" ht="30" x14ac:dyDescent="0.25">
      <c r="A3341" s="30" t="s">
        <v>2147</v>
      </c>
      <c r="B3341" s="30" t="s">
        <v>9083</v>
      </c>
      <c r="C3341" s="30" t="s">
        <v>2148</v>
      </c>
      <c r="D3341" s="30" t="s">
        <v>8</v>
      </c>
      <c r="E3341" s="30">
        <v>2</v>
      </c>
      <c r="F3341" s="31">
        <v>1</v>
      </c>
      <c r="G3341" s="111">
        <v>51.84</v>
      </c>
      <c r="H3341" s="102" t="s">
        <v>20660</v>
      </c>
    </row>
    <row r="3342" spans="1:8" ht="28.5" x14ac:dyDescent="0.25">
      <c r="A3342" s="34"/>
      <c r="B3342" s="34"/>
      <c r="C3342" s="34" t="s">
        <v>12940</v>
      </c>
      <c r="D3342" s="34"/>
      <c r="E3342" s="34"/>
      <c r="F3342" s="35">
        <v>1</v>
      </c>
      <c r="G3342" s="112">
        <v>51.84</v>
      </c>
      <c r="H3342" s="102"/>
    </row>
    <row r="3343" spans="1:8" ht="30" x14ac:dyDescent="0.25">
      <c r="A3343" s="30" t="s">
        <v>2149</v>
      </c>
      <c r="B3343" s="30" t="s">
        <v>9084</v>
      </c>
      <c r="C3343" s="30" t="s">
        <v>2150</v>
      </c>
      <c r="D3343" s="30" t="s">
        <v>5</v>
      </c>
      <c r="E3343" s="30">
        <v>5</v>
      </c>
      <c r="F3343" s="31">
        <v>1</v>
      </c>
      <c r="G3343" s="111">
        <v>129.59</v>
      </c>
      <c r="H3343" s="102" t="s">
        <v>18872</v>
      </c>
    </row>
    <row r="3344" spans="1:8" x14ac:dyDescent="0.25">
      <c r="A3344" s="30"/>
      <c r="B3344" s="30"/>
      <c r="C3344" s="30"/>
      <c r="D3344" s="30" t="s">
        <v>7</v>
      </c>
      <c r="E3344" s="30">
        <v>0.5</v>
      </c>
      <c r="F3344" s="31">
        <v>2</v>
      </c>
      <c r="G3344" s="111">
        <v>25.92</v>
      </c>
      <c r="H3344" s="102"/>
    </row>
    <row r="3345" spans="1:8" ht="28.5" x14ac:dyDescent="0.25">
      <c r="A3345" s="34"/>
      <c r="B3345" s="34"/>
      <c r="C3345" s="34" t="s">
        <v>12941</v>
      </c>
      <c r="D3345" s="34"/>
      <c r="E3345" s="34"/>
      <c r="F3345" s="35">
        <v>3</v>
      </c>
      <c r="G3345" s="112">
        <v>155.51</v>
      </c>
      <c r="H3345" s="102"/>
    </row>
    <row r="3346" spans="1:8" x14ac:dyDescent="0.25">
      <c r="A3346" s="30" t="s">
        <v>2151</v>
      </c>
      <c r="B3346" s="30" t="s">
        <v>9085</v>
      </c>
      <c r="C3346" s="30" t="s">
        <v>2962</v>
      </c>
      <c r="D3346" s="30" t="s">
        <v>5</v>
      </c>
      <c r="E3346" s="30">
        <v>5</v>
      </c>
      <c r="F3346" s="31">
        <v>1</v>
      </c>
      <c r="G3346" s="111">
        <v>129.59</v>
      </c>
      <c r="H3346" s="102" t="s">
        <v>19124</v>
      </c>
    </row>
    <row r="3347" spans="1:8" x14ac:dyDescent="0.25">
      <c r="A3347" s="30"/>
      <c r="B3347" s="30"/>
      <c r="C3347" s="30"/>
      <c r="D3347" s="30" t="s">
        <v>7</v>
      </c>
      <c r="E3347" s="30">
        <v>0.5</v>
      </c>
      <c r="F3347" s="31">
        <v>1</v>
      </c>
      <c r="G3347" s="111">
        <v>12.96</v>
      </c>
      <c r="H3347" s="102"/>
    </row>
    <row r="3348" spans="1:8" ht="28.5" x14ac:dyDescent="0.25">
      <c r="A3348" s="34"/>
      <c r="B3348" s="34"/>
      <c r="C3348" s="34" t="s">
        <v>12942</v>
      </c>
      <c r="D3348" s="34"/>
      <c r="E3348" s="34"/>
      <c r="F3348" s="35">
        <v>2</v>
      </c>
      <c r="G3348" s="112">
        <v>142.55000000000001</v>
      </c>
      <c r="H3348" s="102"/>
    </row>
    <row r="3349" spans="1:8" x14ac:dyDescent="0.25">
      <c r="A3349" s="30" t="s">
        <v>2154</v>
      </c>
      <c r="B3349" s="30" t="s">
        <v>9087</v>
      </c>
      <c r="C3349" s="30" t="s">
        <v>2155</v>
      </c>
      <c r="D3349" s="30" t="s">
        <v>5</v>
      </c>
      <c r="E3349" s="30">
        <v>5</v>
      </c>
      <c r="F3349" s="31">
        <v>1</v>
      </c>
      <c r="G3349" s="111">
        <v>129.59</v>
      </c>
      <c r="H3349" s="102" t="s">
        <v>17845</v>
      </c>
    </row>
    <row r="3350" spans="1:8" x14ac:dyDescent="0.25">
      <c r="A3350" s="30"/>
      <c r="B3350" s="30"/>
      <c r="C3350" s="30"/>
      <c r="D3350" s="30" t="s">
        <v>7</v>
      </c>
      <c r="E3350" s="30">
        <v>0.5</v>
      </c>
      <c r="F3350" s="31">
        <v>1</v>
      </c>
      <c r="G3350" s="111">
        <v>12.96</v>
      </c>
      <c r="H3350" s="102"/>
    </row>
    <row r="3351" spans="1:8" ht="28.5" x14ac:dyDescent="0.25">
      <c r="A3351" s="34"/>
      <c r="B3351" s="34"/>
      <c r="C3351" s="34" t="s">
        <v>12943</v>
      </c>
      <c r="D3351" s="34"/>
      <c r="E3351" s="34"/>
      <c r="F3351" s="35">
        <v>2</v>
      </c>
      <c r="G3351" s="112">
        <v>142.55000000000001</v>
      </c>
      <c r="H3351" s="102"/>
    </row>
    <row r="3352" spans="1:8" ht="30" x14ac:dyDescent="0.25">
      <c r="A3352" s="30" t="s">
        <v>2156</v>
      </c>
      <c r="B3352" s="30" t="s">
        <v>9088</v>
      </c>
      <c r="C3352" s="30" t="s">
        <v>2157</v>
      </c>
      <c r="D3352" s="30" t="s">
        <v>8</v>
      </c>
      <c r="E3352" s="30">
        <v>2</v>
      </c>
      <c r="F3352" s="31">
        <v>1</v>
      </c>
      <c r="G3352" s="111">
        <v>51.84</v>
      </c>
      <c r="H3352" s="102" t="s">
        <v>20655</v>
      </c>
    </row>
    <row r="3353" spans="1:8" ht="28.5" x14ac:dyDescent="0.25">
      <c r="A3353" s="34"/>
      <c r="B3353" s="34"/>
      <c r="C3353" s="34" t="s">
        <v>12944</v>
      </c>
      <c r="D3353" s="34"/>
      <c r="E3353" s="34"/>
      <c r="F3353" s="35">
        <v>1</v>
      </c>
      <c r="G3353" s="112">
        <v>51.84</v>
      </c>
      <c r="H3353" s="102"/>
    </row>
    <row r="3354" spans="1:8" ht="30" x14ac:dyDescent="0.25">
      <c r="A3354" s="30" t="s">
        <v>2158</v>
      </c>
      <c r="B3354" s="30" t="s">
        <v>9089</v>
      </c>
      <c r="C3354" s="30" t="s">
        <v>2159</v>
      </c>
      <c r="D3354" s="30" t="s">
        <v>8</v>
      </c>
      <c r="E3354" s="30">
        <v>2</v>
      </c>
      <c r="F3354" s="31">
        <v>2</v>
      </c>
      <c r="G3354" s="111">
        <v>103.67</v>
      </c>
      <c r="H3354" s="102" t="s">
        <v>17693</v>
      </c>
    </row>
    <row r="3355" spans="1:8" x14ac:dyDescent="0.25">
      <c r="A3355" s="30"/>
      <c r="B3355" s="30"/>
      <c r="C3355" s="30"/>
      <c r="D3355" s="30" t="s">
        <v>7</v>
      </c>
      <c r="E3355" s="30">
        <v>0.5</v>
      </c>
      <c r="F3355" s="31">
        <v>2</v>
      </c>
      <c r="G3355" s="111">
        <v>25.92</v>
      </c>
      <c r="H3355" s="102"/>
    </row>
    <row r="3356" spans="1:8" ht="28.5" x14ac:dyDescent="0.25">
      <c r="A3356" s="34"/>
      <c r="B3356" s="34"/>
      <c r="C3356" s="34" t="s">
        <v>12945</v>
      </c>
      <c r="D3356" s="34"/>
      <c r="E3356" s="34"/>
      <c r="F3356" s="35">
        <v>4</v>
      </c>
      <c r="G3356" s="112">
        <v>129.59</v>
      </c>
      <c r="H3356" s="102"/>
    </row>
    <row r="3357" spans="1:8" x14ac:dyDescent="0.25">
      <c r="A3357" s="30" t="s">
        <v>2160</v>
      </c>
      <c r="B3357" s="30" t="s">
        <v>9090</v>
      </c>
      <c r="C3357" s="30" t="s">
        <v>2161</v>
      </c>
      <c r="D3357" s="30" t="s">
        <v>5</v>
      </c>
      <c r="E3357" s="30">
        <v>5</v>
      </c>
      <c r="F3357" s="31">
        <v>1</v>
      </c>
      <c r="G3357" s="111">
        <v>129.59</v>
      </c>
      <c r="H3357" s="102" t="s">
        <v>18068</v>
      </c>
    </row>
    <row r="3358" spans="1:8" x14ac:dyDescent="0.25">
      <c r="A3358" s="30"/>
      <c r="B3358" s="30"/>
      <c r="C3358" s="30"/>
      <c r="D3358" s="30" t="s">
        <v>7</v>
      </c>
      <c r="E3358" s="30">
        <v>0.5</v>
      </c>
      <c r="F3358" s="31">
        <v>2</v>
      </c>
      <c r="G3358" s="111">
        <v>25.92</v>
      </c>
      <c r="H3358" s="102"/>
    </row>
    <row r="3359" spans="1:8" ht="28.5" x14ac:dyDescent="0.25">
      <c r="A3359" s="34"/>
      <c r="B3359" s="34"/>
      <c r="C3359" s="34" t="s">
        <v>12946</v>
      </c>
      <c r="D3359" s="34"/>
      <c r="E3359" s="34"/>
      <c r="F3359" s="35">
        <v>3</v>
      </c>
      <c r="G3359" s="112">
        <v>155.51</v>
      </c>
      <c r="H3359" s="102"/>
    </row>
    <row r="3360" spans="1:8" ht="45" x14ac:dyDescent="0.25">
      <c r="A3360" s="30" t="s">
        <v>2162</v>
      </c>
      <c r="B3360" s="30" t="s">
        <v>9091</v>
      </c>
      <c r="C3360" s="30" t="s">
        <v>2441</v>
      </c>
      <c r="D3360" s="30" t="s">
        <v>5</v>
      </c>
      <c r="E3360" s="30">
        <v>5</v>
      </c>
      <c r="F3360" s="31">
        <v>2</v>
      </c>
      <c r="G3360" s="111">
        <v>259.18</v>
      </c>
      <c r="H3360" s="102" t="s">
        <v>19125</v>
      </c>
    </row>
    <row r="3361" spans="1:8" x14ac:dyDescent="0.25">
      <c r="A3361" s="30"/>
      <c r="B3361" s="30"/>
      <c r="C3361" s="30"/>
      <c r="D3361" s="30" t="s">
        <v>6</v>
      </c>
      <c r="E3361" s="30">
        <v>1</v>
      </c>
      <c r="F3361" s="31">
        <v>1</v>
      </c>
      <c r="G3361" s="111">
        <v>25.92</v>
      </c>
      <c r="H3361" s="102"/>
    </row>
    <row r="3362" spans="1:8" ht="42.75" x14ac:dyDescent="0.25">
      <c r="A3362" s="34"/>
      <c r="B3362" s="34"/>
      <c r="C3362" s="34" t="s">
        <v>12947</v>
      </c>
      <c r="D3362" s="34"/>
      <c r="E3362" s="34"/>
      <c r="F3362" s="35">
        <v>3</v>
      </c>
      <c r="G3362" s="112">
        <v>285.10000000000002</v>
      </c>
      <c r="H3362" s="102"/>
    </row>
    <row r="3363" spans="1:8" ht="30" x14ac:dyDescent="0.25">
      <c r="A3363" s="30" t="s">
        <v>2163</v>
      </c>
      <c r="B3363" s="30" t="s">
        <v>9092</v>
      </c>
      <c r="C3363" s="30" t="s">
        <v>2164</v>
      </c>
      <c r="D3363" s="30" t="s">
        <v>5</v>
      </c>
      <c r="E3363" s="30">
        <v>5</v>
      </c>
      <c r="F3363" s="31">
        <v>1</v>
      </c>
      <c r="G3363" s="111">
        <v>129.59</v>
      </c>
      <c r="H3363" s="102" t="s">
        <v>19775</v>
      </c>
    </row>
    <row r="3364" spans="1:8" x14ac:dyDescent="0.25">
      <c r="A3364" s="30"/>
      <c r="B3364" s="30"/>
      <c r="C3364" s="30"/>
      <c r="D3364" s="30" t="s">
        <v>7</v>
      </c>
      <c r="E3364" s="30">
        <v>0.5</v>
      </c>
      <c r="F3364" s="31">
        <v>1</v>
      </c>
      <c r="G3364" s="111">
        <v>12.96</v>
      </c>
      <c r="H3364" s="102"/>
    </row>
    <row r="3365" spans="1:8" ht="28.5" x14ac:dyDescent="0.25">
      <c r="A3365" s="34"/>
      <c r="B3365" s="34"/>
      <c r="C3365" s="34" t="s">
        <v>12948</v>
      </c>
      <c r="D3365" s="34"/>
      <c r="E3365" s="34"/>
      <c r="F3365" s="35">
        <v>2</v>
      </c>
      <c r="G3365" s="112">
        <v>142.55000000000001</v>
      </c>
      <c r="H3365" s="102"/>
    </row>
    <row r="3366" spans="1:8" ht="30" x14ac:dyDescent="0.25">
      <c r="A3366" s="30" t="s">
        <v>2165</v>
      </c>
      <c r="B3366" s="30" t="s">
        <v>9093</v>
      </c>
      <c r="C3366" s="30" t="s">
        <v>2963</v>
      </c>
      <c r="D3366" s="30" t="s">
        <v>5</v>
      </c>
      <c r="E3366" s="30">
        <v>5</v>
      </c>
      <c r="F3366" s="31">
        <v>1</v>
      </c>
      <c r="G3366" s="111">
        <v>129.59</v>
      </c>
      <c r="H3366" s="102" t="s">
        <v>17020</v>
      </c>
    </row>
    <row r="3367" spans="1:8" x14ac:dyDescent="0.25">
      <c r="A3367" s="30"/>
      <c r="B3367" s="30"/>
      <c r="C3367" s="30"/>
      <c r="D3367" s="30" t="s">
        <v>7</v>
      </c>
      <c r="E3367" s="30">
        <v>0.5</v>
      </c>
      <c r="F3367" s="31">
        <v>1</v>
      </c>
      <c r="G3367" s="111">
        <v>12.96</v>
      </c>
      <c r="H3367" s="102"/>
    </row>
    <row r="3368" spans="1:8" ht="28.5" x14ac:dyDescent="0.25">
      <c r="A3368" s="34"/>
      <c r="B3368" s="34"/>
      <c r="C3368" s="34" t="s">
        <v>12949</v>
      </c>
      <c r="D3368" s="34"/>
      <c r="E3368" s="34"/>
      <c r="F3368" s="35">
        <v>2</v>
      </c>
      <c r="G3368" s="112">
        <v>142.55000000000001</v>
      </c>
      <c r="H3368" s="102"/>
    </row>
    <row r="3369" spans="1:8" x14ac:dyDescent="0.25">
      <c r="A3369" s="30" t="s">
        <v>2167</v>
      </c>
      <c r="B3369" s="30" t="s">
        <v>9094</v>
      </c>
      <c r="C3369" s="30" t="s">
        <v>2168</v>
      </c>
      <c r="D3369" s="30" t="s">
        <v>5</v>
      </c>
      <c r="E3369" s="30">
        <v>5</v>
      </c>
      <c r="F3369" s="31">
        <v>1</v>
      </c>
      <c r="G3369" s="111">
        <v>129.59</v>
      </c>
      <c r="H3369" s="102" t="s">
        <v>20169</v>
      </c>
    </row>
    <row r="3370" spans="1:8" x14ac:dyDescent="0.25">
      <c r="A3370" s="30"/>
      <c r="B3370" s="30"/>
      <c r="C3370" s="30"/>
      <c r="D3370" s="30" t="s">
        <v>7</v>
      </c>
      <c r="E3370" s="30">
        <v>0.5</v>
      </c>
      <c r="F3370" s="31">
        <v>3</v>
      </c>
      <c r="G3370" s="111">
        <v>38.880000000000003</v>
      </c>
      <c r="H3370" s="102"/>
    </row>
    <row r="3371" spans="1:8" ht="28.5" x14ac:dyDescent="0.25">
      <c r="A3371" s="34"/>
      <c r="B3371" s="34"/>
      <c r="C3371" s="34" t="s">
        <v>12950</v>
      </c>
      <c r="D3371" s="34"/>
      <c r="E3371" s="34"/>
      <c r="F3371" s="35">
        <v>4</v>
      </c>
      <c r="G3371" s="112">
        <v>168.47</v>
      </c>
      <c r="H3371" s="102"/>
    </row>
    <row r="3372" spans="1:8" ht="30" x14ac:dyDescent="0.25">
      <c r="A3372" s="30" t="s">
        <v>2169</v>
      </c>
      <c r="B3372" s="30" t="s">
        <v>9095</v>
      </c>
      <c r="C3372" s="30" t="s">
        <v>2170</v>
      </c>
      <c r="D3372" s="30" t="s">
        <v>8</v>
      </c>
      <c r="E3372" s="30">
        <v>2</v>
      </c>
      <c r="F3372" s="31">
        <v>1</v>
      </c>
      <c r="G3372" s="111">
        <v>51.84</v>
      </c>
      <c r="H3372" s="102" t="s">
        <v>20110</v>
      </c>
    </row>
    <row r="3373" spans="1:8" x14ac:dyDescent="0.25">
      <c r="A3373" s="30"/>
      <c r="B3373" s="30"/>
      <c r="C3373" s="30"/>
      <c r="D3373" s="30" t="s">
        <v>7</v>
      </c>
      <c r="E3373" s="30">
        <v>0.5</v>
      </c>
      <c r="F3373" s="31">
        <v>1</v>
      </c>
      <c r="G3373" s="111">
        <v>12.96</v>
      </c>
      <c r="H3373" s="102"/>
    </row>
    <row r="3374" spans="1:8" ht="28.5" x14ac:dyDescent="0.25">
      <c r="A3374" s="34"/>
      <c r="B3374" s="34"/>
      <c r="C3374" s="34" t="s">
        <v>12951</v>
      </c>
      <c r="D3374" s="34"/>
      <c r="E3374" s="34"/>
      <c r="F3374" s="35">
        <v>2</v>
      </c>
      <c r="G3374" s="112">
        <v>64.800000000000011</v>
      </c>
      <c r="H3374" s="102"/>
    </row>
    <row r="3375" spans="1:8" x14ac:dyDescent="0.25">
      <c r="A3375" s="30" t="s">
        <v>1740</v>
      </c>
      <c r="B3375" s="30" t="s">
        <v>8771</v>
      </c>
      <c r="C3375" s="30" t="s">
        <v>2753</v>
      </c>
      <c r="D3375" s="30" t="s">
        <v>5</v>
      </c>
      <c r="E3375" s="30">
        <v>5</v>
      </c>
      <c r="F3375" s="31">
        <v>2</v>
      </c>
      <c r="G3375" s="111">
        <v>259.18</v>
      </c>
      <c r="H3375" s="102" t="s">
        <v>17000</v>
      </c>
    </row>
    <row r="3376" spans="1:8" x14ac:dyDescent="0.25">
      <c r="A3376" s="30"/>
      <c r="B3376" s="30"/>
      <c r="C3376" s="30"/>
      <c r="D3376" s="30" t="s">
        <v>7</v>
      </c>
      <c r="E3376" s="30">
        <v>0.5</v>
      </c>
      <c r="F3376" s="31">
        <v>3</v>
      </c>
      <c r="G3376" s="111">
        <v>38.880000000000003</v>
      </c>
      <c r="H3376" s="102"/>
    </row>
    <row r="3377" spans="1:8" ht="28.5" x14ac:dyDescent="0.25">
      <c r="A3377" s="34"/>
      <c r="B3377" s="34"/>
      <c r="C3377" s="34" t="s">
        <v>12952</v>
      </c>
      <c r="D3377" s="34"/>
      <c r="E3377" s="34"/>
      <c r="F3377" s="35">
        <v>5</v>
      </c>
      <c r="G3377" s="112">
        <v>298.06</v>
      </c>
      <c r="H3377" s="102"/>
    </row>
    <row r="3378" spans="1:8" x14ac:dyDescent="0.25">
      <c r="A3378" s="30" t="s">
        <v>1741</v>
      </c>
      <c r="B3378" s="30" t="s">
        <v>8772</v>
      </c>
      <c r="C3378" s="30" t="s">
        <v>1742</v>
      </c>
      <c r="D3378" s="30" t="s">
        <v>4</v>
      </c>
      <c r="E3378" s="30">
        <v>8</v>
      </c>
      <c r="F3378" s="31">
        <v>1</v>
      </c>
      <c r="G3378" s="111">
        <v>207.35</v>
      </c>
      <c r="H3378" s="102" t="s">
        <v>18912</v>
      </c>
    </row>
    <row r="3379" spans="1:8" ht="28.5" x14ac:dyDescent="0.25">
      <c r="A3379" s="34"/>
      <c r="B3379" s="34"/>
      <c r="C3379" s="34" t="s">
        <v>12953</v>
      </c>
      <c r="D3379" s="34"/>
      <c r="E3379" s="34"/>
      <c r="F3379" s="35">
        <v>1</v>
      </c>
      <c r="G3379" s="112">
        <v>207.35</v>
      </c>
      <c r="H3379" s="102"/>
    </row>
    <row r="3380" spans="1:8" ht="30" x14ac:dyDescent="0.25">
      <c r="A3380" s="30" t="s">
        <v>1743</v>
      </c>
      <c r="B3380" s="30" t="s">
        <v>8773</v>
      </c>
      <c r="C3380" s="30" t="s">
        <v>8774</v>
      </c>
      <c r="D3380" s="30" t="s">
        <v>5</v>
      </c>
      <c r="E3380" s="30">
        <v>5</v>
      </c>
      <c r="F3380" s="31">
        <v>1</v>
      </c>
      <c r="G3380" s="111">
        <v>129.59</v>
      </c>
      <c r="H3380" s="102" t="s">
        <v>20392</v>
      </c>
    </row>
    <row r="3381" spans="1:8" x14ac:dyDescent="0.25">
      <c r="A3381" s="30"/>
      <c r="B3381" s="30"/>
      <c r="C3381" s="30"/>
      <c r="D3381" s="30" t="s">
        <v>7</v>
      </c>
      <c r="E3381" s="30">
        <v>0.5</v>
      </c>
      <c r="F3381" s="31">
        <v>2</v>
      </c>
      <c r="G3381" s="111">
        <v>25.92</v>
      </c>
      <c r="H3381" s="102"/>
    </row>
    <row r="3382" spans="1:8" ht="28.5" x14ac:dyDescent="0.25">
      <c r="A3382" s="34"/>
      <c r="B3382" s="34"/>
      <c r="C3382" s="34" t="s">
        <v>12954</v>
      </c>
      <c r="D3382" s="34"/>
      <c r="E3382" s="34"/>
      <c r="F3382" s="35">
        <v>3</v>
      </c>
      <c r="G3382" s="112">
        <v>155.51</v>
      </c>
      <c r="H3382" s="102"/>
    </row>
    <row r="3383" spans="1:8" x14ac:dyDescent="0.25">
      <c r="A3383" s="30" t="s">
        <v>1744</v>
      </c>
      <c r="B3383" s="30" t="s">
        <v>8775</v>
      </c>
      <c r="C3383" s="30" t="s">
        <v>2940</v>
      </c>
      <c r="D3383" s="30" t="s">
        <v>5</v>
      </c>
      <c r="E3383" s="30">
        <v>5</v>
      </c>
      <c r="F3383" s="31">
        <v>1</v>
      </c>
      <c r="G3383" s="111">
        <v>129.59</v>
      </c>
      <c r="H3383" s="102" t="s">
        <v>19695</v>
      </c>
    </row>
    <row r="3384" spans="1:8" x14ac:dyDescent="0.25">
      <c r="A3384" s="30"/>
      <c r="B3384" s="30"/>
      <c r="C3384" s="30"/>
      <c r="D3384" s="30" t="s">
        <v>7</v>
      </c>
      <c r="E3384" s="30">
        <v>0.5</v>
      </c>
      <c r="F3384" s="31">
        <v>1</v>
      </c>
      <c r="G3384" s="111">
        <v>12.96</v>
      </c>
      <c r="H3384" s="102"/>
    </row>
    <row r="3385" spans="1:8" ht="28.5" x14ac:dyDescent="0.25">
      <c r="A3385" s="34"/>
      <c r="B3385" s="34"/>
      <c r="C3385" s="34" t="s">
        <v>12955</v>
      </c>
      <c r="D3385" s="34"/>
      <c r="E3385" s="34"/>
      <c r="F3385" s="35">
        <v>2</v>
      </c>
      <c r="G3385" s="112">
        <v>142.55000000000001</v>
      </c>
      <c r="H3385" s="102"/>
    </row>
    <row r="3386" spans="1:8" ht="45" x14ac:dyDescent="0.25">
      <c r="A3386" s="30" t="s">
        <v>1745</v>
      </c>
      <c r="B3386" s="30" t="s">
        <v>8776</v>
      </c>
      <c r="C3386" s="30" t="s">
        <v>2434</v>
      </c>
      <c r="D3386" s="30" t="s">
        <v>5</v>
      </c>
      <c r="E3386" s="30">
        <v>5</v>
      </c>
      <c r="F3386" s="31">
        <v>2</v>
      </c>
      <c r="G3386" s="111">
        <v>259.18</v>
      </c>
      <c r="H3386" s="102" t="s">
        <v>20988</v>
      </c>
    </row>
    <row r="3387" spans="1:8" x14ac:dyDescent="0.25">
      <c r="A3387" s="30"/>
      <c r="B3387" s="30"/>
      <c r="C3387" s="30"/>
      <c r="D3387" s="30" t="s">
        <v>7</v>
      </c>
      <c r="E3387" s="30">
        <v>0.5</v>
      </c>
      <c r="F3387" s="31">
        <v>1</v>
      </c>
      <c r="G3387" s="111">
        <v>12.96</v>
      </c>
      <c r="H3387" s="102"/>
    </row>
    <row r="3388" spans="1:8" ht="42.75" x14ac:dyDescent="0.25">
      <c r="A3388" s="34"/>
      <c r="B3388" s="34"/>
      <c r="C3388" s="34" t="s">
        <v>12956</v>
      </c>
      <c r="D3388" s="34"/>
      <c r="E3388" s="34"/>
      <c r="F3388" s="35">
        <v>3</v>
      </c>
      <c r="G3388" s="112">
        <v>272.14</v>
      </c>
      <c r="H3388" s="102"/>
    </row>
    <row r="3389" spans="1:8" ht="45" x14ac:dyDescent="0.25">
      <c r="A3389" s="30" t="s">
        <v>1746</v>
      </c>
      <c r="B3389" s="30" t="s">
        <v>8777</v>
      </c>
      <c r="C3389" s="30" t="s">
        <v>2435</v>
      </c>
      <c r="D3389" s="30" t="s">
        <v>3</v>
      </c>
      <c r="E3389" s="30">
        <v>10</v>
      </c>
      <c r="F3389" s="31">
        <v>2</v>
      </c>
      <c r="G3389" s="111">
        <v>518.36</v>
      </c>
      <c r="H3389" s="102" t="s">
        <v>16958</v>
      </c>
    </row>
    <row r="3390" spans="1:8" x14ac:dyDescent="0.25">
      <c r="A3390" s="30"/>
      <c r="B3390" s="30"/>
      <c r="C3390" s="30"/>
      <c r="D3390" s="30" t="s">
        <v>4</v>
      </c>
      <c r="E3390" s="30">
        <v>8</v>
      </c>
      <c r="F3390" s="31">
        <v>1</v>
      </c>
      <c r="G3390" s="111">
        <v>207.35</v>
      </c>
      <c r="H3390" s="102"/>
    </row>
    <row r="3391" spans="1:8" x14ac:dyDescent="0.25">
      <c r="A3391" s="30"/>
      <c r="B3391" s="30"/>
      <c r="C3391" s="30"/>
      <c r="D3391" s="30" t="s">
        <v>5</v>
      </c>
      <c r="E3391" s="30">
        <v>5</v>
      </c>
      <c r="F3391" s="31">
        <v>13</v>
      </c>
      <c r="G3391" s="111">
        <v>1684.68</v>
      </c>
      <c r="H3391" s="102"/>
    </row>
    <row r="3392" spans="1:8" x14ac:dyDescent="0.25">
      <c r="A3392" s="30"/>
      <c r="B3392" s="30"/>
      <c r="C3392" s="30"/>
      <c r="D3392" s="30" t="s">
        <v>7</v>
      </c>
      <c r="E3392" s="30">
        <v>0.5</v>
      </c>
      <c r="F3392" s="31">
        <v>14</v>
      </c>
      <c r="G3392" s="111">
        <v>181.43</v>
      </c>
      <c r="H3392" s="102"/>
    </row>
    <row r="3393" spans="1:8" ht="42.75" x14ac:dyDescent="0.25">
      <c r="A3393" s="34"/>
      <c r="B3393" s="34"/>
      <c r="C3393" s="34" t="s">
        <v>12957</v>
      </c>
      <c r="D3393" s="34"/>
      <c r="E3393" s="34"/>
      <c r="F3393" s="35">
        <v>30</v>
      </c>
      <c r="G3393" s="112">
        <v>2591.8200000000002</v>
      </c>
      <c r="H3393" s="102"/>
    </row>
    <row r="3394" spans="1:8" x14ac:dyDescent="0.25">
      <c r="A3394" s="30" t="s">
        <v>1747</v>
      </c>
      <c r="B3394" s="30" t="s">
        <v>8778</v>
      </c>
      <c r="C3394" s="30" t="s">
        <v>2754</v>
      </c>
      <c r="D3394" s="30" t="s">
        <v>5</v>
      </c>
      <c r="E3394" s="30">
        <v>5</v>
      </c>
      <c r="F3394" s="31">
        <v>2</v>
      </c>
      <c r="G3394" s="111">
        <v>259.18</v>
      </c>
      <c r="H3394" s="102" t="s">
        <v>19966</v>
      </c>
    </row>
    <row r="3395" spans="1:8" x14ac:dyDescent="0.25">
      <c r="A3395" s="30"/>
      <c r="B3395" s="30"/>
      <c r="C3395" s="30"/>
      <c r="D3395" s="30" t="s">
        <v>7</v>
      </c>
      <c r="E3395" s="30">
        <v>0.5</v>
      </c>
      <c r="F3395" s="31">
        <v>2</v>
      </c>
      <c r="G3395" s="111">
        <v>25.92</v>
      </c>
      <c r="H3395" s="102"/>
    </row>
    <row r="3396" spans="1:8" ht="28.5" x14ac:dyDescent="0.25">
      <c r="A3396" s="34"/>
      <c r="B3396" s="34"/>
      <c r="C3396" s="34" t="s">
        <v>12958</v>
      </c>
      <c r="D3396" s="34"/>
      <c r="E3396" s="34"/>
      <c r="F3396" s="35">
        <v>4</v>
      </c>
      <c r="G3396" s="112">
        <v>285.10000000000002</v>
      </c>
      <c r="H3396" s="102"/>
    </row>
    <row r="3397" spans="1:8" ht="30" x14ac:dyDescent="0.25">
      <c r="A3397" s="30" t="s">
        <v>1748</v>
      </c>
      <c r="B3397" s="30" t="s">
        <v>8779</v>
      </c>
      <c r="C3397" s="30" t="s">
        <v>1749</v>
      </c>
      <c r="D3397" s="30" t="s">
        <v>5</v>
      </c>
      <c r="E3397" s="30">
        <v>5</v>
      </c>
      <c r="F3397" s="31">
        <v>1</v>
      </c>
      <c r="G3397" s="111">
        <v>129.59</v>
      </c>
      <c r="H3397" s="102" t="s">
        <v>20267</v>
      </c>
    </row>
    <row r="3398" spans="1:8" ht="28.5" x14ac:dyDescent="0.25">
      <c r="A3398" s="34"/>
      <c r="B3398" s="34"/>
      <c r="C3398" s="34" t="s">
        <v>12959</v>
      </c>
      <c r="D3398" s="34"/>
      <c r="E3398" s="34"/>
      <c r="F3398" s="35">
        <v>1</v>
      </c>
      <c r="G3398" s="112">
        <v>129.59</v>
      </c>
      <c r="H3398" s="102"/>
    </row>
    <row r="3399" spans="1:8" ht="30" x14ac:dyDescent="0.25">
      <c r="A3399" s="30" t="s">
        <v>1665</v>
      </c>
      <c r="B3399" s="30" t="s">
        <v>8697</v>
      </c>
      <c r="C3399" s="30" t="s">
        <v>1666</v>
      </c>
      <c r="D3399" s="30" t="s">
        <v>3</v>
      </c>
      <c r="E3399" s="30">
        <v>10</v>
      </c>
      <c r="F3399" s="31">
        <v>10</v>
      </c>
      <c r="G3399" s="111">
        <v>2591.8200000000002</v>
      </c>
      <c r="H3399" s="102" t="s">
        <v>16959</v>
      </c>
    </row>
    <row r="3400" spans="1:8" x14ac:dyDescent="0.25">
      <c r="A3400" s="30"/>
      <c r="B3400" s="30"/>
      <c r="C3400" s="30"/>
      <c r="D3400" s="30" t="s">
        <v>4</v>
      </c>
      <c r="E3400" s="30">
        <v>8</v>
      </c>
      <c r="F3400" s="31">
        <v>11</v>
      </c>
      <c r="G3400" s="111">
        <v>2280.8000000000002</v>
      </c>
      <c r="H3400" s="102"/>
    </row>
    <row r="3401" spans="1:8" x14ac:dyDescent="0.25">
      <c r="A3401" s="30"/>
      <c r="B3401" s="30"/>
      <c r="C3401" s="30"/>
      <c r="D3401" s="30" t="s">
        <v>5</v>
      </c>
      <c r="E3401" s="30">
        <v>5</v>
      </c>
      <c r="F3401" s="31">
        <v>22</v>
      </c>
      <c r="G3401" s="111">
        <v>2851</v>
      </c>
      <c r="H3401" s="102"/>
    </row>
    <row r="3402" spans="1:8" x14ac:dyDescent="0.25">
      <c r="A3402" s="30"/>
      <c r="B3402" s="30"/>
      <c r="C3402" s="30"/>
      <c r="D3402" s="30" t="s">
        <v>8</v>
      </c>
      <c r="E3402" s="30">
        <v>2</v>
      </c>
      <c r="F3402" s="31">
        <v>2</v>
      </c>
      <c r="G3402" s="111">
        <v>103.67</v>
      </c>
      <c r="H3402" s="102"/>
    </row>
    <row r="3403" spans="1:8" x14ac:dyDescent="0.25">
      <c r="A3403" s="30"/>
      <c r="B3403" s="30"/>
      <c r="C3403" s="30"/>
      <c r="D3403" s="30" t="s">
        <v>6</v>
      </c>
      <c r="E3403" s="30">
        <v>1</v>
      </c>
      <c r="F3403" s="31">
        <v>7</v>
      </c>
      <c r="G3403" s="111">
        <v>181.43</v>
      </c>
      <c r="H3403" s="102"/>
    </row>
    <row r="3404" spans="1:8" x14ac:dyDescent="0.25">
      <c r="A3404" s="30"/>
      <c r="B3404" s="30"/>
      <c r="C3404" s="30"/>
      <c r="D3404" s="30" t="s">
        <v>7</v>
      </c>
      <c r="E3404" s="30">
        <v>0.5</v>
      </c>
      <c r="F3404" s="31">
        <v>71</v>
      </c>
      <c r="G3404" s="111">
        <v>920.1</v>
      </c>
      <c r="H3404" s="102"/>
    </row>
    <row r="3405" spans="1:8" ht="28.5" x14ac:dyDescent="0.25">
      <c r="A3405" s="34"/>
      <c r="B3405" s="34"/>
      <c r="C3405" s="34" t="s">
        <v>12960</v>
      </c>
      <c r="D3405" s="34"/>
      <c r="E3405" s="34"/>
      <c r="F3405" s="35">
        <v>123</v>
      </c>
      <c r="G3405" s="112">
        <v>8928.8200000000015</v>
      </c>
      <c r="H3405" s="102"/>
    </row>
    <row r="3406" spans="1:8" ht="30" x14ac:dyDescent="0.25">
      <c r="A3406" s="30" t="s">
        <v>2597</v>
      </c>
      <c r="B3406" s="30" t="s">
        <v>8780</v>
      </c>
      <c r="C3406" s="30" t="s">
        <v>2598</v>
      </c>
      <c r="D3406" s="30" t="s">
        <v>5</v>
      </c>
      <c r="E3406" s="30">
        <v>5</v>
      </c>
      <c r="F3406" s="31">
        <v>1</v>
      </c>
      <c r="G3406" s="111">
        <v>129.59</v>
      </c>
      <c r="H3406" s="102" t="s">
        <v>16828</v>
      </c>
    </row>
    <row r="3407" spans="1:8" x14ac:dyDescent="0.25">
      <c r="A3407" s="30"/>
      <c r="B3407" s="30"/>
      <c r="C3407" s="30"/>
      <c r="D3407" s="30" t="s">
        <v>7</v>
      </c>
      <c r="E3407" s="30">
        <v>0.5</v>
      </c>
      <c r="F3407" s="31">
        <v>2</v>
      </c>
      <c r="G3407" s="111">
        <v>25.92</v>
      </c>
      <c r="H3407" s="102"/>
    </row>
    <row r="3408" spans="1:8" ht="28.5" x14ac:dyDescent="0.25">
      <c r="A3408" s="34"/>
      <c r="B3408" s="34"/>
      <c r="C3408" s="34" t="s">
        <v>12961</v>
      </c>
      <c r="D3408" s="34"/>
      <c r="E3408" s="34"/>
      <c r="F3408" s="35">
        <v>3</v>
      </c>
      <c r="G3408" s="112">
        <v>155.51</v>
      </c>
      <c r="H3408" s="102"/>
    </row>
    <row r="3409" spans="1:8" x14ac:dyDescent="0.25">
      <c r="A3409" s="30" t="s">
        <v>2755</v>
      </c>
      <c r="B3409" s="30" t="s">
        <v>8781</v>
      </c>
      <c r="C3409" s="30" t="s">
        <v>2756</v>
      </c>
      <c r="D3409" s="30" t="s">
        <v>5</v>
      </c>
      <c r="E3409" s="30">
        <v>5</v>
      </c>
      <c r="F3409" s="31">
        <v>1</v>
      </c>
      <c r="G3409" s="111">
        <v>129.59</v>
      </c>
      <c r="H3409" s="102" t="s">
        <v>17533</v>
      </c>
    </row>
    <row r="3410" spans="1:8" x14ac:dyDescent="0.25">
      <c r="A3410" s="30"/>
      <c r="B3410" s="30"/>
      <c r="C3410" s="30"/>
      <c r="D3410" s="30" t="s">
        <v>7</v>
      </c>
      <c r="E3410" s="30">
        <v>0.5</v>
      </c>
      <c r="F3410" s="31">
        <v>1</v>
      </c>
      <c r="G3410" s="111">
        <v>12.96</v>
      </c>
      <c r="H3410" s="102"/>
    </row>
    <row r="3411" spans="1:8" x14ac:dyDescent="0.25">
      <c r="A3411" s="34"/>
      <c r="B3411" s="34"/>
      <c r="C3411" s="34" t="s">
        <v>12962</v>
      </c>
      <c r="D3411" s="34"/>
      <c r="E3411" s="34"/>
      <c r="F3411" s="35">
        <v>2</v>
      </c>
      <c r="G3411" s="112">
        <v>142.55000000000001</v>
      </c>
      <c r="H3411" s="102"/>
    </row>
    <row r="3412" spans="1:8" ht="30" x14ac:dyDescent="0.25">
      <c r="A3412" s="30" t="s">
        <v>3064</v>
      </c>
      <c r="B3412" s="30" t="s">
        <v>8782</v>
      </c>
      <c r="C3412" s="30" t="s">
        <v>3065</v>
      </c>
      <c r="D3412" s="30" t="s">
        <v>5</v>
      </c>
      <c r="E3412" s="30">
        <v>5</v>
      </c>
      <c r="F3412" s="31">
        <v>1</v>
      </c>
      <c r="G3412" s="111">
        <v>129.59</v>
      </c>
      <c r="H3412" s="102" t="s">
        <v>17190</v>
      </c>
    </row>
    <row r="3413" spans="1:8" x14ac:dyDescent="0.25">
      <c r="A3413" s="30"/>
      <c r="B3413" s="30"/>
      <c r="C3413" s="30"/>
      <c r="D3413" s="30" t="s">
        <v>7</v>
      </c>
      <c r="E3413" s="30">
        <v>0.5</v>
      </c>
      <c r="F3413" s="31">
        <v>1</v>
      </c>
      <c r="G3413" s="111">
        <v>12.96</v>
      </c>
      <c r="H3413" s="102"/>
    </row>
    <row r="3414" spans="1:8" ht="28.5" x14ac:dyDescent="0.25">
      <c r="A3414" s="34"/>
      <c r="B3414" s="34"/>
      <c r="C3414" s="34" t="s">
        <v>12963</v>
      </c>
      <c r="D3414" s="34"/>
      <c r="E3414" s="34"/>
      <c r="F3414" s="35">
        <v>2</v>
      </c>
      <c r="G3414" s="112">
        <v>142.55000000000001</v>
      </c>
      <c r="H3414" s="102"/>
    </row>
    <row r="3415" spans="1:8" x14ac:dyDescent="0.25">
      <c r="A3415" s="30" t="s">
        <v>3066</v>
      </c>
      <c r="B3415" s="30" t="s">
        <v>8783</v>
      </c>
      <c r="C3415" s="30" t="s">
        <v>3067</v>
      </c>
      <c r="D3415" s="30" t="s">
        <v>8</v>
      </c>
      <c r="E3415" s="30">
        <v>2</v>
      </c>
      <c r="F3415" s="31">
        <v>2</v>
      </c>
      <c r="G3415" s="111">
        <v>103.67</v>
      </c>
      <c r="H3415" s="102" t="s">
        <v>16963</v>
      </c>
    </row>
    <row r="3416" spans="1:8" x14ac:dyDescent="0.25">
      <c r="A3416" s="30"/>
      <c r="B3416" s="30"/>
      <c r="C3416" s="30"/>
      <c r="D3416" s="30" t="s">
        <v>7</v>
      </c>
      <c r="E3416" s="30">
        <v>0.5</v>
      </c>
      <c r="F3416" s="31">
        <v>3</v>
      </c>
      <c r="G3416" s="111">
        <v>38.880000000000003</v>
      </c>
      <c r="H3416" s="102"/>
    </row>
    <row r="3417" spans="1:8" x14ac:dyDescent="0.25">
      <c r="A3417" s="34"/>
      <c r="B3417" s="34"/>
      <c r="C3417" s="34" t="s">
        <v>12964</v>
      </c>
      <c r="D3417" s="34"/>
      <c r="E3417" s="34"/>
      <c r="F3417" s="35">
        <v>5</v>
      </c>
      <c r="G3417" s="112">
        <v>142.55000000000001</v>
      </c>
      <c r="H3417" s="102"/>
    </row>
    <row r="3418" spans="1:8" ht="30" x14ac:dyDescent="0.25">
      <c r="A3418" s="30" t="s">
        <v>1752</v>
      </c>
      <c r="B3418" s="30" t="s">
        <v>8784</v>
      </c>
      <c r="C3418" s="30" t="s">
        <v>3068</v>
      </c>
      <c r="D3418" s="30" t="s">
        <v>5</v>
      </c>
      <c r="E3418" s="30">
        <v>5</v>
      </c>
      <c r="F3418" s="31">
        <v>1</v>
      </c>
      <c r="G3418" s="111">
        <v>129.59</v>
      </c>
      <c r="H3418" s="102" t="s">
        <v>17022</v>
      </c>
    </row>
    <row r="3419" spans="1:8" x14ac:dyDescent="0.25">
      <c r="A3419" s="30"/>
      <c r="B3419" s="30"/>
      <c r="C3419" s="30"/>
      <c r="D3419" s="30" t="s">
        <v>7</v>
      </c>
      <c r="E3419" s="30">
        <v>0.5</v>
      </c>
      <c r="F3419" s="31">
        <v>3</v>
      </c>
      <c r="G3419" s="111">
        <v>38.880000000000003</v>
      </c>
      <c r="H3419" s="102"/>
    </row>
    <row r="3420" spans="1:8" ht="28.5" x14ac:dyDescent="0.25">
      <c r="A3420" s="34"/>
      <c r="B3420" s="34"/>
      <c r="C3420" s="34" t="s">
        <v>12965</v>
      </c>
      <c r="D3420" s="34"/>
      <c r="E3420" s="34"/>
      <c r="F3420" s="35">
        <v>4</v>
      </c>
      <c r="G3420" s="112">
        <v>168.47</v>
      </c>
      <c r="H3420" s="102"/>
    </row>
    <row r="3421" spans="1:8" ht="30" x14ac:dyDescent="0.25">
      <c r="A3421" s="30" t="s">
        <v>1753</v>
      </c>
      <c r="B3421" s="30" t="s">
        <v>8785</v>
      </c>
      <c r="C3421" s="30" t="s">
        <v>1754</v>
      </c>
      <c r="D3421" s="30" t="s">
        <v>5</v>
      </c>
      <c r="E3421" s="30">
        <v>5</v>
      </c>
      <c r="F3421" s="31">
        <v>1</v>
      </c>
      <c r="G3421" s="111">
        <v>129.59</v>
      </c>
      <c r="H3421" s="102" t="s">
        <v>17435</v>
      </c>
    </row>
    <row r="3422" spans="1:8" x14ac:dyDescent="0.25">
      <c r="A3422" s="30"/>
      <c r="B3422" s="30"/>
      <c r="C3422" s="30"/>
      <c r="D3422" s="30" t="s">
        <v>7</v>
      </c>
      <c r="E3422" s="30">
        <v>0.5</v>
      </c>
      <c r="F3422" s="31">
        <v>3</v>
      </c>
      <c r="G3422" s="111">
        <v>38.880000000000003</v>
      </c>
      <c r="H3422" s="102"/>
    </row>
    <row r="3423" spans="1:8" ht="28.5" x14ac:dyDescent="0.25">
      <c r="A3423" s="34"/>
      <c r="B3423" s="34"/>
      <c r="C3423" s="34" t="s">
        <v>12966</v>
      </c>
      <c r="D3423" s="34"/>
      <c r="E3423" s="34"/>
      <c r="F3423" s="35">
        <v>4</v>
      </c>
      <c r="G3423" s="112">
        <v>168.47</v>
      </c>
      <c r="H3423" s="102"/>
    </row>
    <row r="3424" spans="1:8" ht="30" x14ac:dyDescent="0.25">
      <c r="A3424" s="30" t="s">
        <v>2599</v>
      </c>
      <c r="B3424" s="30" t="s">
        <v>8786</v>
      </c>
      <c r="C3424" s="30" t="s">
        <v>2600</v>
      </c>
      <c r="D3424" s="30" t="s">
        <v>8</v>
      </c>
      <c r="E3424" s="30">
        <v>2</v>
      </c>
      <c r="F3424" s="31">
        <v>3</v>
      </c>
      <c r="G3424" s="111">
        <v>155.51</v>
      </c>
      <c r="H3424" s="102" t="s">
        <v>17255</v>
      </c>
    </row>
    <row r="3425" spans="1:8" x14ac:dyDescent="0.25">
      <c r="A3425" s="30"/>
      <c r="B3425" s="30"/>
      <c r="C3425" s="30"/>
      <c r="D3425" s="30" t="s">
        <v>7</v>
      </c>
      <c r="E3425" s="30">
        <v>0.5</v>
      </c>
      <c r="F3425" s="31">
        <v>4</v>
      </c>
      <c r="G3425" s="111">
        <v>51.84</v>
      </c>
      <c r="H3425" s="102"/>
    </row>
    <row r="3426" spans="1:8" ht="28.5" x14ac:dyDescent="0.25">
      <c r="A3426" s="34"/>
      <c r="B3426" s="34"/>
      <c r="C3426" s="34" t="s">
        <v>12967</v>
      </c>
      <c r="D3426" s="34"/>
      <c r="E3426" s="34"/>
      <c r="F3426" s="35">
        <v>7</v>
      </c>
      <c r="G3426" s="112">
        <v>207.35</v>
      </c>
      <c r="H3426" s="102"/>
    </row>
    <row r="3427" spans="1:8" ht="60" x14ac:dyDescent="0.25">
      <c r="A3427" s="30" t="s">
        <v>1755</v>
      </c>
      <c r="B3427" s="30" t="s">
        <v>8787</v>
      </c>
      <c r="C3427" s="30" t="s">
        <v>1756</v>
      </c>
      <c r="D3427" s="30" t="s">
        <v>5</v>
      </c>
      <c r="E3427" s="30">
        <v>5</v>
      </c>
      <c r="F3427" s="31">
        <v>2</v>
      </c>
      <c r="G3427" s="111">
        <v>259.18</v>
      </c>
      <c r="H3427" s="102" t="s">
        <v>18951</v>
      </c>
    </row>
    <row r="3428" spans="1:8" x14ac:dyDescent="0.25">
      <c r="A3428" s="30"/>
      <c r="B3428" s="30"/>
      <c r="C3428" s="30"/>
      <c r="D3428" s="30" t="s">
        <v>7</v>
      </c>
      <c r="E3428" s="30">
        <v>0.5</v>
      </c>
      <c r="F3428" s="31">
        <v>1</v>
      </c>
      <c r="G3428" s="111">
        <v>12.96</v>
      </c>
      <c r="H3428" s="102"/>
    </row>
    <row r="3429" spans="1:8" ht="57" x14ac:dyDescent="0.25">
      <c r="A3429" s="34"/>
      <c r="B3429" s="34"/>
      <c r="C3429" s="34" t="s">
        <v>12968</v>
      </c>
      <c r="D3429" s="34"/>
      <c r="E3429" s="34"/>
      <c r="F3429" s="35">
        <v>3</v>
      </c>
      <c r="G3429" s="112">
        <v>272.14</v>
      </c>
      <c r="H3429" s="102"/>
    </row>
    <row r="3430" spans="1:8" x14ac:dyDescent="0.25">
      <c r="A3430" s="30" t="s">
        <v>1757</v>
      </c>
      <c r="B3430" s="30" t="s">
        <v>8788</v>
      </c>
      <c r="C3430" s="30" t="s">
        <v>1758</v>
      </c>
      <c r="D3430" s="30" t="s">
        <v>5</v>
      </c>
      <c r="E3430" s="30">
        <v>5</v>
      </c>
      <c r="F3430" s="31">
        <v>1</v>
      </c>
      <c r="G3430" s="111">
        <v>129.59</v>
      </c>
      <c r="H3430" s="102" t="s">
        <v>20970</v>
      </c>
    </row>
    <row r="3431" spans="1:8" x14ac:dyDescent="0.25">
      <c r="A3431" s="30"/>
      <c r="B3431" s="30"/>
      <c r="C3431" s="30"/>
      <c r="D3431" s="30" t="s">
        <v>7</v>
      </c>
      <c r="E3431" s="30">
        <v>0.5</v>
      </c>
      <c r="F3431" s="31">
        <v>1</v>
      </c>
      <c r="G3431" s="111">
        <v>12.96</v>
      </c>
      <c r="H3431" s="102"/>
    </row>
    <row r="3432" spans="1:8" ht="28.5" x14ac:dyDescent="0.25">
      <c r="A3432" s="34"/>
      <c r="B3432" s="34"/>
      <c r="C3432" s="34" t="s">
        <v>12969</v>
      </c>
      <c r="D3432" s="34"/>
      <c r="E3432" s="34"/>
      <c r="F3432" s="35">
        <v>2</v>
      </c>
      <c r="G3432" s="112">
        <v>142.55000000000001</v>
      </c>
      <c r="H3432" s="102"/>
    </row>
    <row r="3433" spans="1:8" ht="30" x14ac:dyDescent="0.25">
      <c r="A3433" s="30" t="s">
        <v>1759</v>
      </c>
      <c r="B3433" s="30" t="s">
        <v>8789</v>
      </c>
      <c r="C3433" s="30" t="s">
        <v>8790</v>
      </c>
      <c r="D3433" s="30" t="s">
        <v>5</v>
      </c>
      <c r="E3433" s="30">
        <v>5</v>
      </c>
      <c r="F3433" s="31">
        <v>1</v>
      </c>
      <c r="G3433" s="111">
        <v>129.59</v>
      </c>
      <c r="H3433" s="102" t="s">
        <v>19532</v>
      </c>
    </row>
    <row r="3434" spans="1:8" ht="28.5" x14ac:dyDescent="0.25">
      <c r="A3434" s="34"/>
      <c r="B3434" s="34"/>
      <c r="C3434" s="34" t="s">
        <v>12970</v>
      </c>
      <c r="D3434" s="34"/>
      <c r="E3434" s="34"/>
      <c r="F3434" s="35">
        <v>1</v>
      </c>
      <c r="G3434" s="112">
        <v>129.59</v>
      </c>
      <c r="H3434" s="102"/>
    </row>
    <row r="3435" spans="1:8" ht="30" x14ac:dyDescent="0.25">
      <c r="A3435" s="30" t="s">
        <v>1760</v>
      </c>
      <c r="B3435" s="30" t="s">
        <v>8791</v>
      </c>
      <c r="C3435" s="30" t="s">
        <v>1761</v>
      </c>
      <c r="D3435" s="30" t="s">
        <v>5</v>
      </c>
      <c r="E3435" s="30">
        <v>5</v>
      </c>
      <c r="F3435" s="31">
        <v>1</v>
      </c>
      <c r="G3435" s="111">
        <v>129.59</v>
      </c>
      <c r="H3435" s="102" t="s">
        <v>20092</v>
      </c>
    </row>
    <row r="3436" spans="1:8" ht="28.5" x14ac:dyDescent="0.25">
      <c r="A3436" s="34"/>
      <c r="B3436" s="34"/>
      <c r="C3436" s="34" t="s">
        <v>12971</v>
      </c>
      <c r="D3436" s="34"/>
      <c r="E3436" s="34"/>
      <c r="F3436" s="35">
        <v>1</v>
      </c>
      <c r="G3436" s="112">
        <v>129.59</v>
      </c>
      <c r="H3436" s="102"/>
    </row>
    <row r="3437" spans="1:8" x14ac:dyDescent="0.25">
      <c r="A3437" s="30" t="s">
        <v>1762</v>
      </c>
      <c r="B3437" s="30" t="s">
        <v>8792</v>
      </c>
      <c r="C3437" s="30" t="s">
        <v>1763</v>
      </c>
      <c r="D3437" s="30" t="s">
        <v>5</v>
      </c>
      <c r="E3437" s="30">
        <v>5</v>
      </c>
      <c r="F3437" s="31">
        <v>1</v>
      </c>
      <c r="G3437" s="111">
        <v>129.59</v>
      </c>
      <c r="H3437" s="102" t="s">
        <v>20794</v>
      </c>
    </row>
    <row r="3438" spans="1:8" x14ac:dyDescent="0.25">
      <c r="A3438" s="30"/>
      <c r="B3438" s="30"/>
      <c r="C3438" s="30"/>
      <c r="D3438" s="30" t="s">
        <v>7</v>
      </c>
      <c r="E3438" s="30">
        <v>0.5</v>
      </c>
      <c r="F3438" s="31">
        <v>1</v>
      </c>
      <c r="G3438" s="111">
        <v>12.96</v>
      </c>
      <c r="H3438" s="102"/>
    </row>
    <row r="3439" spans="1:8" ht="28.5" x14ac:dyDescent="0.25">
      <c r="A3439" s="34"/>
      <c r="B3439" s="34"/>
      <c r="C3439" s="34" t="s">
        <v>12972</v>
      </c>
      <c r="D3439" s="34"/>
      <c r="E3439" s="34"/>
      <c r="F3439" s="35">
        <v>2</v>
      </c>
      <c r="G3439" s="112">
        <v>142.55000000000001</v>
      </c>
      <c r="H3439" s="102"/>
    </row>
    <row r="3440" spans="1:8" ht="30" x14ac:dyDescent="0.25">
      <c r="A3440" s="30" t="s">
        <v>1764</v>
      </c>
      <c r="B3440" s="30" t="s">
        <v>8793</v>
      </c>
      <c r="C3440" s="30" t="s">
        <v>1765</v>
      </c>
      <c r="D3440" s="30" t="s">
        <v>5</v>
      </c>
      <c r="E3440" s="30">
        <v>5</v>
      </c>
      <c r="F3440" s="31">
        <v>1</v>
      </c>
      <c r="G3440" s="111">
        <v>129.59</v>
      </c>
      <c r="H3440" s="102" t="s">
        <v>20618</v>
      </c>
    </row>
    <row r="3441" spans="1:8" x14ac:dyDescent="0.25">
      <c r="A3441" s="30"/>
      <c r="B3441" s="30"/>
      <c r="C3441" s="30"/>
      <c r="D3441" s="30" t="s">
        <v>7</v>
      </c>
      <c r="E3441" s="30">
        <v>0.5</v>
      </c>
      <c r="F3441" s="31">
        <v>1</v>
      </c>
      <c r="G3441" s="111">
        <v>12.96</v>
      </c>
      <c r="H3441" s="102"/>
    </row>
    <row r="3442" spans="1:8" ht="28.5" x14ac:dyDescent="0.25">
      <c r="A3442" s="34"/>
      <c r="B3442" s="34"/>
      <c r="C3442" s="34" t="s">
        <v>12973</v>
      </c>
      <c r="D3442" s="34"/>
      <c r="E3442" s="34"/>
      <c r="F3442" s="35">
        <v>2</v>
      </c>
      <c r="G3442" s="112">
        <v>142.55000000000001</v>
      </c>
      <c r="H3442" s="102"/>
    </row>
    <row r="3443" spans="1:8" ht="30" x14ac:dyDescent="0.25">
      <c r="A3443" s="30" t="s">
        <v>1766</v>
      </c>
      <c r="B3443" s="30" t="s">
        <v>8794</v>
      </c>
      <c r="C3443" s="30" t="s">
        <v>1767</v>
      </c>
      <c r="D3443" s="30" t="s">
        <v>8</v>
      </c>
      <c r="E3443" s="30">
        <v>2</v>
      </c>
      <c r="F3443" s="31">
        <v>1</v>
      </c>
      <c r="G3443" s="111">
        <v>51.84</v>
      </c>
      <c r="H3443" s="102" t="s">
        <v>17319</v>
      </c>
    </row>
    <row r="3444" spans="1:8" ht="28.5" x14ac:dyDescent="0.25">
      <c r="A3444" s="34"/>
      <c r="B3444" s="34"/>
      <c r="C3444" s="34" t="s">
        <v>12974</v>
      </c>
      <c r="D3444" s="34"/>
      <c r="E3444" s="34"/>
      <c r="F3444" s="35">
        <v>1</v>
      </c>
      <c r="G3444" s="112">
        <v>51.84</v>
      </c>
      <c r="H3444" s="102"/>
    </row>
    <row r="3445" spans="1:8" ht="30" x14ac:dyDescent="0.25">
      <c r="A3445" s="30" t="s">
        <v>1768</v>
      </c>
      <c r="B3445" s="30" t="s">
        <v>8795</v>
      </c>
      <c r="C3445" s="30" t="s">
        <v>1769</v>
      </c>
      <c r="D3445" s="30" t="s">
        <v>5</v>
      </c>
      <c r="E3445" s="30">
        <v>5</v>
      </c>
      <c r="F3445" s="31">
        <v>1</v>
      </c>
      <c r="G3445" s="111">
        <v>129.59</v>
      </c>
      <c r="H3445" s="102" t="s">
        <v>20185</v>
      </c>
    </row>
    <row r="3446" spans="1:8" x14ac:dyDescent="0.25">
      <c r="A3446" s="30"/>
      <c r="B3446" s="30"/>
      <c r="C3446" s="30"/>
      <c r="D3446" s="30" t="s">
        <v>7</v>
      </c>
      <c r="E3446" s="30">
        <v>0.5</v>
      </c>
      <c r="F3446" s="31">
        <v>1</v>
      </c>
      <c r="G3446" s="111">
        <v>12.96</v>
      </c>
      <c r="H3446" s="102"/>
    </row>
    <row r="3447" spans="1:8" ht="28.5" x14ac:dyDescent="0.25">
      <c r="A3447" s="34"/>
      <c r="B3447" s="34"/>
      <c r="C3447" s="34" t="s">
        <v>12975</v>
      </c>
      <c r="D3447" s="34"/>
      <c r="E3447" s="34"/>
      <c r="F3447" s="35">
        <v>2</v>
      </c>
      <c r="G3447" s="112">
        <v>142.55000000000001</v>
      </c>
      <c r="H3447" s="102"/>
    </row>
    <row r="3448" spans="1:8" ht="30" x14ac:dyDescent="0.25">
      <c r="A3448" s="30" t="s">
        <v>1770</v>
      </c>
      <c r="B3448" s="30" t="s">
        <v>8796</v>
      </c>
      <c r="C3448" s="30" t="s">
        <v>1771</v>
      </c>
      <c r="D3448" s="30" t="s">
        <v>5</v>
      </c>
      <c r="E3448" s="30">
        <v>5</v>
      </c>
      <c r="F3448" s="31">
        <v>1</v>
      </c>
      <c r="G3448" s="111">
        <v>129.59</v>
      </c>
      <c r="H3448" s="102" t="s">
        <v>20965</v>
      </c>
    </row>
    <row r="3449" spans="1:8" x14ac:dyDescent="0.25">
      <c r="A3449" s="30"/>
      <c r="B3449" s="30"/>
      <c r="C3449" s="30"/>
      <c r="D3449" s="30" t="s">
        <v>7</v>
      </c>
      <c r="E3449" s="30">
        <v>0.5</v>
      </c>
      <c r="F3449" s="31">
        <v>1</v>
      </c>
      <c r="G3449" s="111">
        <v>12.96</v>
      </c>
      <c r="H3449" s="102"/>
    </row>
    <row r="3450" spans="1:8" ht="28.5" x14ac:dyDescent="0.25">
      <c r="A3450" s="34"/>
      <c r="B3450" s="34"/>
      <c r="C3450" s="34" t="s">
        <v>12976</v>
      </c>
      <c r="D3450" s="34"/>
      <c r="E3450" s="34"/>
      <c r="F3450" s="35">
        <v>2</v>
      </c>
      <c r="G3450" s="112">
        <v>142.55000000000001</v>
      </c>
      <c r="H3450" s="102"/>
    </row>
    <row r="3451" spans="1:8" x14ac:dyDescent="0.25">
      <c r="A3451" s="30" t="s">
        <v>1772</v>
      </c>
      <c r="B3451" s="30" t="s">
        <v>8797</v>
      </c>
      <c r="C3451" s="30" t="s">
        <v>1773</v>
      </c>
      <c r="D3451" s="30" t="s">
        <v>5</v>
      </c>
      <c r="E3451" s="30">
        <v>5</v>
      </c>
      <c r="F3451" s="31">
        <v>1</v>
      </c>
      <c r="G3451" s="111">
        <v>129.59</v>
      </c>
      <c r="H3451" s="102" t="s">
        <v>19011</v>
      </c>
    </row>
    <row r="3452" spans="1:8" x14ac:dyDescent="0.25">
      <c r="A3452" s="30"/>
      <c r="B3452" s="30"/>
      <c r="C3452" s="30"/>
      <c r="D3452" s="30" t="s">
        <v>7</v>
      </c>
      <c r="E3452" s="30">
        <v>0.5</v>
      </c>
      <c r="F3452" s="31">
        <v>1</v>
      </c>
      <c r="G3452" s="111">
        <v>12.96</v>
      </c>
      <c r="H3452" s="102"/>
    </row>
    <row r="3453" spans="1:8" ht="28.5" x14ac:dyDescent="0.25">
      <c r="A3453" s="34"/>
      <c r="B3453" s="34"/>
      <c r="C3453" s="34" t="s">
        <v>12977</v>
      </c>
      <c r="D3453" s="34"/>
      <c r="E3453" s="34"/>
      <c r="F3453" s="35">
        <v>2</v>
      </c>
      <c r="G3453" s="112">
        <v>142.55000000000001</v>
      </c>
      <c r="H3453" s="102"/>
    </row>
    <row r="3454" spans="1:8" ht="30" x14ac:dyDescent="0.25">
      <c r="A3454" s="30" t="s">
        <v>1774</v>
      </c>
      <c r="B3454" s="30" t="s">
        <v>8798</v>
      </c>
      <c r="C3454" s="30" t="s">
        <v>2436</v>
      </c>
      <c r="D3454" s="30" t="s">
        <v>5</v>
      </c>
      <c r="E3454" s="30">
        <v>5</v>
      </c>
      <c r="F3454" s="31">
        <v>2</v>
      </c>
      <c r="G3454" s="111">
        <v>259.18</v>
      </c>
      <c r="H3454" s="102" t="s">
        <v>18327</v>
      </c>
    </row>
    <row r="3455" spans="1:8" ht="28.5" x14ac:dyDescent="0.25">
      <c r="A3455" s="34"/>
      <c r="B3455" s="34"/>
      <c r="C3455" s="34" t="s">
        <v>12978</v>
      </c>
      <c r="D3455" s="34"/>
      <c r="E3455" s="34"/>
      <c r="F3455" s="35">
        <v>2</v>
      </c>
      <c r="G3455" s="112">
        <v>259.18</v>
      </c>
      <c r="H3455" s="102"/>
    </row>
    <row r="3456" spans="1:8" ht="30" x14ac:dyDescent="0.25">
      <c r="A3456" s="30" t="s">
        <v>1775</v>
      </c>
      <c r="B3456" s="30" t="s">
        <v>8799</v>
      </c>
      <c r="C3456" s="30" t="s">
        <v>1776</v>
      </c>
      <c r="D3456" s="30" t="s">
        <v>8</v>
      </c>
      <c r="E3456" s="30">
        <v>2</v>
      </c>
      <c r="F3456" s="31">
        <v>1</v>
      </c>
      <c r="G3456" s="111">
        <v>51.84</v>
      </c>
      <c r="H3456" s="102" t="s">
        <v>17131</v>
      </c>
    </row>
    <row r="3457" spans="1:8" ht="28.5" x14ac:dyDescent="0.25">
      <c r="A3457" s="34"/>
      <c r="B3457" s="34"/>
      <c r="C3457" s="34" t="s">
        <v>12979</v>
      </c>
      <c r="D3457" s="34"/>
      <c r="E3457" s="34"/>
      <c r="F3457" s="35">
        <v>1</v>
      </c>
      <c r="G3457" s="112">
        <v>51.84</v>
      </c>
      <c r="H3457" s="102"/>
    </row>
    <row r="3458" spans="1:8" ht="30" x14ac:dyDescent="0.25">
      <c r="A3458" s="30" t="s">
        <v>12980</v>
      </c>
      <c r="B3458" s="30" t="s">
        <v>12981</v>
      </c>
      <c r="C3458" s="30" t="s">
        <v>12982</v>
      </c>
      <c r="D3458" s="30" t="s">
        <v>6</v>
      </c>
      <c r="E3458" s="30">
        <v>1</v>
      </c>
      <c r="F3458" s="31">
        <v>1</v>
      </c>
      <c r="G3458" s="111">
        <v>25.92</v>
      </c>
      <c r="H3458" s="114" t="s">
        <v>17220</v>
      </c>
    </row>
    <row r="3459" spans="1:8" ht="42.75" x14ac:dyDescent="0.25">
      <c r="A3459" s="34"/>
      <c r="B3459" s="34"/>
      <c r="C3459" s="34" t="s">
        <v>12983</v>
      </c>
      <c r="D3459" s="34"/>
      <c r="E3459" s="34"/>
      <c r="F3459" s="35">
        <v>1</v>
      </c>
      <c r="G3459" s="112">
        <v>25.92</v>
      </c>
      <c r="H3459" s="102"/>
    </row>
    <row r="3460" spans="1:8" ht="30" x14ac:dyDescent="0.25">
      <c r="A3460" s="30" t="s">
        <v>1777</v>
      </c>
      <c r="B3460" s="30" t="s">
        <v>8800</v>
      </c>
      <c r="C3460" s="30" t="s">
        <v>2437</v>
      </c>
      <c r="D3460" s="30" t="s">
        <v>6</v>
      </c>
      <c r="E3460" s="30">
        <v>1</v>
      </c>
      <c r="F3460" s="31">
        <v>1</v>
      </c>
      <c r="G3460" s="111">
        <v>25.92</v>
      </c>
      <c r="H3460" s="114" t="s">
        <v>17221</v>
      </c>
    </row>
    <row r="3461" spans="1:8" ht="42.75" x14ac:dyDescent="0.25">
      <c r="A3461" s="34"/>
      <c r="B3461" s="34"/>
      <c r="C3461" s="34" t="s">
        <v>12984</v>
      </c>
      <c r="D3461" s="34"/>
      <c r="E3461" s="34"/>
      <c r="F3461" s="35">
        <v>1</v>
      </c>
      <c r="G3461" s="112">
        <v>25.92</v>
      </c>
      <c r="H3461" s="102"/>
    </row>
    <row r="3462" spans="1:8" ht="30" x14ac:dyDescent="0.25">
      <c r="A3462" s="30" t="s">
        <v>900</v>
      </c>
      <c r="B3462" s="30" t="s">
        <v>8801</v>
      </c>
      <c r="C3462" s="30" t="s">
        <v>901</v>
      </c>
      <c r="D3462" s="30" t="s">
        <v>8</v>
      </c>
      <c r="E3462" s="30">
        <v>2</v>
      </c>
      <c r="F3462" s="31">
        <v>1</v>
      </c>
      <c r="G3462" s="111">
        <v>51.84</v>
      </c>
      <c r="H3462" s="102" t="s">
        <v>19718</v>
      </c>
    </row>
    <row r="3463" spans="1:8" ht="28.5" x14ac:dyDescent="0.25">
      <c r="A3463" s="34"/>
      <c r="B3463" s="34"/>
      <c r="C3463" s="34" t="s">
        <v>12985</v>
      </c>
      <c r="D3463" s="34"/>
      <c r="E3463" s="34"/>
      <c r="F3463" s="35">
        <v>1</v>
      </c>
      <c r="G3463" s="112">
        <v>51.84</v>
      </c>
      <c r="H3463" s="102"/>
    </row>
    <row r="3464" spans="1:8" ht="30" x14ac:dyDescent="0.25">
      <c r="A3464" s="30" t="s">
        <v>1778</v>
      </c>
      <c r="B3464" s="30" t="s">
        <v>8802</v>
      </c>
      <c r="C3464" s="30" t="s">
        <v>1779</v>
      </c>
      <c r="D3464" s="30" t="s">
        <v>8</v>
      </c>
      <c r="E3464" s="30">
        <v>2</v>
      </c>
      <c r="F3464" s="31">
        <v>1</v>
      </c>
      <c r="G3464" s="111">
        <v>51.84</v>
      </c>
      <c r="H3464" s="102" t="s">
        <v>17420</v>
      </c>
    </row>
    <row r="3465" spans="1:8" ht="28.5" x14ac:dyDescent="0.25">
      <c r="A3465" s="34"/>
      <c r="B3465" s="34"/>
      <c r="C3465" s="34" t="s">
        <v>12986</v>
      </c>
      <c r="D3465" s="34"/>
      <c r="E3465" s="34"/>
      <c r="F3465" s="35">
        <v>1</v>
      </c>
      <c r="G3465" s="112">
        <v>51.84</v>
      </c>
      <c r="H3465" s="102"/>
    </row>
    <row r="3466" spans="1:8" ht="30" x14ac:dyDescent="0.25">
      <c r="A3466" s="30" t="s">
        <v>1780</v>
      </c>
      <c r="B3466" s="30" t="s">
        <v>8803</v>
      </c>
      <c r="C3466" s="30" t="s">
        <v>1781</v>
      </c>
      <c r="D3466" s="30" t="s">
        <v>8</v>
      </c>
      <c r="E3466" s="30">
        <v>2</v>
      </c>
      <c r="F3466" s="31">
        <v>1</v>
      </c>
      <c r="G3466" s="111">
        <v>51.84</v>
      </c>
      <c r="H3466" s="102" t="s">
        <v>17421</v>
      </c>
    </row>
    <row r="3467" spans="1:8" ht="28.5" x14ac:dyDescent="0.25">
      <c r="A3467" s="34"/>
      <c r="B3467" s="34"/>
      <c r="C3467" s="34" t="s">
        <v>12987</v>
      </c>
      <c r="D3467" s="34"/>
      <c r="E3467" s="34"/>
      <c r="F3467" s="35">
        <v>1</v>
      </c>
      <c r="G3467" s="112">
        <v>51.84</v>
      </c>
      <c r="H3467" s="102"/>
    </row>
    <row r="3468" spans="1:8" ht="30" x14ac:dyDescent="0.25">
      <c r="A3468" s="30" t="s">
        <v>1782</v>
      </c>
      <c r="B3468" s="30" t="s">
        <v>8804</v>
      </c>
      <c r="C3468" s="30" t="s">
        <v>1783</v>
      </c>
      <c r="D3468" s="30" t="s">
        <v>5</v>
      </c>
      <c r="E3468" s="30">
        <v>5</v>
      </c>
      <c r="F3468" s="31">
        <v>1</v>
      </c>
      <c r="G3468" s="111">
        <v>129.59</v>
      </c>
      <c r="H3468" s="102" t="s">
        <v>20257</v>
      </c>
    </row>
    <row r="3469" spans="1:8" x14ac:dyDescent="0.25">
      <c r="A3469" s="30"/>
      <c r="B3469" s="30"/>
      <c r="C3469" s="30"/>
      <c r="D3469" s="30" t="s">
        <v>7</v>
      </c>
      <c r="E3469" s="30">
        <v>0.5</v>
      </c>
      <c r="F3469" s="31">
        <v>1</v>
      </c>
      <c r="G3469" s="111">
        <v>12.96</v>
      </c>
      <c r="H3469" s="102"/>
    </row>
    <row r="3470" spans="1:8" ht="28.5" x14ac:dyDescent="0.25">
      <c r="A3470" s="34"/>
      <c r="B3470" s="34"/>
      <c r="C3470" s="34" t="s">
        <v>12988</v>
      </c>
      <c r="D3470" s="34"/>
      <c r="E3470" s="34"/>
      <c r="F3470" s="35">
        <v>2</v>
      </c>
      <c r="G3470" s="112">
        <v>142.55000000000001</v>
      </c>
      <c r="H3470" s="102"/>
    </row>
    <row r="3471" spans="1:8" x14ac:dyDescent="0.25">
      <c r="A3471" s="30" t="s">
        <v>1784</v>
      </c>
      <c r="B3471" s="30" t="s">
        <v>8805</v>
      </c>
      <c r="C3471" s="30" t="s">
        <v>1785</v>
      </c>
      <c r="D3471" s="30" t="s">
        <v>5</v>
      </c>
      <c r="E3471" s="30">
        <v>5</v>
      </c>
      <c r="F3471" s="31">
        <v>1</v>
      </c>
      <c r="G3471" s="111">
        <v>129.59</v>
      </c>
      <c r="H3471" s="102" t="s">
        <v>20380</v>
      </c>
    </row>
    <row r="3472" spans="1:8" x14ac:dyDescent="0.25">
      <c r="A3472" s="30"/>
      <c r="B3472" s="30"/>
      <c r="C3472" s="30"/>
      <c r="D3472" s="30" t="s">
        <v>7</v>
      </c>
      <c r="E3472" s="30">
        <v>0.5</v>
      </c>
      <c r="F3472" s="31">
        <v>2</v>
      </c>
      <c r="G3472" s="111">
        <v>25.92</v>
      </c>
      <c r="H3472" s="102"/>
    </row>
    <row r="3473" spans="1:8" ht="28.5" x14ac:dyDescent="0.25">
      <c r="A3473" s="34"/>
      <c r="B3473" s="34"/>
      <c r="C3473" s="34" t="s">
        <v>12989</v>
      </c>
      <c r="D3473" s="34"/>
      <c r="E3473" s="34"/>
      <c r="F3473" s="35">
        <v>3</v>
      </c>
      <c r="G3473" s="112">
        <v>155.51</v>
      </c>
      <c r="H3473" s="102"/>
    </row>
    <row r="3474" spans="1:8" ht="30" x14ac:dyDescent="0.25">
      <c r="A3474" s="30" t="s">
        <v>1786</v>
      </c>
      <c r="B3474" s="30" t="s">
        <v>8806</v>
      </c>
      <c r="C3474" s="30" t="s">
        <v>1787</v>
      </c>
      <c r="D3474" s="30" t="s">
        <v>8</v>
      </c>
      <c r="E3474" s="30">
        <v>2</v>
      </c>
      <c r="F3474" s="31">
        <v>1</v>
      </c>
      <c r="G3474" s="111">
        <v>51.84</v>
      </c>
      <c r="H3474" s="102" t="s">
        <v>19275</v>
      </c>
    </row>
    <row r="3475" spans="1:8" ht="28.5" x14ac:dyDescent="0.25">
      <c r="A3475" s="34"/>
      <c r="B3475" s="34"/>
      <c r="C3475" s="34" t="s">
        <v>12990</v>
      </c>
      <c r="D3475" s="34"/>
      <c r="E3475" s="34"/>
      <c r="F3475" s="35">
        <v>1</v>
      </c>
      <c r="G3475" s="112">
        <v>51.84</v>
      </c>
      <c r="H3475" s="102"/>
    </row>
    <row r="3476" spans="1:8" ht="30" x14ac:dyDescent="0.25">
      <c r="A3476" s="30" t="s">
        <v>1790</v>
      </c>
      <c r="B3476" s="30" t="s">
        <v>8807</v>
      </c>
      <c r="C3476" s="30" t="s">
        <v>6871</v>
      </c>
      <c r="D3476" s="30" t="s">
        <v>6</v>
      </c>
      <c r="E3476" s="30">
        <v>1</v>
      </c>
      <c r="F3476" s="31">
        <v>1</v>
      </c>
      <c r="G3476" s="111">
        <v>25.92</v>
      </c>
      <c r="H3476" s="114" t="s">
        <v>17222</v>
      </c>
    </row>
    <row r="3477" spans="1:8" ht="28.5" x14ac:dyDescent="0.25">
      <c r="A3477" s="34"/>
      <c r="B3477" s="34"/>
      <c r="C3477" s="34" t="s">
        <v>12991</v>
      </c>
      <c r="D3477" s="34"/>
      <c r="E3477" s="34"/>
      <c r="F3477" s="35">
        <v>1</v>
      </c>
      <c r="G3477" s="112">
        <v>25.92</v>
      </c>
      <c r="H3477" s="102"/>
    </row>
    <row r="3478" spans="1:8" ht="30" x14ac:dyDescent="0.25">
      <c r="A3478" s="30" t="s">
        <v>2757</v>
      </c>
      <c r="B3478" s="30" t="s">
        <v>8808</v>
      </c>
      <c r="C3478" s="30" t="s">
        <v>3069</v>
      </c>
      <c r="D3478" s="30" t="s">
        <v>5</v>
      </c>
      <c r="E3478" s="30">
        <v>5</v>
      </c>
      <c r="F3478" s="31">
        <v>1</v>
      </c>
      <c r="G3478" s="111">
        <v>129.59</v>
      </c>
      <c r="H3478" s="102" t="s">
        <v>16839</v>
      </c>
    </row>
    <row r="3479" spans="1:8" x14ac:dyDescent="0.25">
      <c r="A3479" s="30"/>
      <c r="B3479" s="30"/>
      <c r="C3479" s="30"/>
      <c r="D3479" s="30" t="s">
        <v>7</v>
      </c>
      <c r="E3479" s="30">
        <v>0.5</v>
      </c>
      <c r="F3479" s="31">
        <v>2</v>
      </c>
      <c r="G3479" s="111">
        <v>25.92</v>
      </c>
      <c r="H3479" s="102"/>
    </row>
    <row r="3480" spans="1:8" ht="28.5" x14ac:dyDescent="0.25">
      <c r="A3480" s="34"/>
      <c r="B3480" s="34"/>
      <c r="C3480" s="34" t="s">
        <v>12992</v>
      </c>
      <c r="D3480" s="34"/>
      <c r="E3480" s="34"/>
      <c r="F3480" s="35">
        <v>3</v>
      </c>
      <c r="G3480" s="112">
        <v>155.51</v>
      </c>
      <c r="H3480" s="102"/>
    </row>
    <row r="3481" spans="1:8" ht="30" x14ac:dyDescent="0.25">
      <c r="A3481" s="30" t="s">
        <v>1791</v>
      </c>
      <c r="B3481" s="30" t="s">
        <v>8809</v>
      </c>
      <c r="C3481" s="30" t="s">
        <v>1792</v>
      </c>
      <c r="D3481" s="30" t="s">
        <v>5</v>
      </c>
      <c r="E3481" s="30">
        <v>5</v>
      </c>
      <c r="F3481" s="31">
        <v>1</v>
      </c>
      <c r="G3481" s="111">
        <v>129.59</v>
      </c>
      <c r="H3481" s="102" t="s">
        <v>19533</v>
      </c>
    </row>
    <row r="3482" spans="1:8" x14ac:dyDescent="0.25">
      <c r="A3482" s="30"/>
      <c r="B3482" s="30"/>
      <c r="C3482" s="30"/>
      <c r="D3482" s="30" t="s">
        <v>7</v>
      </c>
      <c r="E3482" s="30">
        <v>0.5</v>
      </c>
      <c r="F3482" s="31">
        <v>1</v>
      </c>
      <c r="G3482" s="111">
        <v>12.96</v>
      </c>
      <c r="H3482" s="102"/>
    </row>
    <row r="3483" spans="1:8" ht="28.5" x14ac:dyDescent="0.25">
      <c r="A3483" s="34"/>
      <c r="B3483" s="34"/>
      <c r="C3483" s="34" t="s">
        <v>12993</v>
      </c>
      <c r="D3483" s="34"/>
      <c r="E3483" s="34"/>
      <c r="F3483" s="35">
        <v>2</v>
      </c>
      <c r="G3483" s="112">
        <v>142.55000000000001</v>
      </c>
      <c r="H3483" s="102"/>
    </row>
    <row r="3484" spans="1:8" ht="30" x14ac:dyDescent="0.25">
      <c r="A3484" s="30" t="s">
        <v>1793</v>
      </c>
      <c r="B3484" s="30" t="s">
        <v>8810</v>
      </c>
      <c r="C3484" s="30" t="s">
        <v>2941</v>
      </c>
      <c r="D3484" s="30" t="s">
        <v>6</v>
      </c>
      <c r="E3484" s="30">
        <v>1</v>
      </c>
      <c r="F3484" s="31">
        <v>1</v>
      </c>
      <c r="G3484" s="111">
        <v>25.92</v>
      </c>
      <c r="H3484" s="114" t="s">
        <v>17223</v>
      </c>
    </row>
    <row r="3485" spans="1:8" ht="28.5" x14ac:dyDescent="0.25">
      <c r="A3485" s="34"/>
      <c r="B3485" s="34"/>
      <c r="C3485" s="34" t="s">
        <v>12994</v>
      </c>
      <c r="D3485" s="34"/>
      <c r="E3485" s="34"/>
      <c r="F3485" s="35">
        <v>1</v>
      </c>
      <c r="G3485" s="112">
        <v>25.92</v>
      </c>
      <c r="H3485" s="102"/>
    </row>
    <row r="3486" spans="1:8" x14ac:dyDescent="0.25">
      <c r="A3486" s="30" t="s">
        <v>1794</v>
      </c>
      <c r="B3486" s="30" t="s">
        <v>8811</v>
      </c>
      <c r="C3486" s="30" t="s">
        <v>6872</v>
      </c>
      <c r="D3486" s="30" t="s">
        <v>8</v>
      </c>
      <c r="E3486" s="30">
        <v>2</v>
      </c>
      <c r="F3486" s="31">
        <v>1</v>
      </c>
      <c r="G3486" s="111">
        <v>51.84</v>
      </c>
      <c r="H3486" s="114" t="s">
        <v>17224</v>
      </c>
    </row>
    <row r="3487" spans="1:8" x14ac:dyDescent="0.25">
      <c r="A3487" s="30"/>
      <c r="B3487" s="30"/>
      <c r="C3487" s="30"/>
      <c r="D3487" s="30" t="s">
        <v>7</v>
      </c>
      <c r="E3487" s="30">
        <v>0.5</v>
      </c>
      <c r="F3487" s="31">
        <v>1</v>
      </c>
      <c r="G3487" s="111">
        <v>12.96</v>
      </c>
      <c r="H3487" s="102"/>
    </row>
    <row r="3488" spans="1:8" ht="28.5" x14ac:dyDescent="0.25">
      <c r="A3488" s="34"/>
      <c r="B3488" s="34"/>
      <c r="C3488" s="34" t="s">
        <v>12995</v>
      </c>
      <c r="D3488" s="34"/>
      <c r="E3488" s="34"/>
      <c r="F3488" s="35">
        <v>2</v>
      </c>
      <c r="G3488" s="112">
        <v>64.800000000000011</v>
      </c>
      <c r="H3488" s="102"/>
    </row>
    <row r="3489" spans="1:8" ht="30" x14ac:dyDescent="0.25">
      <c r="A3489" s="30" t="s">
        <v>2171</v>
      </c>
      <c r="B3489" s="30" t="s">
        <v>9096</v>
      </c>
      <c r="C3489" s="30" t="s">
        <v>2964</v>
      </c>
      <c r="D3489" s="30" t="s">
        <v>5</v>
      </c>
      <c r="E3489" s="30">
        <v>5</v>
      </c>
      <c r="F3489" s="31">
        <v>2</v>
      </c>
      <c r="G3489" s="111">
        <v>259.18</v>
      </c>
      <c r="H3489" s="102" t="s">
        <v>20579</v>
      </c>
    </row>
    <row r="3490" spans="1:8" x14ac:dyDescent="0.25">
      <c r="A3490" s="30"/>
      <c r="B3490" s="30"/>
      <c r="C3490" s="30"/>
      <c r="D3490" s="30" t="s">
        <v>7</v>
      </c>
      <c r="E3490" s="30">
        <v>0.5</v>
      </c>
      <c r="F3490" s="31">
        <v>2</v>
      </c>
      <c r="G3490" s="111">
        <v>25.92</v>
      </c>
      <c r="H3490" s="102"/>
    </row>
    <row r="3491" spans="1:8" ht="28.5" x14ac:dyDescent="0.25">
      <c r="A3491" s="34"/>
      <c r="B3491" s="34"/>
      <c r="C3491" s="34" t="s">
        <v>12996</v>
      </c>
      <c r="D3491" s="34"/>
      <c r="E3491" s="34"/>
      <c r="F3491" s="35">
        <v>4</v>
      </c>
      <c r="G3491" s="112">
        <v>285.10000000000002</v>
      </c>
      <c r="H3491" s="102"/>
    </row>
    <row r="3492" spans="1:8" ht="45" x14ac:dyDescent="0.25">
      <c r="A3492" s="30" t="s">
        <v>2172</v>
      </c>
      <c r="B3492" s="30" t="s">
        <v>9097</v>
      </c>
      <c r="C3492" s="30" t="s">
        <v>2540</v>
      </c>
      <c r="D3492" s="30" t="s">
        <v>5</v>
      </c>
      <c r="E3492" s="30">
        <v>5</v>
      </c>
      <c r="F3492" s="31">
        <v>1</v>
      </c>
      <c r="G3492" s="111">
        <v>129.59</v>
      </c>
      <c r="H3492" s="102" t="s">
        <v>18680</v>
      </c>
    </row>
    <row r="3493" spans="1:8" ht="42.75" x14ac:dyDescent="0.25">
      <c r="A3493" s="34"/>
      <c r="B3493" s="34"/>
      <c r="C3493" s="34" t="s">
        <v>12997</v>
      </c>
      <c r="D3493" s="34"/>
      <c r="E3493" s="34"/>
      <c r="F3493" s="35">
        <v>1</v>
      </c>
      <c r="G3493" s="112">
        <v>129.59</v>
      </c>
      <c r="H3493" s="102"/>
    </row>
    <row r="3494" spans="1:8" ht="30" x14ac:dyDescent="0.25">
      <c r="A3494" s="30" t="s">
        <v>2173</v>
      </c>
      <c r="B3494" s="30" t="s">
        <v>9098</v>
      </c>
      <c r="C3494" s="30" t="s">
        <v>2174</v>
      </c>
      <c r="D3494" s="30" t="s">
        <v>5</v>
      </c>
      <c r="E3494" s="30">
        <v>5</v>
      </c>
      <c r="F3494" s="31">
        <v>1</v>
      </c>
      <c r="G3494" s="111">
        <v>129.59</v>
      </c>
      <c r="H3494" s="102" t="s">
        <v>20848</v>
      </c>
    </row>
    <row r="3495" spans="1:8" x14ac:dyDescent="0.25">
      <c r="A3495" s="30"/>
      <c r="B3495" s="30"/>
      <c r="C3495" s="30"/>
      <c r="D3495" s="30" t="s">
        <v>7</v>
      </c>
      <c r="E3495" s="30">
        <v>0.5</v>
      </c>
      <c r="F3495" s="31">
        <v>2</v>
      </c>
      <c r="G3495" s="111">
        <v>25.92</v>
      </c>
      <c r="H3495" s="102"/>
    </row>
    <row r="3496" spans="1:8" ht="28.5" x14ac:dyDescent="0.25">
      <c r="A3496" s="34"/>
      <c r="B3496" s="34"/>
      <c r="C3496" s="34" t="s">
        <v>12998</v>
      </c>
      <c r="D3496" s="34"/>
      <c r="E3496" s="34"/>
      <c r="F3496" s="35">
        <v>3</v>
      </c>
      <c r="G3496" s="112">
        <v>155.51</v>
      </c>
      <c r="H3496" s="102"/>
    </row>
    <row r="3497" spans="1:8" x14ac:dyDescent="0.25">
      <c r="A3497" s="30" t="s">
        <v>2175</v>
      </c>
      <c r="B3497" s="30" t="s">
        <v>9099</v>
      </c>
      <c r="C3497" s="30" t="s">
        <v>2176</v>
      </c>
      <c r="D3497" s="30" t="s">
        <v>5</v>
      </c>
      <c r="E3497" s="30">
        <v>5</v>
      </c>
      <c r="F3497" s="31">
        <v>1</v>
      </c>
      <c r="G3497" s="111">
        <v>129.59</v>
      </c>
      <c r="H3497" s="102" t="s">
        <v>17369</v>
      </c>
    </row>
    <row r="3498" spans="1:8" x14ac:dyDescent="0.25">
      <c r="A3498" s="30"/>
      <c r="B3498" s="30"/>
      <c r="C3498" s="30"/>
      <c r="D3498" s="30" t="s">
        <v>7</v>
      </c>
      <c r="E3498" s="30">
        <v>0.5</v>
      </c>
      <c r="F3498" s="31">
        <v>1</v>
      </c>
      <c r="G3498" s="111">
        <v>12.96</v>
      </c>
      <c r="H3498" s="102"/>
    </row>
    <row r="3499" spans="1:8" ht="28.5" x14ac:dyDescent="0.25">
      <c r="A3499" s="34"/>
      <c r="B3499" s="34"/>
      <c r="C3499" s="34" t="s">
        <v>12999</v>
      </c>
      <c r="D3499" s="34"/>
      <c r="E3499" s="34"/>
      <c r="F3499" s="35">
        <v>2</v>
      </c>
      <c r="G3499" s="112">
        <v>142.55000000000001</v>
      </c>
      <c r="H3499" s="102"/>
    </row>
    <row r="3500" spans="1:8" ht="30" x14ac:dyDescent="0.25">
      <c r="A3500" s="30" t="s">
        <v>2177</v>
      </c>
      <c r="B3500" s="30" t="s">
        <v>9100</v>
      </c>
      <c r="C3500" s="30" t="s">
        <v>2178</v>
      </c>
      <c r="D3500" s="30" t="s">
        <v>5</v>
      </c>
      <c r="E3500" s="30">
        <v>5</v>
      </c>
      <c r="F3500" s="31">
        <v>1</v>
      </c>
      <c r="G3500" s="111">
        <v>129.59</v>
      </c>
      <c r="H3500" s="102" t="s">
        <v>18789</v>
      </c>
    </row>
    <row r="3501" spans="1:8" ht="28.5" x14ac:dyDescent="0.25">
      <c r="A3501" s="34"/>
      <c r="B3501" s="34"/>
      <c r="C3501" s="34" t="s">
        <v>13000</v>
      </c>
      <c r="D3501" s="34"/>
      <c r="E3501" s="34"/>
      <c r="F3501" s="35">
        <v>1</v>
      </c>
      <c r="G3501" s="112">
        <v>129.59</v>
      </c>
      <c r="H3501" s="102"/>
    </row>
    <row r="3502" spans="1:8" ht="30" x14ac:dyDescent="0.25">
      <c r="A3502" s="30" t="s">
        <v>2179</v>
      </c>
      <c r="B3502" s="30" t="s">
        <v>9101</v>
      </c>
      <c r="C3502" s="30" t="s">
        <v>2180</v>
      </c>
      <c r="D3502" s="30" t="s">
        <v>5</v>
      </c>
      <c r="E3502" s="30">
        <v>5</v>
      </c>
      <c r="F3502" s="31">
        <v>2</v>
      </c>
      <c r="G3502" s="111">
        <v>259.18</v>
      </c>
      <c r="H3502" s="102" t="s">
        <v>18809</v>
      </c>
    </row>
    <row r="3503" spans="1:8" x14ac:dyDescent="0.25">
      <c r="A3503" s="30"/>
      <c r="B3503" s="30"/>
      <c r="C3503" s="30"/>
      <c r="D3503" s="30" t="s">
        <v>7</v>
      </c>
      <c r="E3503" s="30">
        <v>0.5</v>
      </c>
      <c r="F3503" s="31">
        <v>2</v>
      </c>
      <c r="G3503" s="111">
        <v>25.92</v>
      </c>
      <c r="H3503" s="102"/>
    </row>
    <row r="3504" spans="1:8" ht="28.5" x14ac:dyDescent="0.25">
      <c r="A3504" s="34"/>
      <c r="B3504" s="34"/>
      <c r="C3504" s="34" t="s">
        <v>13001</v>
      </c>
      <c r="D3504" s="34"/>
      <c r="E3504" s="34"/>
      <c r="F3504" s="35">
        <v>4</v>
      </c>
      <c r="G3504" s="112">
        <v>285.10000000000002</v>
      </c>
      <c r="H3504" s="102"/>
    </row>
    <row r="3505" spans="1:8" ht="30" x14ac:dyDescent="0.25">
      <c r="A3505" s="30" t="s">
        <v>2181</v>
      </c>
      <c r="B3505" s="30" t="s">
        <v>9102</v>
      </c>
      <c r="C3505" s="30" t="s">
        <v>2182</v>
      </c>
      <c r="D3505" s="30" t="s">
        <v>5</v>
      </c>
      <c r="E3505" s="30">
        <v>5</v>
      </c>
      <c r="F3505" s="31">
        <v>2</v>
      </c>
      <c r="G3505" s="111">
        <v>259.18</v>
      </c>
      <c r="H3505" s="102" t="s">
        <v>20463</v>
      </c>
    </row>
    <row r="3506" spans="1:8" x14ac:dyDescent="0.25">
      <c r="A3506" s="30"/>
      <c r="B3506" s="30"/>
      <c r="C3506" s="30"/>
      <c r="D3506" s="30" t="s">
        <v>7</v>
      </c>
      <c r="E3506" s="30">
        <v>0.5</v>
      </c>
      <c r="F3506" s="31">
        <v>3</v>
      </c>
      <c r="G3506" s="111">
        <v>38.880000000000003</v>
      </c>
      <c r="H3506" s="102"/>
    </row>
    <row r="3507" spans="1:8" ht="28.5" x14ac:dyDescent="0.25">
      <c r="A3507" s="34"/>
      <c r="B3507" s="34"/>
      <c r="C3507" s="34" t="s">
        <v>13002</v>
      </c>
      <c r="D3507" s="34"/>
      <c r="E3507" s="34"/>
      <c r="F3507" s="35">
        <v>5</v>
      </c>
      <c r="G3507" s="112">
        <v>298.06</v>
      </c>
      <c r="H3507" s="102"/>
    </row>
    <row r="3508" spans="1:8" ht="45" x14ac:dyDescent="0.25">
      <c r="A3508" s="30" t="s">
        <v>2183</v>
      </c>
      <c r="B3508" s="30" t="s">
        <v>9103</v>
      </c>
      <c r="C3508" s="30" t="s">
        <v>2764</v>
      </c>
      <c r="D3508" s="30" t="s">
        <v>5</v>
      </c>
      <c r="E3508" s="30">
        <v>5</v>
      </c>
      <c r="F3508" s="31">
        <v>2</v>
      </c>
      <c r="G3508" s="111">
        <v>259.18</v>
      </c>
      <c r="H3508" s="102" t="s">
        <v>18080</v>
      </c>
    </row>
    <row r="3509" spans="1:8" x14ac:dyDescent="0.25">
      <c r="A3509" s="30"/>
      <c r="B3509" s="30"/>
      <c r="C3509" s="30"/>
      <c r="D3509" s="30" t="s">
        <v>7</v>
      </c>
      <c r="E3509" s="30">
        <v>0.5</v>
      </c>
      <c r="F3509" s="31">
        <v>1</v>
      </c>
      <c r="G3509" s="111">
        <v>12.96</v>
      </c>
      <c r="H3509" s="102"/>
    </row>
    <row r="3510" spans="1:8" ht="42.75" x14ac:dyDescent="0.25">
      <c r="A3510" s="34"/>
      <c r="B3510" s="34"/>
      <c r="C3510" s="34" t="s">
        <v>13003</v>
      </c>
      <c r="D3510" s="34"/>
      <c r="E3510" s="34"/>
      <c r="F3510" s="35">
        <v>3</v>
      </c>
      <c r="G3510" s="112">
        <v>272.14</v>
      </c>
      <c r="H3510" s="102"/>
    </row>
    <row r="3511" spans="1:8" x14ac:dyDescent="0.25">
      <c r="A3511" s="30" t="s">
        <v>2184</v>
      </c>
      <c r="B3511" s="30" t="s">
        <v>9104</v>
      </c>
      <c r="C3511" s="30" t="s">
        <v>2185</v>
      </c>
      <c r="D3511" s="30" t="s">
        <v>5</v>
      </c>
      <c r="E3511" s="30">
        <v>5</v>
      </c>
      <c r="F3511" s="31">
        <v>1</v>
      </c>
      <c r="G3511" s="111">
        <v>129.59</v>
      </c>
      <c r="H3511" s="102" t="s">
        <v>18279</v>
      </c>
    </row>
    <row r="3512" spans="1:8" x14ac:dyDescent="0.25">
      <c r="A3512" s="30"/>
      <c r="B3512" s="30"/>
      <c r="C3512" s="30"/>
      <c r="D3512" s="30" t="s">
        <v>7</v>
      </c>
      <c r="E3512" s="30">
        <v>0.5</v>
      </c>
      <c r="F3512" s="31">
        <v>2</v>
      </c>
      <c r="G3512" s="111">
        <v>25.92</v>
      </c>
      <c r="H3512" s="102"/>
    </row>
    <row r="3513" spans="1:8" ht="28.5" x14ac:dyDescent="0.25">
      <c r="A3513" s="34"/>
      <c r="B3513" s="34"/>
      <c r="C3513" s="34" t="s">
        <v>13004</v>
      </c>
      <c r="D3513" s="34"/>
      <c r="E3513" s="34"/>
      <c r="F3513" s="35">
        <v>3</v>
      </c>
      <c r="G3513" s="112">
        <v>155.51</v>
      </c>
      <c r="H3513" s="102"/>
    </row>
    <row r="3514" spans="1:8" x14ac:dyDescent="0.25">
      <c r="A3514" s="30" t="s">
        <v>2186</v>
      </c>
      <c r="B3514" s="30" t="s">
        <v>9105</v>
      </c>
      <c r="C3514" s="30" t="s">
        <v>2965</v>
      </c>
      <c r="D3514" s="30" t="s">
        <v>5</v>
      </c>
      <c r="E3514" s="30">
        <v>5</v>
      </c>
      <c r="F3514" s="31">
        <v>1</v>
      </c>
      <c r="G3514" s="111">
        <v>129.59</v>
      </c>
      <c r="H3514" s="102" t="s">
        <v>20925</v>
      </c>
    </row>
    <row r="3515" spans="1:8" x14ac:dyDescent="0.25">
      <c r="A3515" s="30"/>
      <c r="B3515" s="30"/>
      <c r="C3515" s="30"/>
      <c r="D3515" s="30" t="s">
        <v>7</v>
      </c>
      <c r="E3515" s="30">
        <v>0.5</v>
      </c>
      <c r="F3515" s="31">
        <v>1</v>
      </c>
      <c r="G3515" s="111">
        <v>12.96</v>
      </c>
      <c r="H3515" s="102"/>
    </row>
    <row r="3516" spans="1:8" ht="28.5" x14ac:dyDescent="0.25">
      <c r="A3516" s="34"/>
      <c r="B3516" s="34"/>
      <c r="C3516" s="34" t="s">
        <v>13005</v>
      </c>
      <c r="D3516" s="34"/>
      <c r="E3516" s="34"/>
      <c r="F3516" s="35">
        <v>2</v>
      </c>
      <c r="G3516" s="112">
        <v>142.55000000000001</v>
      </c>
      <c r="H3516" s="102"/>
    </row>
    <row r="3517" spans="1:8" x14ac:dyDescent="0.25">
      <c r="A3517" s="30" t="s">
        <v>2187</v>
      </c>
      <c r="B3517" s="30" t="s">
        <v>9106</v>
      </c>
      <c r="C3517" s="30" t="s">
        <v>2188</v>
      </c>
      <c r="D3517" s="30" t="s">
        <v>5</v>
      </c>
      <c r="E3517" s="30">
        <v>5</v>
      </c>
      <c r="F3517" s="31">
        <v>1</v>
      </c>
      <c r="G3517" s="111">
        <v>129.59</v>
      </c>
      <c r="H3517" s="102" t="s">
        <v>18430</v>
      </c>
    </row>
    <row r="3518" spans="1:8" x14ac:dyDescent="0.25">
      <c r="A3518" s="30"/>
      <c r="B3518" s="30"/>
      <c r="C3518" s="30"/>
      <c r="D3518" s="30" t="s">
        <v>7</v>
      </c>
      <c r="E3518" s="30">
        <v>0.5</v>
      </c>
      <c r="F3518" s="31">
        <v>2</v>
      </c>
      <c r="G3518" s="111">
        <v>25.92</v>
      </c>
      <c r="H3518" s="102"/>
    </row>
    <row r="3519" spans="1:8" ht="28.5" x14ac:dyDescent="0.25">
      <c r="A3519" s="34"/>
      <c r="B3519" s="34"/>
      <c r="C3519" s="34" t="s">
        <v>13006</v>
      </c>
      <c r="D3519" s="34"/>
      <c r="E3519" s="34"/>
      <c r="F3519" s="35">
        <v>3</v>
      </c>
      <c r="G3519" s="112">
        <v>155.51</v>
      </c>
      <c r="H3519" s="102"/>
    </row>
    <row r="3520" spans="1:8" x14ac:dyDescent="0.25">
      <c r="A3520" s="30" t="s">
        <v>2189</v>
      </c>
      <c r="B3520" s="30" t="s">
        <v>9107</v>
      </c>
      <c r="C3520" s="30" t="s">
        <v>2190</v>
      </c>
      <c r="D3520" s="30" t="s">
        <v>5</v>
      </c>
      <c r="E3520" s="30">
        <v>5</v>
      </c>
      <c r="F3520" s="31">
        <v>2</v>
      </c>
      <c r="G3520" s="111">
        <v>259.18</v>
      </c>
      <c r="H3520" s="102" t="s">
        <v>18775</v>
      </c>
    </row>
    <row r="3521" spans="1:8" x14ac:dyDescent="0.25">
      <c r="A3521" s="30"/>
      <c r="B3521" s="30"/>
      <c r="C3521" s="30"/>
      <c r="D3521" s="30" t="s">
        <v>7</v>
      </c>
      <c r="E3521" s="30">
        <v>0.5</v>
      </c>
      <c r="F3521" s="31">
        <v>2</v>
      </c>
      <c r="G3521" s="111">
        <v>25.92</v>
      </c>
      <c r="H3521" s="102"/>
    </row>
    <row r="3522" spans="1:8" ht="28.5" x14ac:dyDescent="0.25">
      <c r="A3522" s="34"/>
      <c r="B3522" s="34"/>
      <c r="C3522" s="34" t="s">
        <v>13007</v>
      </c>
      <c r="D3522" s="34"/>
      <c r="E3522" s="34"/>
      <c r="F3522" s="35">
        <v>4</v>
      </c>
      <c r="G3522" s="112">
        <v>285.10000000000002</v>
      </c>
      <c r="H3522" s="102"/>
    </row>
    <row r="3523" spans="1:8" ht="30" x14ac:dyDescent="0.25">
      <c r="A3523" s="30" t="s">
        <v>2191</v>
      </c>
      <c r="B3523" s="30" t="s">
        <v>9108</v>
      </c>
      <c r="C3523" s="30" t="s">
        <v>2192</v>
      </c>
      <c r="D3523" s="30" t="s">
        <v>5</v>
      </c>
      <c r="E3523" s="30">
        <v>5</v>
      </c>
      <c r="F3523" s="31">
        <v>1</v>
      </c>
      <c r="G3523" s="111">
        <v>129.59</v>
      </c>
      <c r="H3523" s="102" t="s">
        <v>19690</v>
      </c>
    </row>
    <row r="3524" spans="1:8" x14ac:dyDescent="0.25">
      <c r="A3524" s="30"/>
      <c r="B3524" s="30"/>
      <c r="C3524" s="30"/>
      <c r="D3524" s="30" t="s">
        <v>7</v>
      </c>
      <c r="E3524" s="30">
        <v>0.5</v>
      </c>
      <c r="F3524" s="31">
        <v>2</v>
      </c>
      <c r="G3524" s="111">
        <v>25.92</v>
      </c>
      <c r="H3524" s="102"/>
    </row>
    <row r="3525" spans="1:8" ht="28.5" x14ac:dyDescent="0.25">
      <c r="A3525" s="34"/>
      <c r="B3525" s="34"/>
      <c r="C3525" s="34" t="s">
        <v>13008</v>
      </c>
      <c r="D3525" s="34"/>
      <c r="E3525" s="34"/>
      <c r="F3525" s="35">
        <v>3</v>
      </c>
      <c r="G3525" s="112">
        <v>155.51</v>
      </c>
      <c r="H3525" s="102"/>
    </row>
    <row r="3526" spans="1:8" x14ac:dyDescent="0.25">
      <c r="A3526" s="30" t="s">
        <v>1667</v>
      </c>
      <c r="B3526" s="30" t="s">
        <v>8698</v>
      </c>
      <c r="C3526" s="30" t="s">
        <v>1668</v>
      </c>
      <c r="D3526" s="30" t="s">
        <v>3</v>
      </c>
      <c r="E3526" s="30">
        <v>10</v>
      </c>
      <c r="F3526" s="31">
        <v>24</v>
      </c>
      <c r="G3526" s="111">
        <v>6220.37</v>
      </c>
      <c r="H3526" s="102" t="s">
        <v>17246</v>
      </c>
    </row>
    <row r="3527" spans="1:8" x14ac:dyDescent="0.25">
      <c r="A3527" s="30"/>
      <c r="B3527" s="30"/>
      <c r="C3527" s="30"/>
      <c r="D3527" s="30" t="s">
        <v>4</v>
      </c>
      <c r="E3527" s="30">
        <v>8</v>
      </c>
      <c r="F3527" s="31">
        <v>18</v>
      </c>
      <c r="G3527" s="111">
        <v>3732.22</v>
      </c>
      <c r="H3527" s="102"/>
    </row>
    <row r="3528" spans="1:8" x14ac:dyDescent="0.25">
      <c r="A3528" s="30"/>
      <c r="B3528" s="30"/>
      <c r="C3528" s="30"/>
      <c r="D3528" s="30" t="s">
        <v>5</v>
      </c>
      <c r="E3528" s="30">
        <v>5</v>
      </c>
      <c r="F3528" s="31">
        <v>60</v>
      </c>
      <c r="G3528" s="111">
        <v>7775.46</v>
      </c>
      <c r="H3528" s="102"/>
    </row>
    <row r="3529" spans="1:8" x14ac:dyDescent="0.25">
      <c r="A3529" s="30"/>
      <c r="B3529" s="30"/>
      <c r="C3529" s="30"/>
      <c r="D3529" s="30" t="s">
        <v>8</v>
      </c>
      <c r="E3529" s="30">
        <v>2</v>
      </c>
      <c r="F3529" s="31">
        <v>3</v>
      </c>
      <c r="G3529" s="111">
        <v>155.51</v>
      </c>
      <c r="H3529" s="102"/>
    </row>
    <row r="3530" spans="1:8" x14ac:dyDescent="0.25">
      <c r="A3530" s="30"/>
      <c r="B3530" s="30"/>
      <c r="C3530" s="30"/>
      <c r="D3530" s="30" t="s">
        <v>6</v>
      </c>
      <c r="E3530" s="30">
        <v>1</v>
      </c>
      <c r="F3530" s="31">
        <v>7</v>
      </c>
      <c r="G3530" s="111">
        <v>181.43</v>
      </c>
      <c r="H3530" s="102"/>
    </row>
    <row r="3531" spans="1:8" x14ac:dyDescent="0.25">
      <c r="A3531" s="30"/>
      <c r="B3531" s="30"/>
      <c r="C3531" s="30"/>
      <c r="D3531" s="30" t="s">
        <v>7</v>
      </c>
      <c r="E3531" s="30">
        <v>0.5</v>
      </c>
      <c r="F3531" s="31">
        <v>100</v>
      </c>
      <c r="G3531" s="111">
        <v>1295.9100000000001</v>
      </c>
      <c r="H3531" s="102"/>
    </row>
    <row r="3532" spans="1:8" x14ac:dyDescent="0.25">
      <c r="A3532" s="34"/>
      <c r="B3532" s="34"/>
      <c r="C3532" s="34" t="s">
        <v>13009</v>
      </c>
      <c r="D3532" s="34"/>
      <c r="E3532" s="34"/>
      <c r="F3532" s="35">
        <v>212</v>
      </c>
      <c r="G3532" s="112">
        <v>19360.899999999998</v>
      </c>
      <c r="H3532" s="102"/>
    </row>
    <row r="3533" spans="1:8" ht="30" x14ac:dyDescent="0.25">
      <c r="A3533" s="30" t="s">
        <v>2193</v>
      </c>
      <c r="B3533" s="30" t="s">
        <v>9109</v>
      </c>
      <c r="C3533" s="30" t="s">
        <v>2194</v>
      </c>
      <c r="D3533" s="30" t="s">
        <v>8</v>
      </c>
      <c r="E3533" s="30">
        <v>2</v>
      </c>
      <c r="F3533" s="31">
        <v>8</v>
      </c>
      <c r="G3533" s="111">
        <v>414.69</v>
      </c>
      <c r="H3533" s="102" t="s">
        <v>20900</v>
      </c>
    </row>
    <row r="3534" spans="1:8" x14ac:dyDescent="0.25">
      <c r="A3534" s="30"/>
      <c r="B3534" s="30"/>
      <c r="C3534" s="30"/>
      <c r="D3534" s="30" t="s">
        <v>7</v>
      </c>
      <c r="E3534" s="30">
        <v>0.5</v>
      </c>
      <c r="F3534" s="31">
        <v>6</v>
      </c>
      <c r="G3534" s="111">
        <v>77.75</v>
      </c>
      <c r="H3534" s="102"/>
    </row>
    <row r="3535" spans="1:8" ht="28.5" x14ac:dyDescent="0.25">
      <c r="A3535" s="34"/>
      <c r="B3535" s="34"/>
      <c r="C3535" s="34" t="s">
        <v>13010</v>
      </c>
      <c r="D3535" s="34"/>
      <c r="E3535" s="34"/>
      <c r="F3535" s="35">
        <v>14</v>
      </c>
      <c r="G3535" s="112">
        <v>492.44</v>
      </c>
      <c r="H3535" s="102"/>
    </row>
    <row r="3536" spans="1:8" ht="30" x14ac:dyDescent="0.25">
      <c r="A3536" s="30" t="s">
        <v>2195</v>
      </c>
      <c r="B3536" s="30" t="s">
        <v>9110</v>
      </c>
      <c r="C3536" s="30" t="s">
        <v>2196</v>
      </c>
      <c r="D3536" s="30" t="s">
        <v>5</v>
      </c>
      <c r="E3536" s="30">
        <v>5</v>
      </c>
      <c r="F3536" s="31">
        <v>1</v>
      </c>
      <c r="G3536" s="111">
        <v>129.59</v>
      </c>
      <c r="H3536" s="102" t="s">
        <v>18270</v>
      </c>
    </row>
    <row r="3537" spans="1:8" x14ac:dyDescent="0.25">
      <c r="A3537" s="30"/>
      <c r="B3537" s="30"/>
      <c r="C3537" s="30"/>
      <c r="D3537" s="30" t="s">
        <v>7</v>
      </c>
      <c r="E3537" s="30">
        <v>0.5</v>
      </c>
      <c r="F3537" s="31">
        <v>4</v>
      </c>
      <c r="G3537" s="111">
        <v>51.84</v>
      </c>
      <c r="H3537" s="102"/>
    </row>
    <row r="3538" spans="1:8" ht="28.5" x14ac:dyDescent="0.25">
      <c r="A3538" s="34"/>
      <c r="B3538" s="34"/>
      <c r="C3538" s="34" t="s">
        <v>13011</v>
      </c>
      <c r="D3538" s="34"/>
      <c r="E3538" s="34"/>
      <c r="F3538" s="35">
        <v>5</v>
      </c>
      <c r="G3538" s="112">
        <v>181.43</v>
      </c>
      <c r="H3538" s="102"/>
    </row>
    <row r="3539" spans="1:8" ht="30" x14ac:dyDescent="0.25">
      <c r="A3539" s="30" t="s">
        <v>2197</v>
      </c>
      <c r="B3539" s="30" t="s">
        <v>9111</v>
      </c>
      <c r="C3539" s="30" t="s">
        <v>2198</v>
      </c>
      <c r="D3539" s="30" t="s">
        <v>5</v>
      </c>
      <c r="E3539" s="30">
        <v>5</v>
      </c>
      <c r="F3539" s="31">
        <v>2</v>
      </c>
      <c r="G3539" s="111">
        <v>259.18</v>
      </c>
      <c r="H3539" s="102" t="s">
        <v>19965</v>
      </c>
    </row>
    <row r="3540" spans="1:8" x14ac:dyDescent="0.25">
      <c r="A3540" s="30"/>
      <c r="B3540" s="30"/>
      <c r="C3540" s="30"/>
      <c r="D3540" s="30" t="s">
        <v>7</v>
      </c>
      <c r="E3540" s="30">
        <v>0.5</v>
      </c>
      <c r="F3540" s="31">
        <v>2</v>
      </c>
      <c r="G3540" s="111">
        <v>25.92</v>
      </c>
      <c r="H3540" s="102"/>
    </row>
    <row r="3541" spans="1:8" ht="42.75" x14ac:dyDescent="0.25">
      <c r="A3541" s="34"/>
      <c r="B3541" s="34"/>
      <c r="C3541" s="34" t="s">
        <v>13012</v>
      </c>
      <c r="D3541" s="34"/>
      <c r="E3541" s="34"/>
      <c r="F3541" s="35">
        <v>4</v>
      </c>
      <c r="G3541" s="112">
        <v>285.10000000000002</v>
      </c>
      <c r="H3541" s="102"/>
    </row>
    <row r="3542" spans="1:8" ht="30" x14ac:dyDescent="0.25">
      <c r="A3542" s="30" t="s">
        <v>2199</v>
      </c>
      <c r="B3542" s="30" t="s">
        <v>9112</v>
      </c>
      <c r="C3542" s="30" t="s">
        <v>2200</v>
      </c>
      <c r="D3542" s="30" t="s">
        <v>8</v>
      </c>
      <c r="E3542" s="30">
        <v>2</v>
      </c>
      <c r="F3542" s="31">
        <v>1</v>
      </c>
      <c r="G3542" s="111">
        <v>51.84</v>
      </c>
      <c r="H3542" s="102" t="s">
        <v>17925</v>
      </c>
    </row>
    <row r="3543" spans="1:8" ht="28.5" x14ac:dyDescent="0.25">
      <c r="A3543" s="34"/>
      <c r="B3543" s="34"/>
      <c r="C3543" s="34" t="s">
        <v>13013</v>
      </c>
      <c r="D3543" s="34"/>
      <c r="E3543" s="34"/>
      <c r="F3543" s="35">
        <v>1</v>
      </c>
      <c r="G3543" s="112">
        <v>51.84</v>
      </c>
      <c r="H3543" s="102"/>
    </row>
    <row r="3544" spans="1:8" x14ac:dyDescent="0.25">
      <c r="A3544" s="30" t="s">
        <v>902</v>
      </c>
      <c r="B3544" s="30" t="s">
        <v>9113</v>
      </c>
      <c r="C3544" s="30" t="s">
        <v>13014</v>
      </c>
      <c r="D3544" s="30" t="s">
        <v>8</v>
      </c>
      <c r="E3544" s="30">
        <v>2</v>
      </c>
      <c r="F3544" s="31">
        <v>5</v>
      </c>
      <c r="G3544" s="111">
        <v>259.18</v>
      </c>
      <c r="H3544" s="102" t="s">
        <v>19617</v>
      </c>
    </row>
    <row r="3545" spans="1:8" x14ac:dyDescent="0.25">
      <c r="A3545" s="30"/>
      <c r="B3545" s="30"/>
      <c r="C3545" s="30"/>
      <c r="D3545" s="30" t="s">
        <v>7</v>
      </c>
      <c r="E3545" s="30">
        <v>0.5</v>
      </c>
      <c r="F3545" s="31">
        <v>2</v>
      </c>
      <c r="G3545" s="111">
        <v>25.92</v>
      </c>
      <c r="H3545" s="102"/>
    </row>
    <row r="3546" spans="1:8" ht="28.5" x14ac:dyDescent="0.25">
      <c r="A3546" s="34"/>
      <c r="B3546" s="34"/>
      <c r="C3546" s="34" t="s">
        <v>13015</v>
      </c>
      <c r="D3546" s="34"/>
      <c r="E3546" s="34"/>
      <c r="F3546" s="35">
        <v>7</v>
      </c>
      <c r="G3546" s="112">
        <v>285.10000000000002</v>
      </c>
      <c r="H3546" s="102"/>
    </row>
    <row r="3547" spans="1:8" ht="45" x14ac:dyDescent="0.25">
      <c r="A3547" s="30" t="s">
        <v>2541</v>
      </c>
      <c r="B3547" s="30" t="s">
        <v>9114</v>
      </c>
      <c r="C3547" s="30" t="s">
        <v>2607</v>
      </c>
      <c r="D3547" s="30" t="s">
        <v>5</v>
      </c>
      <c r="E3547" s="30">
        <v>5</v>
      </c>
      <c r="F3547" s="31">
        <v>1</v>
      </c>
      <c r="G3547" s="111">
        <v>129.59</v>
      </c>
      <c r="H3547" s="102" t="s">
        <v>20027</v>
      </c>
    </row>
    <row r="3548" spans="1:8" x14ac:dyDescent="0.25">
      <c r="A3548" s="30"/>
      <c r="B3548" s="30"/>
      <c r="C3548" s="30"/>
      <c r="D3548" s="30" t="s">
        <v>7</v>
      </c>
      <c r="E3548" s="30">
        <v>0.5</v>
      </c>
      <c r="F3548" s="31">
        <v>2</v>
      </c>
      <c r="G3548" s="111">
        <v>25.92</v>
      </c>
      <c r="H3548" s="102"/>
    </row>
    <row r="3549" spans="1:8" ht="42.75" x14ac:dyDescent="0.25">
      <c r="A3549" s="34"/>
      <c r="B3549" s="34"/>
      <c r="C3549" s="34" t="s">
        <v>13016</v>
      </c>
      <c r="D3549" s="34"/>
      <c r="E3549" s="34"/>
      <c r="F3549" s="35">
        <v>3</v>
      </c>
      <c r="G3549" s="112">
        <v>155.51</v>
      </c>
      <c r="H3549" s="102"/>
    </row>
    <row r="3550" spans="1:8" ht="30" x14ac:dyDescent="0.25">
      <c r="A3550" s="30" t="s">
        <v>2201</v>
      </c>
      <c r="B3550" s="30" t="s">
        <v>9115</v>
      </c>
      <c r="C3550" s="30" t="s">
        <v>2202</v>
      </c>
      <c r="D3550" s="30" t="s">
        <v>5</v>
      </c>
      <c r="E3550" s="30">
        <v>5</v>
      </c>
      <c r="F3550" s="31">
        <v>1</v>
      </c>
      <c r="G3550" s="111">
        <v>129.59</v>
      </c>
      <c r="H3550" s="102" t="s">
        <v>18274</v>
      </c>
    </row>
    <row r="3551" spans="1:8" x14ac:dyDescent="0.25">
      <c r="A3551" s="30"/>
      <c r="B3551" s="30"/>
      <c r="C3551" s="30"/>
      <c r="D3551" s="30" t="s">
        <v>7</v>
      </c>
      <c r="E3551" s="30">
        <v>0.5</v>
      </c>
      <c r="F3551" s="31">
        <v>2</v>
      </c>
      <c r="G3551" s="111">
        <v>25.92</v>
      </c>
      <c r="H3551" s="102"/>
    </row>
    <row r="3552" spans="1:8" ht="42.75" x14ac:dyDescent="0.25">
      <c r="A3552" s="34"/>
      <c r="B3552" s="34"/>
      <c r="C3552" s="34" t="s">
        <v>13017</v>
      </c>
      <c r="D3552" s="34"/>
      <c r="E3552" s="34"/>
      <c r="F3552" s="35">
        <v>3</v>
      </c>
      <c r="G3552" s="112">
        <v>155.51</v>
      </c>
      <c r="H3552" s="102"/>
    </row>
    <row r="3553" spans="1:8" ht="30" x14ac:dyDescent="0.25">
      <c r="A3553" s="30" t="s">
        <v>2203</v>
      </c>
      <c r="B3553" s="30" t="s">
        <v>9116</v>
      </c>
      <c r="C3553" s="30" t="s">
        <v>2442</v>
      </c>
      <c r="D3553" s="30" t="s">
        <v>8</v>
      </c>
      <c r="E3553" s="30">
        <v>2</v>
      </c>
      <c r="F3553" s="31">
        <v>1</v>
      </c>
      <c r="G3553" s="111">
        <v>51.84</v>
      </c>
      <c r="H3553" s="102" t="s">
        <v>18239</v>
      </c>
    </row>
    <row r="3554" spans="1:8" ht="42.75" x14ac:dyDescent="0.25">
      <c r="A3554" s="34"/>
      <c r="B3554" s="34"/>
      <c r="C3554" s="34" t="s">
        <v>13018</v>
      </c>
      <c r="D3554" s="34"/>
      <c r="E3554" s="34"/>
      <c r="F3554" s="35">
        <v>1</v>
      </c>
      <c r="G3554" s="112">
        <v>51.84</v>
      </c>
      <c r="H3554" s="102"/>
    </row>
    <row r="3555" spans="1:8" ht="30" x14ac:dyDescent="0.25">
      <c r="A3555" s="30" t="s">
        <v>2204</v>
      </c>
      <c r="B3555" s="30" t="s">
        <v>9117</v>
      </c>
      <c r="C3555" s="30" t="s">
        <v>2205</v>
      </c>
      <c r="D3555" s="30" t="s">
        <v>5</v>
      </c>
      <c r="E3555" s="30">
        <v>5</v>
      </c>
      <c r="F3555" s="31">
        <v>1</v>
      </c>
      <c r="G3555" s="111">
        <v>129.59</v>
      </c>
      <c r="H3555" s="102" t="s">
        <v>17004</v>
      </c>
    </row>
    <row r="3556" spans="1:8" x14ac:dyDescent="0.25">
      <c r="A3556" s="30"/>
      <c r="B3556" s="30"/>
      <c r="C3556" s="30"/>
      <c r="D3556" s="30" t="s">
        <v>7</v>
      </c>
      <c r="E3556" s="30">
        <v>0.5</v>
      </c>
      <c r="F3556" s="31">
        <v>2</v>
      </c>
      <c r="G3556" s="111">
        <v>25.92</v>
      </c>
      <c r="H3556" s="102"/>
    </row>
    <row r="3557" spans="1:8" ht="28.5" x14ac:dyDescent="0.25">
      <c r="A3557" s="34"/>
      <c r="B3557" s="34"/>
      <c r="C3557" s="34" t="s">
        <v>13019</v>
      </c>
      <c r="D3557" s="34"/>
      <c r="E3557" s="34"/>
      <c r="F3557" s="35">
        <v>3</v>
      </c>
      <c r="G3557" s="112">
        <v>155.51</v>
      </c>
      <c r="H3557" s="102"/>
    </row>
    <row r="3558" spans="1:8" ht="30" x14ac:dyDescent="0.25">
      <c r="A3558" s="30" t="s">
        <v>2206</v>
      </c>
      <c r="B3558" s="30" t="s">
        <v>9118</v>
      </c>
      <c r="C3558" s="30" t="s">
        <v>2207</v>
      </c>
      <c r="D3558" s="30" t="s">
        <v>8</v>
      </c>
      <c r="E3558" s="30">
        <v>2</v>
      </c>
      <c r="F3558" s="31">
        <v>1</v>
      </c>
      <c r="G3558" s="111">
        <v>51.84</v>
      </c>
      <c r="H3558" s="102" t="s">
        <v>17375</v>
      </c>
    </row>
    <row r="3559" spans="1:8" x14ac:dyDescent="0.25">
      <c r="A3559" s="30"/>
      <c r="B3559" s="30"/>
      <c r="C3559" s="30"/>
      <c r="D3559" s="30" t="s">
        <v>7</v>
      </c>
      <c r="E3559" s="30">
        <v>0.5</v>
      </c>
      <c r="F3559" s="31">
        <v>1</v>
      </c>
      <c r="G3559" s="111">
        <v>12.96</v>
      </c>
      <c r="H3559" s="102"/>
    </row>
    <row r="3560" spans="1:8" ht="28.5" x14ac:dyDescent="0.25">
      <c r="A3560" s="34"/>
      <c r="B3560" s="34"/>
      <c r="C3560" s="34" t="s">
        <v>13020</v>
      </c>
      <c r="D3560" s="34"/>
      <c r="E3560" s="34"/>
      <c r="F3560" s="35">
        <v>2</v>
      </c>
      <c r="G3560" s="112">
        <v>64.800000000000011</v>
      </c>
      <c r="H3560" s="102"/>
    </row>
    <row r="3561" spans="1:8" ht="30" x14ac:dyDescent="0.25">
      <c r="A3561" s="30" t="s">
        <v>2208</v>
      </c>
      <c r="B3561" s="30" t="s">
        <v>9119</v>
      </c>
      <c r="C3561" s="30" t="s">
        <v>2209</v>
      </c>
      <c r="D3561" s="30" t="s">
        <v>4</v>
      </c>
      <c r="E3561" s="30">
        <v>8</v>
      </c>
      <c r="F3561" s="31">
        <v>1</v>
      </c>
      <c r="G3561" s="111">
        <v>207.35</v>
      </c>
      <c r="H3561" s="102" t="s">
        <v>17247</v>
      </c>
    </row>
    <row r="3562" spans="1:8" ht="28.5" x14ac:dyDescent="0.25">
      <c r="A3562" s="34"/>
      <c r="B3562" s="34"/>
      <c r="C3562" s="34" t="s">
        <v>13021</v>
      </c>
      <c r="D3562" s="34"/>
      <c r="E3562" s="34"/>
      <c r="F3562" s="35">
        <v>1</v>
      </c>
      <c r="G3562" s="112">
        <v>207.35</v>
      </c>
      <c r="H3562" s="102"/>
    </row>
    <row r="3563" spans="1:8" ht="30" x14ac:dyDescent="0.25">
      <c r="A3563" s="30" t="s">
        <v>2210</v>
      </c>
      <c r="B3563" s="30" t="s">
        <v>9120</v>
      </c>
      <c r="C3563" s="30" t="s">
        <v>6533</v>
      </c>
      <c r="D3563" s="30" t="s">
        <v>5</v>
      </c>
      <c r="E3563" s="30">
        <v>5</v>
      </c>
      <c r="F3563" s="31">
        <v>3</v>
      </c>
      <c r="G3563" s="111">
        <v>388.77</v>
      </c>
      <c r="H3563" s="102" t="s">
        <v>20034</v>
      </c>
    </row>
    <row r="3564" spans="1:8" x14ac:dyDescent="0.25">
      <c r="A3564" s="30"/>
      <c r="B3564" s="30"/>
      <c r="C3564" s="30"/>
      <c r="D3564" s="30" t="s">
        <v>6</v>
      </c>
      <c r="E3564" s="30">
        <v>1</v>
      </c>
      <c r="F3564" s="31">
        <v>1</v>
      </c>
      <c r="G3564" s="111">
        <v>25.92</v>
      </c>
      <c r="H3564" s="102"/>
    </row>
    <row r="3565" spans="1:8" x14ac:dyDescent="0.25">
      <c r="A3565" s="30"/>
      <c r="B3565" s="30"/>
      <c r="C3565" s="30"/>
      <c r="D3565" s="30" t="s">
        <v>7</v>
      </c>
      <c r="E3565" s="30">
        <v>0.5</v>
      </c>
      <c r="F3565" s="31">
        <v>1</v>
      </c>
      <c r="G3565" s="111">
        <v>12.96</v>
      </c>
      <c r="H3565" s="102"/>
    </row>
    <row r="3566" spans="1:8" ht="42.75" x14ac:dyDescent="0.25">
      <c r="A3566" s="34"/>
      <c r="B3566" s="34"/>
      <c r="C3566" s="34" t="s">
        <v>13022</v>
      </c>
      <c r="D3566" s="34"/>
      <c r="E3566" s="34"/>
      <c r="F3566" s="35">
        <v>5</v>
      </c>
      <c r="G3566" s="112">
        <v>427.65</v>
      </c>
      <c r="H3566" s="102"/>
    </row>
    <row r="3567" spans="1:8" ht="30" x14ac:dyDescent="0.25">
      <c r="A3567" s="30" t="s">
        <v>2211</v>
      </c>
      <c r="B3567" s="30" t="s">
        <v>9121</v>
      </c>
      <c r="C3567" s="30" t="s">
        <v>2212</v>
      </c>
      <c r="D3567" s="30" t="s">
        <v>5</v>
      </c>
      <c r="E3567" s="30">
        <v>5</v>
      </c>
      <c r="F3567" s="31">
        <v>1</v>
      </c>
      <c r="G3567" s="111">
        <v>129.59</v>
      </c>
      <c r="H3567" s="102" t="s">
        <v>18252</v>
      </c>
    </row>
    <row r="3568" spans="1:8" x14ac:dyDescent="0.25">
      <c r="A3568" s="30"/>
      <c r="B3568" s="30"/>
      <c r="C3568" s="30"/>
      <c r="D3568" s="30" t="s">
        <v>7</v>
      </c>
      <c r="E3568" s="30">
        <v>0.5</v>
      </c>
      <c r="F3568" s="31">
        <v>1</v>
      </c>
      <c r="G3568" s="111">
        <v>12.96</v>
      </c>
      <c r="H3568" s="102"/>
    </row>
    <row r="3569" spans="1:8" ht="28.5" x14ac:dyDescent="0.25">
      <c r="A3569" s="34"/>
      <c r="B3569" s="34"/>
      <c r="C3569" s="34" t="s">
        <v>13023</v>
      </c>
      <c r="D3569" s="34"/>
      <c r="E3569" s="34"/>
      <c r="F3569" s="35">
        <v>2</v>
      </c>
      <c r="G3569" s="112">
        <v>142.55000000000001</v>
      </c>
      <c r="H3569" s="102"/>
    </row>
    <row r="3570" spans="1:8" x14ac:dyDescent="0.25">
      <c r="A3570" s="30" t="s">
        <v>2213</v>
      </c>
      <c r="B3570" s="30" t="s">
        <v>9122</v>
      </c>
      <c r="C3570" s="30" t="s">
        <v>2966</v>
      </c>
      <c r="D3570" s="30" t="s">
        <v>5</v>
      </c>
      <c r="E3570" s="30">
        <v>5</v>
      </c>
      <c r="F3570" s="31">
        <v>1</v>
      </c>
      <c r="G3570" s="111">
        <v>129.59</v>
      </c>
      <c r="H3570" s="102" t="s">
        <v>17468</v>
      </c>
    </row>
    <row r="3571" spans="1:8" x14ac:dyDescent="0.25">
      <c r="A3571" s="30"/>
      <c r="B3571" s="30"/>
      <c r="C3571" s="30"/>
      <c r="D3571" s="30" t="s">
        <v>7</v>
      </c>
      <c r="E3571" s="30">
        <v>0.5</v>
      </c>
      <c r="F3571" s="31">
        <v>4</v>
      </c>
      <c r="G3571" s="111">
        <v>51.84</v>
      </c>
      <c r="H3571" s="102"/>
    </row>
    <row r="3572" spans="1:8" ht="28.5" x14ac:dyDescent="0.25">
      <c r="A3572" s="34"/>
      <c r="B3572" s="34"/>
      <c r="C3572" s="34" t="s">
        <v>13024</v>
      </c>
      <c r="D3572" s="34"/>
      <c r="E3572" s="34"/>
      <c r="F3572" s="35">
        <v>5</v>
      </c>
      <c r="G3572" s="112">
        <v>181.43</v>
      </c>
      <c r="H3572" s="102"/>
    </row>
    <row r="3573" spans="1:8" ht="30" x14ac:dyDescent="0.25">
      <c r="A3573" s="30" t="s">
        <v>2214</v>
      </c>
      <c r="B3573" s="30" t="s">
        <v>9123</v>
      </c>
      <c r="C3573" s="30" t="s">
        <v>2215</v>
      </c>
      <c r="D3573" s="30" t="s">
        <v>5</v>
      </c>
      <c r="E3573" s="30">
        <v>5</v>
      </c>
      <c r="F3573" s="31">
        <v>1</v>
      </c>
      <c r="G3573" s="111">
        <v>129.59</v>
      </c>
      <c r="H3573" s="102" t="s">
        <v>19083</v>
      </c>
    </row>
    <row r="3574" spans="1:8" x14ac:dyDescent="0.25">
      <c r="A3574" s="30"/>
      <c r="B3574" s="30"/>
      <c r="C3574" s="30"/>
      <c r="D3574" s="30" t="s">
        <v>7</v>
      </c>
      <c r="E3574" s="30">
        <v>0.5</v>
      </c>
      <c r="F3574" s="31">
        <v>1</v>
      </c>
      <c r="G3574" s="111">
        <v>12.96</v>
      </c>
      <c r="H3574" s="102"/>
    </row>
    <row r="3575" spans="1:8" ht="28.5" x14ac:dyDescent="0.25">
      <c r="A3575" s="34"/>
      <c r="B3575" s="34"/>
      <c r="C3575" s="34" t="s">
        <v>13025</v>
      </c>
      <c r="D3575" s="34"/>
      <c r="E3575" s="34"/>
      <c r="F3575" s="35">
        <v>2</v>
      </c>
      <c r="G3575" s="112">
        <v>142.55000000000001</v>
      </c>
      <c r="H3575" s="102"/>
    </row>
    <row r="3576" spans="1:8" ht="30" x14ac:dyDescent="0.25">
      <c r="A3576" s="30" t="s">
        <v>2216</v>
      </c>
      <c r="B3576" s="30" t="s">
        <v>9124</v>
      </c>
      <c r="C3576" s="30" t="s">
        <v>2217</v>
      </c>
      <c r="D3576" s="30" t="s">
        <v>8</v>
      </c>
      <c r="E3576" s="30">
        <v>2</v>
      </c>
      <c r="F3576" s="31">
        <v>1</v>
      </c>
      <c r="G3576" s="111">
        <v>51.84</v>
      </c>
      <c r="H3576" s="102" t="s">
        <v>17265</v>
      </c>
    </row>
    <row r="3577" spans="1:8" x14ac:dyDescent="0.25">
      <c r="A3577" s="30"/>
      <c r="B3577" s="30"/>
      <c r="C3577" s="30"/>
      <c r="D3577" s="30" t="s">
        <v>7</v>
      </c>
      <c r="E3577" s="30">
        <v>0.5</v>
      </c>
      <c r="F3577" s="31">
        <v>2</v>
      </c>
      <c r="G3577" s="111">
        <v>25.92</v>
      </c>
      <c r="H3577" s="102"/>
    </row>
    <row r="3578" spans="1:8" ht="28.5" x14ac:dyDescent="0.25">
      <c r="A3578" s="34"/>
      <c r="B3578" s="34"/>
      <c r="C3578" s="34" t="s">
        <v>13026</v>
      </c>
      <c r="D3578" s="34"/>
      <c r="E3578" s="34"/>
      <c r="F3578" s="35">
        <v>3</v>
      </c>
      <c r="G3578" s="112">
        <v>77.760000000000005</v>
      </c>
      <c r="H3578" s="102"/>
    </row>
    <row r="3579" spans="1:8" x14ac:dyDescent="0.25">
      <c r="A3579" s="30" t="s">
        <v>2218</v>
      </c>
      <c r="B3579" s="30" t="s">
        <v>9125</v>
      </c>
      <c r="C3579" s="30" t="s">
        <v>2765</v>
      </c>
      <c r="D3579" s="30" t="s">
        <v>5</v>
      </c>
      <c r="E3579" s="30">
        <v>5</v>
      </c>
      <c r="F3579" s="31">
        <v>1</v>
      </c>
      <c r="G3579" s="111">
        <v>129.59</v>
      </c>
      <c r="H3579" s="102" t="s">
        <v>16830</v>
      </c>
    </row>
    <row r="3580" spans="1:8" x14ac:dyDescent="0.25">
      <c r="A3580" s="30"/>
      <c r="B3580" s="30"/>
      <c r="C3580" s="30"/>
      <c r="D3580" s="30" t="s">
        <v>7</v>
      </c>
      <c r="E3580" s="30">
        <v>0.5</v>
      </c>
      <c r="F3580" s="31">
        <v>2</v>
      </c>
      <c r="G3580" s="111">
        <v>25.92</v>
      </c>
      <c r="H3580" s="102"/>
    </row>
    <row r="3581" spans="1:8" ht="28.5" x14ac:dyDescent="0.25">
      <c r="A3581" s="34"/>
      <c r="B3581" s="34"/>
      <c r="C3581" s="34" t="s">
        <v>13027</v>
      </c>
      <c r="D3581" s="34"/>
      <c r="E3581" s="34"/>
      <c r="F3581" s="35">
        <v>3</v>
      </c>
      <c r="G3581" s="112">
        <v>155.51</v>
      </c>
      <c r="H3581" s="102"/>
    </row>
    <row r="3582" spans="1:8" ht="45" x14ac:dyDescent="0.25">
      <c r="A3582" s="30" t="s">
        <v>1795</v>
      </c>
      <c r="B3582" s="30" t="s">
        <v>8812</v>
      </c>
      <c r="C3582" s="30" t="s">
        <v>1796</v>
      </c>
      <c r="D3582" s="30" t="s">
        <v>5</v>
      </c>
      <c r="E3582" s="30">
        <v>5</v>
      </c>
      <c r="F3582" s="31">
        <v>2</v>
      </c>
      <c r="G3582" s="111">
        <v>259.18</v>
      </c>
      <c r="H3582" s="102" t="s">
        <v>18132</v>
      </c>
    </row>
    <row r="3583" spans="1:8" x14ac:dyDescent="0.25">
      <c r="A3583" s="30"/>
      <c r="B3583" s="30"/>
      <c r="C3583" s="30"/>
      <c r="D3583" s="30" t="s">
        <v>7</v>
      </c>
      <c r="E3583" s="30">
        <v>0.5</v>
      </c>
      <c r="F3583" s="31">
        <v>3</v>
      </c>
      <c r="G3583" s="111">
        <v>38.880000000000003</v>
      </c>
      <c r="H3583" s="102"/>
    </row>
    <row r="3584" spans="1:8" ht="57" x14ac:dyDescent="0.25">
      <c r="A3584" s="34"/>
      <c r="B3584" s="34"/>
      <c r="C3584" s="34" t="s">
        <v>13028</v>
      </c>
      <c r="D3584" s="34"/>
      <c r="E3584" s="34"/>
      <c r="F3584" s="35">
        <v>5</v>
      </c>
      <c r="G3584" s="112">
        <v>298.06</v>
      </c>
      <c r="H3584" s="102"/>
    </row>
    <row r="3585" spans="1:8" ht="30" x14ac:dyDescent="0.25">
      <c r="A3585" s="30" t="s">
        <v>1797</v>
      </c>
      <c r="B3585" s="30" t="s">
        <v>8813</v>
      </c>
      <c r="C3585" s="30" t="s">
        <v>2942</v>
      </c>
      <c r="D3585" s="30" t="s">
        <v>5</v>
      </c>
      <c r="E3585" s="30">
        <v>5</v>
      </c>
      <c r="F3585" s="31">
        <v>2</v>
      </c>
      <c r="G3585" s="111">
        <v>259.18</v>
      </c>
      <c r="H3585" s="102" t="s">
        <v>19058</v>
      </c>
    </row>
    <row r="3586" spans="1:8" ht="28.5" x14ac:dyDescent="0.25">
      <c r="A3586" s="34"/>
      <c r="B3586" s="34"/>
      <c r="C3586" s="34" t="s">
        <v>13029</v>
      </c>
      <c r="D3586" s="34"/>
      <c r="E3586" s="34"/>
      <c r="F3586" s="35">
        <v>2</v>
      </c>
      <c r="G3586" s="112">
        <v>259.18</v>
      </c>
      <c r="H3586" s="102"/>
    </row>
    <row r="3587" spans="1:8" ht="30" x14ac:dyDescent="0.25">
      <c r="A3587" s="30" t="s">
        <v>1798</v>
      </c>
      <c r="B3587" s="30" t="s">
        <v>8814</v>
      </c>
      <c r="C3587" s="30" t="s">
        <v>2943</v>
      </c>
      <c r="D3587" s="30" t="s">
        <v>5</v>
      </c>
      <c r="E3587" s="30">
        <v>5</v>
      </c>
      <c r="F3587" s="31">
        <v>1</v>
      </c>
      <c r="G3587" s="111">
        <v>129.59</v>
      </c>
      <c r="H3587" s="102" t="s">
        <v>19904</v>
      </c>
    </row>
    <row r="3588" spans="1:8" x14ac:dyDescent="0.25">
      <c r="A3588" s="30"/>
      <c r="B3588" s="30"/>
      <c r="C3588" s="30"/>
      <c r="D3588" s="30" t="s">
        <v>7</v>
      </c>
      <c r="E3588" s="30">
        <v>0.5</v>
      </c>
      <c r="F3588" s="31">
        <v>1</v>
      </c>
      <c r="G3588" s="111">
        <v>12.96</v>
      </c>
      <c r="H3588" s="102"/>
    </row>
    <row r="3589" spans="1:8" ht="28.5" x14ac:dyDescent="0.25">
      <c r="A3589" s="34"/>
      <c r="B3589" s="34"/>
      <c r="C3589" s="34" t="s">
        <v>13030</v>
      </c>
      <c r="D3589" s="34"/>
      <c r="E3589" s="34"/>
      <c r="F3589" s="35">
        <v>2</v>
      </c>
      <c r="G3589" s="112">
        <v>142.55000000000001</v>
      </c>
      <c r="H3589" s="102"/>
    </row>
    <row r="3590" spans="1:8" ht="45" x14ac:dyDescent="0.25">
      <c r="A3590" s="30" t="s">
        <v>1799</v>
      </c>
      <c r="B3590" s="30" t="s">
        <v>8815</v>
      </c>
      <c r="C3590" s="30" t="s">
        <v>2659</v>
      </c>
      <c r="D3590" s="30" t="s">
        <v>5</v>
      </c>
      <c r="E3590" s="30">
        <v>5</v>
      </c>
      <c r="F3590" s="31">
        <v>2</v>
      </c>
      <c r="G3590" s="111">
        <v>259.18</v>
      </c>
      <c r="H3590" s="102" t="s">
        <v>18331</v>
      </c>
    </row>
    <row r="3591" spans="1:8" x14ac:dyDescent="0.25">
      <c r="A3591" s="30"/>
      <c r="B3591" s="30"/>
      <c r="C3591" s="30"/>
      <c r="D3591" s="30" t="s">
        <v>7</v>
      </c>
      <c r="E3591" s="30">
        <v>0.5</v>
      </c>
      <c r="F3591" s="31">
        <v>1</v>
      </c>
      <c r="G3591" s="111">
        <v>12.96</v>
      </c>
      <c r="H3591" s="102"/>
    </row>
    <row r="3592" spans="1:8" ht="42.75" x14ac:dyDescent="0.25">
      <c r="A3592" s="34"/>
      <c r="B3592" s="34"/>
      <c r="C3592" s="34" t="s">
        <v>13031</v>
      </c>
      <c r="D3592" s="34"/>
      <c r="E3592" s="34"/>
      <c r="F3592" s="35">
        <v>3</v>
      </c>
      <c r="G3592" s="112">
        <v>272.14</v>
      </c>
      <c r="H3592" s="102"/>
    </row>
    <row r="3593" spans="1:8" ht="30" x14ac:dyDescent="0.25">
      <c r="A3593" s="30" t="s">
        <v>1800</v>
      </c>
      <c r="B3593" s="30" t="s">
        <v>8816</v>
      </c>
      <c r="C3593" s="30" t="s">
        <v>1801</v>
      </c>
      <c r="D3593" s="30" t="s">
        <v>5</v>
      </c>
      <c r="E3593" s="30">
        <v>5</v>
      </c>
      <c r="F3593" s="31">
        <v>1</v>
      </c>
      <c r="G3593" s="111">
        <v>129.59</v>
      </c>
      <c r="H3593" s="102" t="s">
        <v>16968</v>
      </c>
    </row>
    <row r="3594" spans="1:8" x14ac:dyDescent="0.25">
      <c r="A3594" s="30"/>
      <c r="B3594" s="30"/>
      <c r="C3594" s="30"/>
      <c r="D3594" s="30" t="s">
        <v>7</v>
      </c>
      <c r="E3594" s="30">
        <v>0.5</v>
      </c>
      <c r="F3594" s="31">
        <v>2</v>
      </c>
      <c r="G3594" s="111">
        <v>25.92</v>
      </c>
      <c r="H3594" s="102"/>
    </row>
    <row r="3595" spans="1:8" ht="28.5" x14ac:dyDescent="0.25">
      <c r="A3595" s="34"/>
      <c r="B3595" s="34"/>
      <c r="C3595" s="34" t="s">
        <v>13032</v>
      </c>
      <c r="D3595" s="34"/>
      <c r="E3595" s="34"/>
      <c r="F3595" s="35">
        <v>3</v>
      </c>
      <c r="G3595" s="112">
        <v>155.51</v>
      </c>
      <c r="H3595" s="102"/>
    </row>
    <row r="3596" spans="1:8" x14ac:dyDescent="0.25">
      <c r="A3596" s="30" t="s">
        <v>1802</v>
      </c>
      <c r="B3596" s="30" t="s">
        <v>8817</v>
      </c>
      <c r="C3596" s="30" t="s">
        <v>1803</v>
      </c>
      <c r="D3596" s="30" t="s">
        <v>8</v>
      </c>
      <c r="E3596" s="30">
        <v>2</v>
      </c>
      <c r="F3596" s="31">
        <v>5</v>
      </c>
      <c r="G3596" s="111">
        <v>259.18</v>
      </c>
      <c r="H3596" s="102" t="s">
        <v>18939</v>
      </c>
    </row>
    <row r="3597" spans="1:8" x14ac:dyDescent="0.25">
      <c r="A3597" s="30"/>
      <c r="B3597" s="30"/>
      <c r="C3597" s="30"/>
      <c r="D3597" s="30" t="s">
        <v>7</v>
      </c>
      <c r="E3597" s="30">
        <v>0.5</v>
      </c>
      <c r="F3597" s="31">
        <v>3</v>
      </c>
      <c r="G3597" s="111">
        <v>38.880000000000003</v>
      </c>
      <c r="H3597" s="102"/>
    </row>
    <row r="3598" spans="1:8" x14ac:dyDescent="0.25">
      <c r="A3598" s="34"/>
      <c r="B3598" s="34"/>
      <c r="C3598" s="34" t="s">
        <v>13033</v>
      </c>
      <c r="D3598" s="34"/>
      <c r="E3598" s="34"/>
      <c r="F3598" s="35">
        <v>8</v>
      </c>
      <c r="G3598" s="112">
        <v>298.06</v>
      </c>
      <c r="H3598" s="102"/>
    </row>
    <row r="3599" spans="1:8" ht="30" x14ac:dyDescent="0.25">
      <c r="A3599" s="30" t="s">
        <v>1804</v>
      </c>
      <c r="B3599" s="30" t="s">
        <v>8818</v>
      </c>
      <c r="C3599" s="30" t="s">
        <v>1805</v>
      </c>
      <c r="D3599" s="30" t="s">
        <v>3</v>
      </c>
      <c r="E3599" s="30">
        <v>10</v>
      </c>
      <c r="F3599" s="31">
        <v>5</v>
      </c>
      <c r="G3599" s="111">
        <v>1295.9100000000001</v>
      </c>
      <c r="H3599" s="102" t="s">
        <v>17450</v>
      </c>
    </row>
    <row r="3600" spans="1:8" x14ac:dyDescent="0.25">
      <c r="A3600" s="30"/>
      <c r="B3600" s="30"/>
      <c r="C3600" s="30"/>
      <c r="D3600" s="30" t="s">
        <v>7</v>
      </c>
      <c r="E3600" s="30">
        <v>0.5</v>
      </c>
      <c r="F3600" s="31">
        <v>5</v>
      </c>
      <c r="G3600" s="111">
        <v>64.8</v>
      </c>
      <c r="H3600" s="102"/>
    </row>
    <row r="3601" spans="1:8" ht="42.75" x14ac:dyDescent="0.25">
      <c r="A3601" s="34"/>
      <c r="B3601" s="34"/>
      <c r="C3601" s="34" t="s">
        <v>13034</v>
      </c>
      <c r="D3601" s="34"/>
      <c r="E3601" s="34"/>
      <c r="F3601" s="35">
        <v>10</v>
      </c>
      <c r="G3601" s="112">
        <v>1360.71</v>
      </c>
      <c r="H3601" s="102"/>
    </row>
    <row r="3602" spans="1:8" x14ac:dyDescent="0.25">
      <c r="A3602" s="30" t="s">
        <v>1806</v>
      </c>
      <c r="B3602" s="30" t="s">
        <v>8819</v>
      </c>
      <c r="C3602" s="30" t="s">
        <v>1807</v>
      </c>
      <c r="D3602" s="30" t="s">
        <v>3</v>
      </c>
      <c r="E3602" s="30">
        <v>10</v>
      </c>
      <c r="F3602" s="31">
        <v>1</v>
      </c>
      <c r="G3602" s="111">
        <v>259.18</v>
      </c>
      <c r="H3602" s="102" t="s">
        <v>18231</v>
      </c>
    </row>
    <row r="3603" spans="1:8" x14ac:dyDescent="0.25">
      <c r="A3603" s="30"/>
      <c r="B3603" s="30"/>
      <c r="C3603" s="30"/>
      <c r="D3603" s="30" t="s">
        <v>6</v>
      </c>
      <c r="E3603" s="30">
        <v>1</v>
      </c>
      <c r="F3603" s="31">
        <v>1</v>
      </c>
      <c r="G3603" s="111">
        <v>25.92</v>
      </c>
      <c r="H3603" s="102"/>
    </row>
    <row r="3604" spans="1:8" x14ac:dyDescent="0.25">
      <c r="A3604" s="30"/>
      <c r="B3604" s="30"/>
      <c r="C3604" s="30"/>
      <c r="D3604" s="30" t="s">
        <v>7</v>
      </c>
      <c r="E3604" s="30">
        <v>0.5</v>
      </c>
      <c r="F3604" s="31">
        <v>2</v>
      </c>
      <c r="G3604" s="111">
        <v>25.92</v>
      </c>
      <c r="H3604" s="102"/>
    </row>
    <row r="3605" spans="1:8" ht="28.5" x14ac:dyDescent="0.25">
      <c r="A3605" s="34"/>
      <c r="B3605" s="34"/>
      <c r="C3605" s="34" t="s">
        <v>13035</v>
      </c>
      <c r="D3605" s="34"/>
      <c r="E3605" s="34"/>
      <c r="F3605" s="35">
        <v>4</v>
      </c>
      <c r="G3605" s="112">
        <v>311.02000000000004</v>
      </c>
      <c r="H3605" s="102"/>
    </row>
    <row r="3606" spans="1:8" ht="30" x14ac:dyDescent="0.25">
      <c r="A3606" s="30" t="s">
        <v>1669</v>
      </c>
      <c r="B3606" s="30" t="s">
        <v>8699</v>
      </c>
      <c r="C3606" s="30" t="s">
        <v>1670</v>
      </c>
      <c r="D3606" s="30" t="s">
        <v>3</v>
      </c>
      <c r="E3606" s="30">
        <v>10</v>
      </c>
      <c r="F3606" s="31">
        <v>20</v>
      </c>
      <c r="G3606" s="111">
        <v>5183.6400000000003</v>
      </c>
      <c r="H3606" s="102" t="s">
        <v>17451</v>
      </c>
    </row>
    <row r="3607" spans="1:8" x14ac:dyDescent="0.25">
      <c r="A3607" s="30"/>
      <c r="B3607" s="30"/>
      <c r="C3607" s="30"/>
      <c r="D3607" s="30" t="s">
        <v>4</v>
      </c>
      <c r="E3607" s="30">
        <v>8</v>
      </c>
      <c r="F3607" s="31">
        <v>17</v>
      </c>
      <c r="G3607" s="111">
        <v>3524.88</v>
      </c>
      <c r="H3607" s="102"/>
    </row>
    <row r="3608" spans="1:8" x14ac:dyDescent="0.25">
      <c r="A3608" s="30"/>
      <c r="B3608" s="30"/>
      <c r="C3608" s="30"/>
      <c r="D3608" s="30" t="s">
        <v>5</v>
      </c>
      <c r="E3608" s="30">
        <v>5</v>
      </c>
      <c r="F3608" s="31">
        <v>65</v>
      </c>
      <c r="G3608" s="111">
        <v>8423.41</v>
      </c>
      <c r="H3608" s="102"/>
    </row>
    <row r="3609" spans="1:8" x14ac:dyDescent="0.25">
      <c r="A3609" s="30"/>
      <c r="B3609" s="30"/>
      <c r="C3609" s="30"/>
      <c r="D3609" s="30" t="s">
        <v>8</v>
      </c>
      <c r="E3609" s="30">
        <v>2</v>
      </c>
      <c r="F3609" s="31">
        <v>2</v>
      </c>
      <c r="G3609" s="111">
        <v>103.67</v>
      </c>
      <c r="H3609" s="102"/>
    </row>
    <row r="3610" spans="1:8" x14ac:dyDescent="0.25">
      <c r="A3610" s="30"/>
      <c r="B3610" s="30"/>
      <c r="C3610" s="30"/>
      <c r="D3610" s="30" t="s">
        <v>6</v>
      </c>
      <c r="E3610" s="30">
        <v>1</v>
      </c>
      <c r="F3610" s="31">
        <v>18</v>
      </c>
      <c r="G3610" s="111">
        <v>466.53</v>
      </c>
      <c r="H3610" s="102"/>
    </row>
    <row r="3611" spans="1:8" x14ac:dyDescent="0.25">
      <c r="A3611" s="30"/>
      <c r="B3611" s="30"/>
      <c r="C3611" s="30"/>
      <c r="D3611" s="30" t="s">
        <v>7</v>
      </c>
      <c r="E3611" s="30">
        <v>0.5</v>
      </c>
      <c r="F3611" s="31">
        <v>160</v>
      </c>
      <c r="G3611" s="111">
        <v>2073.46</v>
      </c>
      <c r="H3611" s="102"/>
    </row>
    <row r="3612" spans="1:8" ht="28.5" x14ac:dyDescent="0.25">
      <c r="A3612" s="34"/>
      <c r="B3612" s="34"/>
      <c r="C3612" s="34" t="s">
        <v>13036</v>
      </c>
      <c r="D3612" s="34"/>
      <c r="E3612" s="34"/>
      <c r="F3612" s="35">
        <v>282</v>
      </c>
      <c r="G3612" s="112">
        <v>19775.589999999997</v>
      </c>
      <c r="H3612" s="102"/>
    </row>
    <row r="3613" spans="1:8" ht="30" x14ac:dyDescent="0.25">
      <c r="A3613" s="30" t="s">
        <v>1808</v>
      </c>
      <c r="B3613" s="30" t="s">
        <v>8820</v>
      </c>
      <c r="C3613" s="30" t="s">
        <v>2526</v>
      </c>
      <c r="D3613" s="30" t="s">
        <v>4</v>
      </c>
      <c r="E3613" s="30">
        <v>8</v>
      </c>
      <c r="F3613" s="31">
        <v>2</v>
      </c>
      <c r="G3613" s="111">
        <v>414.69</v>
      </c>
      <c r="H3613" s="102" t="s">
        <v>18159</v>
      </c>
    </row>
    <row r="3614" spans="1:8" x14ac:dyDescent="0.25">
      <c r="A3614" s="30"/>
      <c r="B3614" s="30"/>
      <c r="C3614" s="30"/>
      <c r="D3614" s="30" t="s">
        <v>8</v>
      </c>
      <c r="E3614" s="30">
        <v>2</v>
      </c>
      <c r="F3614" s="31">
        <v>28</v>
      </c>
      <c r="G3614" s="111">
        <v>1451.42</v>
      </c>
      <c r="H3614" s="102"/>
    </row>
    <row r="3615" spans="1:8" x14ac:dyDescent="0.25">
      <c r="A3615" s="30"/>
      <c r="B3615" s="30"/>
      <c r="C3615" s="30"/>
      <c r="D3615" s="30" t="s">
        <v>6</v>
      </c>
      <c r="E3615" s="30">
        <v>1</v>
      </c>
      <c r="F3615" s="31">
        <v>2</v>
      </c>
      <c r="G3615" s="111">
        <v>51.84</v>
      </c>
      <c r="H3615" s="102"/>
    </row>
    <row r="3616" spans="1:8" x14ac:dyDescent="0.25">
      <c r="A3616" s="30"/>
      <c r="B3616" s="30"/>
      <c r="C3616" s="30"/>
      <c r="D3616" s="30" t="s">
        <v>7</v>
      </c>
      <c r="E3616" s="30">
        <v>0.5</v>
      </c>
      <c r="F3616" s="31">
        <v>40</v>
      </c>
      <c r="G3616" s="111">
        <v>518.36</v>
      </c>
      <c r="H3616" s="102"/>
    </row>
    <row r="3617" spans="1:8" ht="28.5" x14ac:dyDescent="0.25">
      <c r="A3617" s="34"/>
      <c r="B3617" s="34"/>
      <c r="C3617" s="34" t="s">
        <v>13037</v>
      </c>
      <c r="D3617" s="34"/>
      <c r="E3617" s="34"/>
      <c r="F3617" s="35">
        <v>72</v>
      </c>
      <c r="G3617" s="112">
        <v>2436.31</v>
      </c>
      <c r="H3617" s="102"/>
    </row>
    <row r="3618" spans="1:8" x14ac:dyDescent="0.25">
      <c r="A3618" s="30" t="s">
        <v>1809</v>
      </c>
      <c r="B3618" s="30" t="s">
        <v>8821</v>
      </c>
      <c r="C3618" s="30" t="s">
        <v>1810</v>
      </c>
      <c r="D3618" s="30" t="s">
        <v>8</v>
      </c>
      <c r="E3618" s="30">
        <v>2</v>
      </c>
      <c r="F3618" s="31">
        <v>4</v>
      </c>
      <c r="G3618" s="111">
        <v>207.35</v>
      </c>
      <c r="H3618" s="102" t="s">
        <v>17587</v>
      </c>
    </row>
    <row r="3619" spans="1:8" x14ac:dyDescent="0.25">
      <c r="A3619" s="30"/>
      <c r="B3619" s="30"/>
      <c r="C3619" s="30"/>
      <c r="D3619" s="30" t="s">
        <v>7</v>
      </c>
      <c r="E3619" s="30">
        <v>0.5</v>
      </c>
      <c r="F3619" s="31">
        <v>3</v>
      </c>
      <c r="G3619" s="111">
        <v>38.880000000000003</v>
      </c>
      <c r="H3619" s="102"/>
    </row>
    <row r="3620" spans="1:8" x14ac:dyDescent="0.25">
      <c r="A3620" s="34"/>
      <c r="B3620" s="34"/>
      <c r="C3620" s="34" t="s">
        <v>13038</v>
      </c>
      <c r="D3620" s="34"/>
      <c r="E3620" s="34"/>
      <c r="F3620" s="35">
        <v>7</v>
      </c>
      <c r="G3620" s="112">
        <v>246.23</v>
      </c>
      <c r="H3620" s="102"/>
    </row>
    <row r="3621" spans="1:8" x14ac:dyDescent="0.25">
      <c r="A3621" s="30" t="s">
        <v>1811</v>
      </c>
      <c r="B3621" s="30" t="s">
        <v>8822</v>
      </c>
      <c r="C3621" s="30" t="s">
        <v>1812</v>
      </c>
      <c r="D3621" s="30" t="s">
        <v>4</v>
      </c>
      <c r="E3621" s="30">
        <v>8</v>
      </c>
      <c r="F3621" s="31">
        <v>1</v>
      </c>
      <c r="G3621" s="111">
        <v>207.35</v>
      </c>
      <c r="H3621" s="102" t="s">
        <v>18298</v>
      </c>
    </row>
    <row r="3622" spans="1:8" x14ac:dyDescent="0.25">
      <c r="A3622" s="30"/>
      <c r="B3622" s="30"/>
      <c r="C3622" s="30"/>
      <c r="D3622" s="30" t="s">
        <v>8</v>
      </c>
      <c r="E3622" s="30">
        <v>2</v>
      </c>
      <c r="F3622" s="31">
        <v>2</v>
      </c>
      <c r="G3622" s="111">
        <v>103.67</v>
      </c>
      <c r="H3622" s="102"/>
    </row>
    <row r="3623" spans="1:8" x14ac:dyDescent="0.25">
      <c r="A3623" s="30"/>
      <c r="B3623" s="30"/>
      <c r="C3623" s="30"/>
      <c r="D3623" s="30" t="s">
        <v>7</v>
      </c>
      <c r="E3623" s="30">
        <v>0.5</v>
      </c>
      <c r="F3623" s="31">
        <v>3</v>
      </c>
      <c r="G3623" s="111">
        <v>38.880000000000003</v>
      </c>
      <c r="H3623" s="102"/>
    </row>
    <row r="3624" spans="1:8" x14ac:dyDescent="0.25">
      <c r="A3624" s="34"/>
      <c r="B3624" s="34"/>
      <c r="C3624" s="34" t="s">
        <v>13039</v>
      </c>
      <c r="D3624" s="34"/>
      <c r="E3624" s="34"/>
      <c r="F3624" s="35">
        <v>6</v>
      </c>
      <c r="G3624" s="112">
        <v>349.9</v>
      </c>
      <c r="H3624" s="102"/>
    </row>
    <row r="3625" spans="1:8" x14ac:dyDescent="0.25">
      <c r="A3625" s="30" t="s">
        <v>1813</v>
      </c>
      <c r="B3625" s="30" t="s">
        <v>8823</v>
      </c>
      <c r="C3625" s="30" t="s">
        <v>1814</v>
      </c>
      <c r="D3625" s="30" t="s">
        <v>5</v>
      </c>
      <c r="E3625" s="30">
        <v>5</v>
      </c>
      <c r="F3625" s="31">
        <v>3</v>
      </c>
      <c r="G3625" s="111">
        <v>388.77</v>
      </c>
      <c r="H3625" s="102" t="s">
        <v>18014</v>
      </c>
    </row>
    <row r="3626" spans="1:8" x14ac:dyDescent="0.25">
      <c r="A3626" s="30"/>
      <c r="B3626" s="30"/>
      <c r="C3626" s="30"/>
      <c r="D3626" s="30" t="s">
        <v>7</v>
      </c>
      <c r="E3626" s="30">
        <v>0.5</v>
      </c>
      <c r="F3626" s="31">
        <v>5</v>
      </c>
      <c r="G3626" s="111">
        <v>64.8</v>
      </c>
      <c r="H3626" s="102"/>
    </row>
    <row r="3627" spans="1:8" ht="28.5" x14ac:dyDescent="0.25">
      <c r="A3627" s="34"/>
      <c r="B3627" s="34"/>
      <c r="C3627" s="34" t="s">
        <v>13040</v>
      </c>
      <c r="D3627" s="34"/>
      <c r="E3627" s="34"/>
      <c r="F3627" s="35">
        <v>8</v>
      </c>
      <c r="G3627" s="112">
        <v>453.57</v>
      </c>
      <c r="H3627" s="102"/>
    </row>
    <row r="3628" spans="1:8" ht="30" x14ac:dyDescent="0.25">
      <c r="A3628" s="30" t="s">
        <v>1815</v>
      </c>
      <c r="B3628" s="30" t="s">
        <v>8824</v>
      </c>
      <c r="C3628" s="30" t="s">
        <v>2758</v>
      </c>
      <c r="D3628" s="30" t="s">
        <v>3</v>
      </c>
      <c r="E3628" s="30">
        <v>10</v>
      </c>
      <c r="F3628" s="31">
        <v>1</v>
      </c>
      <c r="G3628" s="111">
        <v>259.18</v>
      </c>
      <c r="H3628" s="102" t="s">
        <v>20553</v>
      </c>
    </row>
    <row r="3629" spans="1:8" ht="28.5" x14ac:dyDescent="0.25">
      <c r="A3629" s="34"/>
      <c r="B3629" s="34"/>
      <c r="C3629" s="34" t="s">
        <v>13041</v>
      </c>
      <c r="D3629" s="34"/>
      <c r="E3629" s="34"/>
      <c r="F3629" s="35">
        <v>1</v>
      </c>
      <c r="G3629" s="112">
        <v>259.18</v>
      </c>
      <c r="H3629" s="102"/>
    </row>
    <row r="3630" spans="1:8" ht="30" x14ac:dyDescent="0.25">
      <c r="A3630" s="30" t="s">
        <v>2944</v>
      </c>
      <c r="B3630" s="30" t="s">
        <v>8825</v>
      </c>
      <c r="C3630" s="30" t="s">
        <v>2945</v>
      </c>
      <c r="D3630" s="30" t="s">
        <v>8</v>
      </c>
      <c r="E3630" s="30">
        <v>2</v>
      </c>
      <c r="F3630" s="31">
        <v>2</v>
      </c>
      <c r="G3630" s="111">
        <v>103.67</v>
      </c>
      <c r="H3630" s="102" t="s">
        <v>17464</v>
      </c>
    </row>
    <row r="3631" spans="1:8" x14ac:dyDescent="0.25">
      <c r="A3631" s="30"/>
      <c r="B3631" s="30"/>
      <c r="C3631" s="30"/>
      <c r="D3631" s="30" t="s">
        <v>7</v>
      </c>
      <c r="E3631" s="30">
        <v>0.5</v>
      </c>
      <c r="F3631" s="31">
        <v>1</v>
      </c>
      <c r="G3631" s="111">
        <v>12.96</v>
      </c>
      <c r="H3631" s="102"/>
    </row>
    <row r="3632" spans="1:8" ht="42.75" x14ac:dyDescent="0.25">
      <c r="A3632" s="34"/>
      <c r="B3632" s="34"/>
      <c r="C3632" s="34" t="s">
        <v>13042</v>
      </c>
      <c r="D3632" s="34"/>
      <c r="E3632" s="34"/>
      <c r="F3632" s="35">
        <v>3</v>
      </c>
      <c r="G3632" s="112">
        <v>116.63</v>
      </c>
      <c r="H3632" s="102"/>
    </row>
    <row r="3633" spans="1:8" x14ac:dyDescent="0.25">
      <c r="A3633" s="30" t="s">
        <v>5852</v>
      </c>
      <c r="B3633" s="30" t="s">
        <v>8826</v>
      </c>
      <c r="C3633" s="30" t="s">
        <v>8827</v>
      </c>
      <c r="D3633" s="30" t="s">
        <v>8</v>
      </c>
      <c r="E3633" s="30">
        <v>2</v>
      </c>
      <c r="F3633" s="31">
        <v>7</v>
      </c>
      <c r="G3633" s="111">
        <v>362.85</v>
      </c>
      <c r="H3633" s="102" t="s">
        <v>17732</v>
      </c>
    </row>
    <row r="3634" spans="1:8" x14ac:dyDescent="0.25">
      <c r="A3634" s="30"/>
      <c r="B3634" s="30"/>
      <c r="C3634" s="30"/>
      <c r="D3634" s="30" t="s">
        <v>7</v>
      </c>
      <c r="E3634" s="30">
        <v>0.5</v>
      </c>
      <c r="F3634" s="31">
        <v>4</v>
      </c>
      <c r="G3634" s="111">
        <v>51.84</v>
      </c>
      <c r="H3634" s="102"/>
    </row>
    <row r="3635" spans="1:8" x14ac:dyDescent="0.25">
      <c r="A3635" s="34"/>
      <c r="B3635" s="34"/>
      <c r="C3635" s="34" t="s">
        <v>13043</v>
      </c>
      <c r="D3635" s="34"/>
      <c r="E3635" s="34"/>
      <c r="F3635" s="35">
        <v>11</v>
      </c>
      <c r="G3635" s="112">
        <v>414.69000000000005</v>
      </c>
      <c r="H3635" s="102"/>
    </row>
    <row r="3636" spans="1:8" ht="30" x14ac:dyDescent="0.25">
      <c r="A3636" s="30" t="s">
        <v>2660</v>
      </c>
      <c r="B3636" s="30" t="s">
        <v>8828</v>
      </c>
      <c r="C3636" s="30" t="s">
        <v>305</v>
      </c>
      <c r="D3636" s="30" t="s">
        <v>5</v>
      </c>
      <c r="E3636" s="30">
        <v>5</v>
      </c>
      <c r="F3636" s="31">
        <v>2</v>
      </c>
      <c r="G3636" s="111">
        <v>259.18</v>
      </c>
      <c r="H3636" s="102" t="s">
        <v>20302</v>
      </c>
    </row>
    <row r="3637" spans="1:8" ht="28.5" x14ac:dyDescent="0.25">
      <c r="A3637" s="34"/>
      <c r="B3637" s="34"/>
      <c r="C3637" s="34" t="s">
        <v>13044</v>
      </c>
      <c r="D3637" s="34"/>
      <c r="E3637" s="34"/>
      <c r="F3637" s="35">
        <v>2</v>
      </c>
      <c r="G3637" s="112">
        <v>259.18</v>
      </c>
      <c r="H3637" s="102"/>
    </row>
    <row r="3638" spans="1:8" ht="30" x14ac:dyDescent="0.25">
      <c r="A3638" s="30" t="s">
        <v>2709</v>
      </c>
      <c r="B3638" s="30" t="s">
        <v>8829</v>
      </c>
      <c r="C3638" s="30" t="s">
        <v>2710</v>
      </c>
      <c r="D3638" s="30" t="s">
        <v>8</v>
      </c>
      <c r="E3638" s="30">
        <v>2</v>
      </c>
      <c r="F3638" s="31">
        <v>3</v>
      </c>
      <c r="G3638" s="111">
        <v>155.51</v>
      </c>
      <c r="H3638" s="102" t="s">
        <v>16976</v>
      </c>
    </row>
    <row r="3639" spans="1:8" x14ac:dyDescent="0.25">
      <c r="A3639" s="30"/>
      <c r="B3639" s="30"/>
      <c r="C3639" s="30"/>
      <c r="D3639" s="30" t="s">
        <v>7</v>
      </c>
      <c r="E3639" s="30">
        <v>0.5</v>
      </c>
      <c r="F3639" s="31">
        <v>2</v>
      </c>
      <c r="G3639" s="111">
        <v>25.92</v>
      </c>
      <c r="H3639" s="102"/>
    </row>
    <row r="3640" spans="1:8" ht="28.5" x14ac:dyDescent="0.25">
      <c r="A3640" s="34"/>
      <c r="B3640" s="34"/>
      <c r="C3640" s="34" t="s">
        <v>13045</v>
      </c>
      <c r="D3640" s="34"/>
      <c r="E3640" s="34"/>
      <c r="F3640" s="35">
        <v>5</v>
      </c>
      <c r="G3640" s="112">
        <v>181.43</v>
      </c>
      <c r="H3640" s="102"/>
    </row>
    <row r="3641" spans="1:8" ht="30" x14ac:dyDescent="0.25">
      <c r="A3641" s="30" t="s">
        <v>3070</v>
      </c>
      <c r="B3641" s="30" t="s">
        <v>8830</v>
      </c>
      <c r="C3641" s="30" t="s">
        <v>6873</v>
      </c>
      <c r="D3641" s="30" t="s">
        <v>5</v>
      </c>
      <c r="E3641" s="30">
        <v>5</v>
      </c>
      <c r="F3641" s="31">
        <v>1</v>
      </c>
      <c r="G3641" s="111">
        <v>129.59</v>
      </c>
      <c r="H3641" s="102" t="s">
        <v>20492</v>
      </c>
    </row>
    <row r="3642" spans="1:8" x14ac:dyDescent="0.25">
      <c r="A3642" s="30"/>
      <c r="B3642" s="30"/>
      <c r="C3642" s="30"/>
      <c r="D3642" s="30" t="s">
        <v>7</v>
      </c>
      <c r="E3642" s="30">
        <v>0.5</v>
      </c>
      <c r="F3642" s="31">
        <v>1</v>
      </c>
      <c r="G3642" s="111">
        <v>12.96</v>
      </c>
      <c r="H3642" s="102"/>
    </row>
    <row r="3643" spans="1:8" ht="28.5" x14ac:dyDescent="0.25">
      <c r="A3643" s="34"/>
      <c r="B3643" s="34"/>
      <c r="C3643" s="34" t="s">
        <v>13046</v>
      </c>
      <c r="D3643" s="34"/>
      <c r="E3643" s="34"/>
      <c r="F3643" s="35">
        <v>2</v>
      </c>
      <c r="G3643" s="112">
        <v>142.55000000000001</v>
      </c>
      <c r="H3643" s="102"/>
    </row>
    <row r="3644" spans="1:8" x14ac:dyDescent="0.25">
      <c r="A3644" s="30" t="s">
        <v>1816</v>
      </c>
      <c r="B3644" s="30" t="s">
        <v>8831</v>
      </c>
      <c r="C3644" s="30" t="s">
        <v>1817</v>
      </c>
      <c r="D3644" s="30" t="s">
        <v>5</v>
      </c>
      <c r="E3644" s="30">
        <v>5</v>
      </c>
      <c r="F3644" s="31">
        <v>3</v>
      </c>
      <c r="G3644" s="111">
        <v>388.77</v>
      </c>
      <c r="H3644" s="102" t="s">
        <v>19796</v>
      </c>
    </row>
    <row r="3645" spans="1:8" x14ac:dyDescent="0.25">
      <c r="A3645" s="30"/>
      <c r="B3645" s="30"/>
      <c r="C3645" s="30"/>
      <c r="D3645" s="30" t="s">
        <v>8</v>
      </c>
      <c r="E3645" s="30">
        <v>2</v>
      </c>
      <c r="F3645" s="31">
        <v>2</v>
      </c>
      <c r="G3645" s="111">
        <v>103.67</v>
      </c>
      <c r="H3645" s="102"/>
    </row>
    <row r="3646" spans="1:8" x14ac:dyDescent="0.25">
      <c r="A3646" s="30"/>
      <c r="B3646" s="30"/>
      <c r="C3646" s="30"/>
      <c r="D3646" s="30" t="s">
        <v>7</v>
      </c>
      <c r="E3646" s="30">
        <v>0.5</v>
      </c>
      <c r="F3646" s="31">
        <v>38</v>
      </c>
      <c r="G3646" s="111">
        <v>492.45</v>
      </c>
      <c r="H3646" s="102"/>
    </row>
    <row r="3647" spans="1:8" ht="28.5" x14ac:dyDescent="0.25">
      <c r="A3647" s="34"/>
      <c r="B3647" s="34"/>
      <c r="C3647" s="34" t="s">
        <v>13047</v>
      </c>
      <c r="D3647" s="34"/>
      <c r="E3647" s="34"/>
      <c r="F3647" s="35">
        <v>43</v>
      </c>
      <c r="G3647" s="112">
        <v>984.89</v>
      </c>
      <c r="H3647" s="102"/>
    </row>
    <row r="3648" spans="1:8" x14ac:dyDescent="0.25">
      <c r="A3648" s="30" t="s">
        <v>1818</v>
      </c>
      <c r="B3648" s="30" t="s">
        <v>8832</v>
      </c>
      <c r="C3648" s="30" t="s">
        <v>1819</v>
      </c>
      <c r="D3648" s="30" t="s">
        <v>5</v>
      </c>
      <c r="E3648" s="30">
        <v>5</v>
      </c>
      <c r="F3648" s="31">
        <v>3</v>
      </c>
      <c r="G3648" s="111">
        <v>388.77</v>
      </c>
      <c r="H3648" s="102" t="s">
        <v>17670</v>
      </c>
    </row>
    <row r="3649" spans="1:8" x14ac:dyDescent="0.25">
      <c r="A3649" s="30"/>
      <c r="B3649" s="30"/>
      <c r="C3649" s="30"/>
      <c r="D3649" s="30" t="s">
        <v>7</v>
      </c>
      <c r="E3649" s="30">
        <v>0.5</v>
      </c>
      <c r="F3649" s="31">
        <v>14</v>
      </c>
      <c r="G3649" s="111">
        <v>181.43</v>
      </c>
      <c r="H3649" s="102"/>
    </row>
    <row r="3650" spans="1:8" ht="28.5" x14ac:dyDescent="0.25">
      <c r="A3650" s="34"/>
      <c r="B3650" s="34"/>
      <c r="C3650" s="34" t="s">
        <v>13048</v>
      </c>
      <c r="D3650" s="34"/>
      <c r="E3650" s="34"/>
      <c r="F3650" s="35">
        <v>17</v>
      </c>
      <c r="G3650" s="112">
        <v>570.20000000000005</v>
      </c>
      <c r="H3650" s="102"/>
    </row>
    <row r="3651" spans="1:8" ht="30" x14ac:dyDescent="0.25">
      <c r="A3651" s="30" t="s">
        <v>1822</v>
      </c>
      <c r="B3651" s="30" t="s">
        <v>8834</v>
      </c>
      <c r="C3651" s="30" t="s">
        <v>2527</v>
      </c>
      <c r="D3651" s="30" t="s">
        <v>8</v>
      </c>
      <c r="E3651" s="30">
        <v>2</v>
      </c>
      <c r="F3651" s="31">
        <v>1</v>
      </c>
      <c r="G3651" s="111">
        <v>51.84</v>
      </c>
      <c r="H3651" s="102" t="s">
        <v>18290</v>
      </c>
    </row>
    <row r="3652" spans="1:8" ht="28.5" x14ac:dyDescent="0.25">
      <c r="A3652" s="34"/>
      <c r="B3652" s="34"/>
      <c r="C3652" s="34" t="s">
        <v>13049</v>
      </c>
      <c r="D3652" s="34"/>
      <c r="E3652" s="34"/>
      <c r="F3652" s="35">
        <v>1</v>
      </c>
      <c r="G3652" s="112">
        <v>51.84</v>
      </c>
      <c r="H3652" s="102"/>
    </row>
    <row r="3653" spans="1:8" x14ac:dyDescent="0.25">
      <c r="A3653" s="30" t="s">
        <v>1823</v>
      </c>
      <c r="B3653" s="30" t="s">
        <v>8835</v>
      </c>
      <c r="C3653" s="30" t="s">
        <v>1824</v>
      </c>
      <c r="D3653" s="30" t="s">
        <v>5</v>
      </c>
      <c r="E3653" s="30">
        <v>5</v>
      </c>
      <c r="F3653" s="31">
        <v>1</v>
      </c>
      <c r="G3653" s="111">
        <v>129.59</v>
      </c>
      <c r="H3653" s="102" t="s">
        <v>17868</v>
      </c>
    </row>
    <row r="3654" spans="1:8" x14ac:dyDescent="0.25">
      <c r="A3654" s="30"/>
      <c r="B3654" s="30"/>
      <c r="C3654" s="30"/>
      <c r="D3654" s="30" t="s">
        <v>7</v>
      </c>
      <c r="E3654" s="30">
        <v>0.5</v>
      </c>
      <c r="F3654" s="31">
        <v>3</v>
      </c>
      <c r="G3654" s="111">
        <v>38.880000000000003</v>
      </c>
      <c r="H3654" s="102"/>
    </row>
    <row r="3655" spans="1:8" ht="28.5" x14ac:dyDescent="0.25">
      <c r="A3655" s="34"/>
      <c r="B3655" s="34"/>
      <c r="C3655" s="34" t="s">
        <v>13050</v>
      </c>
      <c r="D3655" s="34"/>
      <c r="E3655" s="34"/>
      <c r="F3655" s="35">
        <v>4</v>
      </c>
      <c r="G3655" s="112">
        <v>168.47</v>
      </c>
      <c r="H3655" s="102"/>
    </row>
    <row r="3656" spans="1:8" x14ac:dyDescent="0.25">
      <c r="A3656" s="30" t="s">
        <v>1825</v>
      </c>
      <c r="B3656" s="30" t="s">
        <v>8836</v>
      </c>
      <c r="C3656" s="30" t="s">
        <v>2946</v>
      </c>
      <c r="D3656" s="30" t="s">
        <v>5</v>
      </c>
      <c r="E3656" s="30">
        <v>5</v>
      </c>
      <c r="F3656" s="31">
        <v>1</v>
      </c>
      <c r="G3656" s="111">
        <v>129.59</v>
      </c>
      <c r="H3656" s="102" t="s">
        <v>19696</v>
      </c>
    </row>
    <row r="3657" spans="1:8" x14ac:dyDescent="0.25">
      <c r="A3657" s="30"/>
      <c r="B3657" s="30"/>
      <c r="C3657" s="30"/>
      <c r="D3657" s="30" t="s">
        <v>6</v>
      </c>
      <c r="E3657" s="30">
        <v>1</v>
      </c>
      <c r="F3657" s="31">
        <v>1</v>
      </c>
      <c r="G3657" s="111">
        <v>25.92</v>
      </c>
      <c r="H3657" s="102"/>
    </row>
    <row r="3658" spans="1:8" x14ac:dyDescent="0.25">
      <c r="A3658" s="30"/>
      <c r="B3658" s="30"/>
      <c r="C3658" s="30"/>
      <c r="D3658" s="30" t="s">
        <v>7</v>
      </c>
      <c r="E3658" s="30">
        <v>0.5</v>
      </c>
      <c r="F3658" s="31">
        <v>2</v>
      </c>
      <c r="G3658" s="111">
        <v>25.92</v>
      </c>
      <c r="H3658" s="102"/>
    </row>
    <row r="3659" spans="1:8" ht="28.5" x14ac:dyDescent="0.25">
      <c r="A3659" s="34"/>
      <c r="B3659" s="34"/>
      <c r="C3659" s="34" t="s">
        <v>13051</v>
      </c>
      <c r="D3659" s="34"/>
      <c r="E3659" s="34"/>
      <c r="F3659" s="35">
        <v>4</v>
      </c>
      <c r="G3659" s="112">
        <v>181.43</v>
      </c>
      <c r="H3659" s="102"/>
    </row>
    <row r="3660" spans="1:8" x14ac:dyDescent="0.25">
      <c r="A3660" s="30" t="s">
        <v>1826</v>
      </c>
      <c r="B3660" s="30" t="s">
        <v>8837</v>
      </c>
      <c r="C3660" s="30" t="s">
        <v>1827</v>
      </c>
      <c r="D3660" s="30" t="s">
        <v>5</v>
      </c>
      <c r="E3660" s="30">
        <v>5</v>
      </c>
      <c r="F3660" s="31">
        <v>1</v>
      </c>
      <c r="G3660" s="111">
        <v>129.59</v>
      </c>
      <c r="H3660" s="102" t="s">
        <v>19697</v>
      </c>
    </row>
    <row r="3661" spans="1:8" x14ac:dyDescent="0.25">
      <c r="A3661" s="30"/>
      <c r="B3661" s="30"/>
      <c r="C3661" s="30"/>
      <c r="D3661" s="30" t="s">
        <v>7</v>
      </c>
      <c r="E3661" s="30">
        <v>0.5</v>
      </c>
      <c r="F3661" s="31">
        <v>2</v>
      </c>
      <c r="G3661" s="111">
        <v>25.92</v>
      </c>
      <c r="H3661" s="102"/>
    </row>
    <row r="3662" spans="1:8" ht="28.5" x14ac:dyDescent="0.25">
      <c r="A3662" s="34"/>
      <c r="B3662" s="34"/>
      <c r="C3662" s="34" t="s">
        <v>13052</v>
      </c>
      <c r="D3662" s="34"/>
      <c r="E3662" s="34"/>
      <c r="F3662" s="35">
        <v>3</v>
      </c>
      <c r="G3662" s="112">
        <v>155.51</v>
      </c>
      <c r="H3662" s="102"/>
    </row>
    <row r="3663" spans="1:8" x14ac:dyDescent="0.25">
      <c r="A3663" s="30" t="s">
        <v>1828</v>
      </c>
      <c r="B3663" s="30" t="s">
        <v>8838</v>
      </c>
      <c r="C3663" s="30" t="s">
        <v>1829</v>
      </c>
      <c r="D3663" s="30" t="s">
        <v>5</v>
      </c>
      <c r="E3663" s="30">
        <v>5</v>
      </c>
      <c r="F3663" s="31">
        <v>1</v>
      </c>
      <c r="G3663" s="111">
        <v>129.59</v>
      </c>
      <c r="H3663" s="102" t="s">
        <v>20197</v>
      </c>
    </row>
    <row r="3664" spans="1:8" x14ac:dyDescent="0.25">
      <c r="A3664" s="30"/>
      <c r="B3664" s="30"/>
      <c r="C3664" s="30"/>
      <c r="D3664" s="30" t="s">
        <v>6</v>
      </c>
      <c r="E3664" s="30">
        <v>1</v>
      </c>
      <c r="F3664" s="31">
        <v>1</v>
      </c>
      <c r="G3664" s="111">
        <v>25.92</v>
      </c>
      <c r="H3664" s="102"/>
    </row>
    <row r="3665" spans="1:8" x14ac:dyDescent="0.25">
      <c r="A3665" s="30"/>
      <c r="B3665" s="30"/>
      <c r="C3665" s="30"/>
      <c r="D3665" s="30" t="s">
        <v>7</v>
      </c>
      <c r="E3665" s="30">
        <v>0.5</v>
      </c>
      <c r="F3665" s="31">
        <v>1</v>
      </c>
      <c r="G3665" s="111">
        <v>12.96</v>
      </c>
      <c r="H3665" s="102"/>
    </row>
    <row r="3666" spans="1:8" ht="28.5" x14ac:dyDescent="0.25">
      <c r="A3666" s="34"/>
      <c r="B3666" s="34"/>
      <c r="C3666" s="34" t="s">
        <v>13053</v>
      </c>
      <c r="D3666" s="34"/>
      <c r="E3666" s="34"/>
      <c r="F3666" s="35">
        <v>3</v>
      </c>
      <c r="G3666" s="112">
        <v>168.47</v>
      </c>
      <c r="H3666" s="102"/>
    </row>
    <row r="3667" spans="1:8" ht="45" x14ac:dyDescent="0.25">
      <c r="A3667" s="30" t="s">
        <v>1830</v>
      </c>
      <c r="B3667" s="30" t="s">
        <v>8839</v>
      </c>
      <c r="C3667" s="30" t="s">
        <v>2662</v>
      </c>
      <c r="D3667" s="30" t="s">
        <v>5</v>
      </c>
      <c r="E3667" s="30">
        <v>5</v>
      </c>
      <c r="F3667" s="31">
        <v>2</v>
      </c>
      <c r="G3667" s="111">
        <v>259.18</v>
      </c>
      <c r="H3667" s="102" t="s">
        <v>17387</v>
      </c>
    </row>
    <row r="3668" spans="1:8" ht="42.75" x14ac:dyDescent="0.25">
      <c r="A3668" s="34"/>
      <c r="B3668" s="34"/>
      <c r="C3668" s="34" t="s">
        <v>13054</v>
      </c>
      <c r="D3668" s="34"/>
      <c r="E3668" s="34"/>
      <c r="F3668" s="35">
        <v>2</v>
      </c>
      <c r="G3668" s="112">
        <v>259.18</v>
      </c>
      <c r="H3668" s="102"/>
    </row>
    <row r="3669" spans="1:8" ht="30" x14ac:dyDescent="0.25">
      <c r="A3669" s="30" t="s">
        <v>1831</v>
      </c>
      <c r="B3669" s="30" t="s">
        <v>8840</v>
      </c>
      <c r="C3669" s="30" t="s">
        <v>1832</v>
      </c>
      <c r="D3669" s="30" t="s">
        <v>5</v>
      </c>
      <c r="E3669" s="30">
        <v>5</v>
      </c>
      <c r="F3669" s="31">
        <v>2</v>
      </c>
      <c r="G3669" s="111">
        <v>259.18</v>
      </c>
      <c r="H3669" s="102" t="s">
        <v>19219</v>
      </c>
    </row>
    <row r="3670" spans="1:8" x14ac:dyDescent="0.25">
      <c r="A3670" s="30"/>
      <c r="B3670" s="30"/>
      <c r="C3670" s="30"/>
      <c r="D3670" s="30" t="s">
        <v>7</v>
      </c>
      <c r="E3670" s="30">
        <v>0.5</v>
      </c>
      <c r="F3670" s="31">
        <v>2</v>
      </c>
      <c r="G3670" s="111">
        <v>25.92</v>
      </c>
      <c r="H3670" s="102"/>
    </row>
    <row r="3671" spans="1:8" ht="28.5" x14ac:dyDescent="0.25">
      <c r="A3671" s="34"/>
      <c r="B3671" s="34"/>
      <c r="C3671" s="34" t="s">
        <v>13055</v>
      </c>
      <c r="D3671" s="34"/>
      <c r="E3671" s="34"/>
      <c r="F3671" s="35">
        <v>4</v>
      </c>
      <c r="G3671" s="112">
        <v>285.10000000000002</v>
      </c>
      <c r="H3671" s="102"/>
    </row>
    <row r="3672" spans="1:8" ht="30" x14ac:dyDescent="0.25">
      <c r="A3672" s="30" t="s">
        <v>1834</v>
      </c>
      <c r="B3672" s="30" t="s">
        <v>8842</v>
      </c>
      <c r="C3672" s="30" t="s">
        <v>1835</v>
      </c>
      <c r="D3672" s="30" t="s">
        <v>5</v>
      </c>
      <c r="E3672" s="30">
        <v>5</v>
      </c>
      <c r="F3672" s="31">
        <v>2</v>
      </c>
      <c r="G3672" s="111">
        <v>259.18</v>
      </c>
      <c r="H3672" s="102" t="s">
        <v>20785</v>
      </c>
    </row>
    <row r="3673" spans="1:8" x14ac:dyDescent="0.25">
      <c r="A3673" s="30"/>
      <c r="B3673" s="30"/>
      <c r="C3673" s="30"/>
      <c r="D3673" s="30" t="s">
        <v>7</v>
      </c>
      <c r="E3673" s="30">
        <v>0.5</v>
      </c>
      <c r="F3673" s="31">
        <v>3</v>
      </c>
      <c r="G3673" s="111">
        <v>38.880000000000003</v>
      </c>
      <c r="H3673" s="102"/>
    </row>
    <row r="3674" spans="1:8" ht="28.5" x14ac:dyDescent="0.25">
      <c r="A3674" s="34"/>
      <c r="B3674" s="34"/>
      <c r="C3674" s="34" t="s">
        <v>13056</v>
      </c>
      <c r="D3674" s="34"/>
      <c r="E3674" s="34"/>
      <c r="F3674" s="35">
        <v>5</v>
      </c>
      <c r="G3674" s="112">
        <v>298.06</v>
      </c>
      <c r="H3674" s="102"/>
    </row>
    <row r="3675" spans="1:8" ht="45" x14ac:dyDescent="0.25">
      <c r="A3675" s="30" t="s">
        <v>2528</v>
      </c>
      <c r="B3675" s="30" t="s">
        <v>8843</v>
      </c>
      <c r="C3675" s="30" t="s">
        <v>3071</v>
      </c>
      <c r="D3675" s="30" t="s">
        <v>5</v>
      </c>
      <c r="E3675" s="30">
        <v>5</v>
      </c>
      <c r="F3675" s="31">
        <v>2</v>
      </c>
      <c r="G3675" s="111">
        <v>259.18</v>
      </c>
      <c r="H3675" s="102" t="s">
        <v>20294</v>
      </c>
    </row>
    <row r="3676" spans="1:8" x14ac:dyDescent="0.25">
      <c r="A3676" s="30"/>
      <c r="B3676" s="30"/>
      <c r="C3676" s="30"/>
      <c r="D3676" s="30" t="s">
        <v>7</v>
      </c>
      <c r="E3676" s="30">
        <v>0.5</v>
      </c>
      <c r="F3676" s="31">
        <v>3</v>
      </c>
      <c r="G3676" s="111">
        <v>38.880000000000003</v>
      </c>
      <c r="H3676" s="102"/>
    </row>
    <row r="3677" spans="1:8" ht="42.75" x14ac:dyDescent="0.25">
      <c r="A3677" s="34"/>
      <c r="B3677" s="34"/>
      <c r="C3677" s="34" t="s">
        <v>13057</v>
      </c>
      <c r="D3677" s="34"/>
      <c r="E3677" s="34"/>
      <c r="F3677" s="35">
        <v>5</v>
      </c>
      <c r="G3677" s="112">
        <v>298.06</v>
      </c>
      <c r="H3677" s="102"/>
    </row>
    <row r="3678" spans="1:8" ht="45" x14ac:dyDescent="0.25">
      <c r="A3678" s="30" t="s">
        <v>1836</v>
      </c>
      <c r="B3678" s="30" t="s">
        <v>8844</v>
      </c>
      <c r="C3678" s="30" t="s">
        <v>1837</v>
      </c>
      <c r="D3678" s="30" t="s">
        <v>5</v>
      </c>
      <c r="E3678" s="30">
        <v>5</v>
      </c>
      <c r="F3678" s="31">
        <v>2</v>
      </c>
      <c r="G3678" s="111">
        <v>259.18</v>
      </c>
      <c r="H3678" s="102" t="s">
        <v>20881</v>
      </c>
    </row>
    <row r="3679" spans="1:8" x14ac:dyDescent="0.25">
      <c r="A3679" s="30"/>
      <c r="B3679" s="30"/>
      <c r="C3679" s="30"/>
      <c r="D3679" s="30" t="s">
        <v>7</v>
      </c>
      <c r="E3679" s="30">
        <v>0.5</v>
      </c>
      <c r="F3679" s="31">
        <v>3</v>
      </c>
      <c r="G3679" s="111">
        <v>38.880000000000003</v>
      </c>
      <c r="H3679" s="102"/>
    </row>
    <row r="3680" spans="1:8" ht="42.75" x14ac:dyDescent="0.25">
      <c r="A3680" s="34"/>
      <c r="B3680" s="34"/>
      <c r="C3680" s="34" t="s">
        <v>13058</v>
      </c>
      <c r="D3680" s="34"/>
      <c r="E3680" s="34"/>
      <c r="F3680" s="35">
        <v>5</v>
      </c>
      <c r="G3680" s="112">
        <v>298.06</v>
      </c>
      <c r="H3680" s="102"/>
    </row>
    <row r="3681" spans="1:8" ht="30" x14ac:dyDescent="0.25">
      <c r="A3681" s="30" t="s">
        <v>1838</v>
      </c>
      <c r="B3681" s="30" t="s">
        <v>8845</v>
      </c>
      <c r="C3681" s="30" t="s">
        <v>1839</v>
      </c>
      <c r="D3681" s="30" t="s">
        <v>5</v>
      </c>
      <c r="E3681" s="30">
        <v>5</v>
      </c>
      <c r="F3681" s="31">
        <v>1</v>
      </c>
      <c r="G3681" s="111">
        <v>129.59</v>
      </c>
      <c r="H3681" s="102" t="s">
        <v>18375</v>
      </c>
    </row>
    <row r="3682" spans="1:8" x14ac:dyDescent="0.25">
      <c r="A3682" s="30"/>
      <c r="B3682" s="30"/>
      <c r="C3682" s="30"/>
      <c r="D3682" s="30" t="s">
        <v>7</v>
      </c>
      <c r="E3682" s="30">
        <v>0.5</v>
      </c>
      <c r="F3682" s="31">
        <v>1</v>
      </c>
      <c r="G3682" s="111">
        <v>12.96</v>
      </c>
      <c r="H3682" s="102"/>
    </row>
    <row r="3683" spans="1:8" ht="28.5" x14ac:dyDescent="0.25">
      <c r="A3683" s="34"/>
      <c r="B3683" s="34"/>
      <c r="C3683" s="34" t="s">
        <v>13059</v>
      </c>
      <c r="D3683" s="34"/>
      <c r="E3683" s="34"/>
      <c r="F3683" s="35">
        <v>2</v>
      </c>
      <c r="G3683" s="112">
        <v>142.55000000000001</v>
      </c>
      <c r="H3683" s="102"/>
    </row>
    <row r="3684" spans="1:8" ht="30" x14ac:dyDescent="0.25">
      <c r="A3684" s="30" t="s">
        <v>1841</v>
      </c>
      <c r="B3684" s="30" t="s">
        <v>8846</v>
      </c>
      <c r="C3684" s="30" t="s">
        <v>2947</v>
      </c>
      <c r="D3684" s="30" t="s">
        <v>5</v>
      </c>
      <c r="E3684" s="30">
        <v>5</v>
      </c>
      <c r="F3684" s="31">
        <v>1</v>
      </c>
      <c r="G3684" s="111">
        <v>129.59</v>
      </c>
      <c r="H3684" s="102" t="s">
        <v>18954</v>
      </c>
    </row>
    <row r="3685" spans="1:8" x14ac:dyDescent="0.25">
      <c r="A3685" s="30"/>
      <c r="B3685" s="30"/>
      <c r="C3685" s="30"/>
      <c r="D3685" s="30" t="s">
        <v>7</v>
      </c>
      <c r="E3685" s="30">
        <v>0.5</v>
      </c>
      <c r="F3685" s="31">
        <v>1</v>
      </c>
      <c r="G3685" s="111">
        <v>12.96</v>
      </c>
      <c r="H3685" s="102"/>
    </row>
    <row r="3686" spans="1:8" ht="28.5" x14ac:dyDescent="0.25">
      <c r="A3686" s="34"/>
      <c r="B3686" s="34"/>
      <c r="C3686" s="34" t="s">
        <v>13060</v>
      </c>
      <c r="D3686" s="34"/>
      <c r="E3686" s="34"/>
      <c r="F3686" s="35">
        <v>2</v>
      </c>
      <c r="G3686" s="112">
        <v>142.55000000000001</v>
      </c>
      <c r="H3686" s="102"/>
    </row>
    <row r="3687" spans="1:8" ht="30" x14ac:dyDescent="0.25">
      <c r="A3687" s="30" t="s">
        <v>1842</v>
      </c>
      <c r="B3687" s="30" t="s">
        <v>8847</v>
      </c>
      <c r="C3687" s="30" t="s">
        <v>1843</v>
      </c>
      <c r="D3687" s="30" t="s">
        <v>8</v>
      </c>
      <c r="E3687" s="30">
        <v>2</v>
      </c>
      <c r="F3687" s="31">
        <v>1</v>
      </c>
      <c r="G3687" s="111">
        <v>51.84</v>
      </c>
      <c r="H3687" s="102" t="s">
        <v>17097</v>
      </c>
    </row>
    <row r="3688" spans="1:8" ht="28.5" x14ac:dyDescent="0.25">
      <c r="A3688" s="34"/>
      <c r="B3688" s="34"/>
      <c r="C3688" s="34" t="s">
        <v>13061</v>
      </c>
      <c r="D3688" s="34"/>
      <c r="E3688" s="34"/>
      <c r="F3688" s="35">
        <v>1</v>
      </c>
      <c r="G3688" s="112">
        <v>51.84</v>
      </c>
      <c r="H3688" s="102"/>
    </row>
    <row r="3689" spans="1:8" ht="30" x14ac:dyDescent="0.25">
      <c r="A3689" s="30" t="s">
        <v>1844</v>
      </c>
      <c r="B3689" s="30" t="s">
        <v>8848</v>
      </c>
      <c r="C3689" s="30" t="s">
        <v>2663</v>
      </c>
      <c r="D3689" s="30" t="s">
        <v>5</v>
      </c>
      <c r="E3689" s="30">
        <v>5</v>
      </c>
      <c r="F3689" s="31">
        <v>1</v>
      </c>
      <c r="G3689" s="111">
        <v>129.59</v>
      </c>
      <c r="H3689" s="102" t="s">
        <v>20644</v>
      </c>
    </row>
    <row r="3690" spans="1:8" x14ac:dyDescent="0.25">
      <c r="A3690" s="30"/>
      <c r="B3690" s="30"/>
      <c r="C3690" s="30"/>
      <c r="D3690" s="30" t="s">
        <v>7</v>
      </c>
      <c r="E3690" s="30">
        <v>0.5</v>
      </c>
      <c r="F3690" s="31">
        <v>1</v>
      </c>
      <c r="G3690" s="111">
        <v>12.96</v>
      </c>
      <c r="H3690" s="102"/>
    </row>
    <row r="3691" spans="1:8" ht="28.5" x14ac:dyDescent="0.25">
      <c r="A3691" s="34"/>
      <c r="B3691" s="34"/>
      <c r="C3691" s="34" t="s">
        <v>13062</v>
      </c>
      <c r="D3691" s="34"/>
      <c r="E3691" s="34"/>
      <c r="F3691" s="35">
        <v>2</v>
      </c>
      <c r="G3691" s="112">
        <v>142.55000000000001</v>
      </c>
      <c r="H3691" s="102"/>
    </row>
    <row r="3692" spans="1:8" x14ac:dyDescent="0.25">
      <c r="A3692" s="30" t="s">
        <v>3072</v>
      </c>
      <c r="B3692" s="30" t="s">
        <v>8849</v>
      </c>
      <c r="C3692" s="30" t="s">
        <v>2925</v>
      </c>
      <c r="D3692" s="30" t="s">
        <v>8</v>
      </c>
      <c r="E3692" s="30">
        <v>2</v>
      </c>
      <c r="F3692" s="31">
        <v>1</v>
      </c>
      <c r="G3692" s="111">
        <v>51.84</v>
      </c>
      <c r="H3692" s="102" t="s">
        <v>19949</v>
      </c>
    </row>
    <row r="3693" spans="1:8" x14ac:dyDescent="0.25">
      <c r="A3693" s="30"/>
      <c r="B3693" s="30"/>
      <c r="C3693" s="30"/>
      <c r="D3693" s="30" t="s">
        <v>7</v>
      </c>
      <c r="E3693" s="30">
        <v>0.5</v>
      </c>
      <c r="F3693" s="31">
        <v>1</v>
      </c>
      <c r="G3693" s="111">
        <v>12.96</v>
      </c>
      <c r="H3693" s="102"/>
    </row>
    <row r="3694" spans="1:8" ht="28.5" x14ac:dyDescent="0.25">
      <c r="A3694" s="34"/>
      <c r="B3694" s="34"/>
      <c r="C3694" s="34" t="s">
        <v>13063</v>
      </c>
      <c r="D3694" s="34"/>
      <c r="E3694" s="34"/>
      <c r="F3694" s="35">
        <v>2</v>
      </c>
      <c r="G3694" s="112">
        <v>64.800000000000011</v>
      </c>
      <c r="H3694" s="102"/>
    </row>
    <row r="3695" spans="1:8" ht="30" x14ac:dyDescent="0.25">
      <c r="A3695" s="30" t="s">
        <v>1466</v>
      </c>
      <c r="B3695" s="30" t="s">
        <v>7837</v>
      </c>
      <c r="C3695" s="30" t="s">
        <v>1467</v>
      </c>
      <c r="D3695" s="30" t="s">
        <v>5</v>
      </c>
      <c r="E3695" s="30">
        <v>5</v>
      </c>
      <c r="F3695" s="31">
        <v>1</v>
      </c>
      <c r="G3695" s="111">
        <v>129.59</v>
      </c>
      <c r="H3695" s="102" t="s">
        <v>19413</v>
      </c>
    </row>
    <row r="3696" spans="1:8" x14ac:dyDescent="0.25">
      <c r="A3696" s="30"/>
      <c r="B3696" s="30"/>
      <c r="C3696" s="30"/>
      <c r="D3696" s="30" t="s">
        <v>7</v>
      </c>
      <c r="E3696" s="30">
        <v>0.5</v>
      </c>
      <c r="F3696" s="31">
        <v>2</v>
      </c>
      <c r="G3696" s="111">
        <v>25.92</v>
      </c>
      <c r="H3696" s="102"/>
    </row>
    <row r="3697" spans="1:8" ht="28.5" x14ac:dyDescent="0.25">
      <c r="A3697" s="34"/>
      <c r="B3697" s="34"/>
      <c r="C3697" s="34" t="s">
        <v>13064</v>
      </c>
      <c r="D3697" s="34"/>
      <c r="E3697" s="34"/>
      <c r="F3697" s="35">
        <v>3</v>
      </c>
      <c r="G3697" s="112">
        <v>155.51</v>
      </c>
      <c r="H3697" s="102"/>
    </row>
    <row r="3698" spans="1:8" ht="30" x14ac:dyDescent="0.25">
      <c r="A3698" s="30" t="s">
        <v>1468</v>
      </c>
      <c r="B3698" s="30" t="s">
        <v>7838</v>
      </c>
      <c r="C3698" s="30" t="s">
        <v>1469</v>
      </c>
      <c r="D3698" s="30" t="s">
        <v>8</v>
      </c>
      <c r="E3698" s="30">
        <v>2</v>
      </c>
      <c r="F3698" s="31">
        <v>1</v>
      </c>
      <c r="G3698" s="111">
        <v>51.84</v>
      </c>
      <c r="H3698" s="102" t="s">
        <v>18109</v>
      </c>
    </row>
    <row r="3699" spans="1:8" ht="28.5" x14ac:dyDescent="0.25">
      <c r="A3699" s="34"/>
      <c r="B3699" s="34"/>
      <c r="C3699" s="34" t="s">
        <v>13065</v>
      </c>
      <c r="D3699" s="34"/>
      <c r="E3699" s="34"/>
      <c r="F3699" s="35">
        <v>1</v>
      </c>
      <c r="G3699" s="112">
        <v>51.84</v>
      </c>
      <c r="H3699" s="102"/>
    </row>
    <row r="3700" spans="1:8" x14ac:dyDescent="0.25">
      <c r="A3700" s="30" t="s">
        <v>1470</v>
      </c>
      <c r="B3700" s="30" t="s">
        <v>7839</v>
      </c>
      <c r="C3700" s="30" t="s">
        <v>1471</v>
      </c>
      <c r="D3700" s="30" t="s">
        <v>5</v>
      </c>
      <c r="E3700" s="30">
        <v>5</v>
      </c>
      <c r="F3700" s="31">
        <v>1</v>
      </c>
      <c r="G3700" s="111">
        <v>129.59</v>
      </c>
      <c r="H3700" s="102" t="s">
        <v>17318</v>
      </c>
    </row>
    <row r="3701" spans="1:8" x14ac:dyDescent="0.25">
      <c r="A3701" s="30"/>
      <c r="B3701" s="30"/>
      <c r="C3701" s="30"/>
      <c r="D3701" s="30" t="s">
        <v>7</v>
      </c>
      <c r="E3701" s="30">
        <v>0.5</v>
      </c>
      <c r="F3701" s="31">
        <v>1</v>
      </c>
      <c r="G3701" s="111">
        <v>12.96</v>
      </c>
      <c r="H3701" s="102"/>
    </row>
    <row r="3702" spans="1:8" ht="28.5" x14ac:dyDescent="0.25">
      <c r="A3702" s="34"/>
      <c r="B3702" s="34"/>
      <c r="C3702" s="34" t="s">
        <v>13066</v>
      </c>
      <c r="D3702" s="34"/>
      <c r="E3702" s="34"/>
      <c r="F3702" s="35">
        <v>2</v>
      </c>
      <c r="G3702" s="112">
        <v>142.55000000000001</v>
      </c>
      <c r="H3702" s="102"/>
    </row>
    <row r="3703" spans="1:8" ht="30" x14ac:dyDescent="0.25">
      <c r="A3703" s="30" t="s">
        <v>1472</v>
      </c>
      <c r="B3703" s="30" t="s">
        <v>7840</v>
      </c>
      <c r="C3703" s="30" t="s">
        <v>1473</v>
      </c>
      <c r="D3703" s="30" t="s">
        <v>5</v>
      </c>
      <c r="E3703" s="30">
        <v>5</v>
      </c>
      <c r="F3703" s="31">
        <v>1</v>
      </c>
      <c r="G3703" s="111">
        <v>129.59</v>
      </c>
      <c r="H3703" s="102" t="s">
        <v>18107</v>
      </c>
    </row>
    <row r="3704" spans="1:8" x14ac:dyDescent="0.25">
      <c r="A3704" s="30"/>
      <c r="B3704" s="30"/>
      <c r="C3704" s="30"/>
      <c r="D3704" s="30" t="s">
        <v>7</v>
      </c>
      <c r="E3704" s="30">
        <v>0.5</v>
      </c>
      <c r="F3704" s="31">
        <v>1</v>
      </c>
      <c r="G3704" s="111">
        <v>12.96</v>
      </c>
      <c r="H3704" s="102"/>
    </row>
    <row r="3705" spans="1:8" ht="28.5" x14ac:dyDescent="0.25">
      <c r="A3705" s="34"/>
      <c r="B3705" s="34"/>
      <c r="C3705" s="34" t="s">
        <v>13067</v>
      </c>
      <c r="D3705" s="34"/>
      <c r="E3705" s="34"/>
      <c r="F3705" s="35">
        <v>2</v>
      </c>
      <c r="G3705" s="112">
        <v>142.55000000000001</v>
      </c>
      <c r="H3705" s="102"/>
    </row>
    <row r="3706" spans="1:8" ht="30" x14ac:dyDescent="0.25">
      <c r="A3706" s="30" t="s">
        <v>1474</v>
      </c>
      <c r="B3706" s="30" t="s">
        <v>7841</v>
      </c>
      <c r="C3706" s="30" t="s">
        <v>2851</v>
      </c>
      <c r="D3706" s="30" t="s">
        <v>5</v>
      </c>
      <c r="E3706" s="30">
        <v>5</v>
      </c>
      <c r="F3706" s="31">
        <v>1</v>
      </c>
      <c r="G3706" s="111">
        <v>129.59</v>
      </c>
      <c r="H3706" s="102" t="s">
        <v>18690</v>
      </c>
    </row>
    <row r="3707" spans="1:8" x14ac:dyDescent="0.25">
      <c r="A3707" s="30"/>
      <c r="B3707" s="30"/>
      <c r="C3707" s="30"/>
      <c r="D3707" s="30" t="s">
        <v>7</v>
      </c>
      <c r="E3707" s="30">
        <v>0.5</v>
      </c>
      <c r="F3707" s="31">
        <v>1</v>
      </c>
      <c r="G3707" s="111">
        <v>12.96</v>
      </c>
      <c r="H3707" s="102"/>
    </row>
    <row r="3708" spans="1:8" ht="28.5" x14ac:dyDescent="0.25">
      <c r="A3708" s="34"/>
      <c r="B3708" s="34"/>
      <c r="C3708" s="34" t="s">
        <v>13068</v>
      </c>
      <c r="D3708" s="34"/>
      <c r="E3708" s="34"/>
      <c r="F3708" s="35">
        <v>2</v>
      </c>
      <c r="G3708" s="112">
        <v>142.55000000000001</v>
      </c>
      <c r="H3708" s="102"/>
    </row>
    <row r="3709" spans="1:8" x14ac:dyDescent="0.25">
      <c r="A3709" s="30" t="s">
        <v>1475</v>
      </c>
      <c r="B3709" s="30" t="s">
        <v>7842</v>
      </c>
      <c r="C3709" s="30" t="s">
        <v>1476</v>
      </c>
      <c r="D3709" s="30" t="s">
        <v>5</v>
      </c>
      <c r="E3709" s="30">
        <v>5</v>
      </c>
      <c r="F3709" s="31">
        <v>1</v>
      </c>
      <c r="G3709" s="111">
        <v>129.59</v>
      </c>
      <c r="H3709" s="102" t="s">
        <v>17505</v>
      </c>
    </row>
    <row r="3710" spans="1:8" x14ac:dyDescent="0.25">
      <c r="A3710" s="30"/>
      <c r="B3710" s="30"/>
      <c r="C3710" s="30"/>
      <c r="D3710" s="30" t="s">
        <v>7</v>
      </c>
      <c r="E3710" s="30">
        <v>0.5</v>
      </c>
      <c r="F3710" s="31">
        <v>3</v>
      </c>
      <c r="G3710" s="111">
        <v>38.880000000000003</v>
      </c>
      <c r="H3710" s="102"/>
    </row>
    <row r="3711" spans="1:8" ht="28.5" x14ac:dyDescent="0.25">
      <c r="A3711" s="34"/>
      <c r="B3711" s="34"/>
      <c r="C3711" s="34" t="s">
        <v>13069</v>
      </c>
      <c r="D3711" s="34"/>
      <c r="E3711" s="34"/>
      <c r="F3711" s="35">
        <v>4</v>
      </c>
      <c r="G3711" s="112">
        <v>168.47</v>
      </c>
      <c r="H3711" s="102"/>
    </row>
    <row r="3712" spans="1:8" x14ac:dyDescent="0.25">
      <c r="A3712" s="30" t="s">
        <v>1477</v>
      </c>
      <c r="B3712" s="30" t="s">
        <v>7843</v>
      </c>
      <c r="C3712" s="30" t="s">
        <v>2852</v>
      </c>
      <c r="D3712" s="30" t="s">
        <v>5</v>
      </c>
      <c r="E3712" s="30">
        <v>5</v>
      </c>
      <c r="F3712" s="31">
        <v>1</v>
      </c>
      <c r="G3712" s="111">
        <v>129.59</v>
      </c>
      <c r="H3712" s="102" t="s">
        <v>20324</v>
      </c>
    </row>
    <row r="3713" spans="1:8" x14ac:dyDescent="0.25">
      <c r="A3713" s="30"/>
      <c r="B3713" s="30"/>
      <c r="C3713" s="30"/>
      <c r="D3713" s="30" t="s">
        <v>7</v>
      </c>
      <c r="E3713" s="30">
        <v>0.5</v>
      </c>
      <c r="F3713" s="31">
        <v>2</v>
      </c>
      <c r="G3713" s="111">
        <v>25.92</v>
      </c>
      <c r="H3713" s="102"/>
    </row>
    <row r="3714" spans="1:8" ht="28.5" x14ac:dyDescent="0.25">
      <c r="A3714" s="34"/>
      <c r="B3714" s="34"/>
      <c r="C3714" s="34" t="s">
        <v>13070</v>
      </c>
      <c r="D3714" s="34"/>
      <c r="E3714" s="34"/>
      <c r="F3714" s="35">
        <v>3</v>
      </c>
      <c r="G3714" s="112">
        <v>155.51</v>
      </c>
      <c r="H3714" s="102"/>
    </row>
    <row r="3715" spans="1:8" ht="30" x14ac:dyDescent="0.25">
      <c r="A3715" s="30" t="s">
        <v>1478</v>
      </c>
      <c r="B3715" s="30" t="s">
        <v>7844</v>
      </c>
      <c r="C3715" s="30" t="s">
        <v>2428</v>
      </c>
      <c r="D3715" s="30" t="s">
        <v>5</v>
      </c>
      <c r="E3715" s="30">
        <v>5</v>
      </c>
      <c r="F3715" s="31">
        <v>1</v>
      </c>
      <c r="G3715" s="111">
        <v>129.59</v>
      </c>
      <c r="H3715" s="102" t="s">
        <v>19388</v>
      </c>
    </row>
    <row r="3716" spans="1:8" x14ac:dyDescent="0.25">
      <c r="A3716" s="30"/>
      <c r="B3716" s="30"/>
      <c r="C3716" s="30"/>
      <c r="D3716" s="30" t="s">
        <v>7</v>
      </c>
      <c r="E3716" s="30">
        <v>0.5</v>
      </c>
      <c r="F3716" s="31">
        <v>4</v>
      </c>
      <c r="G3716" s="111">
        <v>51.84</v>
      </c>
      <c r="H3716" s="102"/>
    </row>
    <row r="3717" spans="1:8" ht="28.5" x14ac:dyDescent="0.25">
      <c r="A3717" s="34"/>
      <c r="B3717" s="34"/>
      <c r="C3717" s="34" t="s">
        <v>13071</v>
      </c>
      <c r="D3717" s="34"/>
      <c r="E3717" s="34"/>
      <c r="F3717" s="35">
        <v>5</v>
      </c>
      <c r="G3717" s="112">
        <v>181.43</v>
      </c>
      <c r="H3717" s="102"/>
    </row>
    <row r="3718" spans="1:8" ht="45" x14ac:dyDescent="0.25">
      <c r="A3718" s="30" t="s">
        <v>2996</v>
      </c>
      <c r="B3718" s="30" t="s">
        <v>7845</v>
      </c>
      <c r="C3718" s="30" t="s">
        <v>2997</v>
      </c>
      <c r="D3718" s="30" t="s">
        <v>6</v>
      </c>
      <c r="E3718" s="30">
        <v>1</v>
      </c>
      <c r="F3718" s="31">
        <v>1</v>
      </c>
      <c r="G3718" s="111">
        <v>25.92</v>
      </c>
      <c r="H3718" s="114" t="s">
        <v>17105</v>
      </c>
    </row>
    <row r="3719" spans="1:8" ht="57" x14ac:dyDescent="0.25">
      <c r="A3719" s="34"/>
      <c r="B3719" s="34"/>
      <c r="C3719" s="34" t="s">
        <v>13072</v>
      </c>
      <c r="D3719" s="34"/>
      <c r="E3719" s="34"/>
      <c r="F3719" s="35">
        <v>1</v>
      </c>
      <c r="G3719" s="112">
        <v>25.92</v>
      </c>
      <c r="H3719" s="102"/>
    </row>
    <row r="3720" spans="1:8" ht="30" x14ac:dyDescent="0.25">
      <c r="A3720" s="30" t="s">
        <v>5873</v>
      </c>
      <c r="B3720" s="30" t="s">
        <v>7846</v>
      </c>
      <c r="C3720" s="30" t="s">
        <v>5874</v>
      </c>
      <c r="D3720" s="30" t="s">
        <v>7</v>
      </c>
      <c r="E3720" s="30">
        <v>0.5</v>
      </c>
      <c r="F3720" s="31">
        <v>1</v>
      </c>
      <c r="G3720" s="111">
        <v>12.96</v>
      </c>
      <c r="H3720" s="114" t="s">
        <v>17106</v>
      </c>
    </row>
    <row r="3721" spans="1:8" ht="42.75" x14ac:dyDescent="0.25">
      <c r="A3721" s="34"/>
      <c r="B3721" s="34"/>
      <c r="C3721" s="34" t="s">
        <v>13073</v>
      </c>
      <c r="D3721" s="34"/>
      <c r="E3721" s="34"/>
      <c r="F3721" s="35">
        <v>1</v>
      </c>
      <c r="G3721" s="112">
        <v>12.96</v>
      </c>
      <c r="H3721" s="102"/>
    </row>
    <row r="3722" spans="1:8" ht="30" x14ac:dyDescent="0.25">
      <c r="A3722" s="30" t="s">
        <v>2387</v>
      </c>
      <c r="B3722" s="30" t="s">
        <v>7847</v>
      </c>
      <c r="C3722" s="30" t="s">
        <v>1500</v>
      </c>
      <c r="D3722" s="30" t="s">
        <v>5</v>
      </c>
      <c r="E3722" s="30">
        <v>5</v>
      </c>
      <c r="F3722" s="31">
        <v>1</v>
      </c>
      <c r="G3722" s="111">
        <v>129.59</v>
      </c>
      <c r="H3722" s="102" t="s">
        <v>19070</v>
      </c>
    </row>
    <row r="3723" spans="1:8" x14ac:dyDescent="0.25">
      <c r="A3723" s="30"/>
      <c r="B3723" s="30"/>
      <c r="C3723" s="30"/>
      <c r="D3723" s="30" t="s">
        <v>6</v>
      </c>
      <c r="E3723" s="30">
        <v>1</v>
      </c>
      <c r="F3723" s="31">
        <v>1</v>
      </c>
      <c r="G3723" s="111">
        <v>25.92</v>
      </c>
      <c r="H3723" s="102"/>
    </row>
    <row r="3724" spans="1:8" x14ac:dyDescent="0.25">
      <c r="A3724" s="30"/>
      <c r="B3724" s="30"/>
      <c r="C3724" s="30"/>
      <c r="D3724" s="30" t="s">
        <v>7</v>
      </c>
      <c r="E3724" s="30">
        <v>0.5</v>
      </c>
      <c r="F3724" s="31">
        <v>2</v>
      </c>
      <c r="G3724" s="111">
        <v>25.92</v>
      </c>
      <c r="H3724" s="102"/>
    </row>
    <row r="3725" spans="1:8" ht="28.5" x14ac:dyDescent="0.25">
      <c r="A3725" s="34"/>
      <c r="B3725" s="34"/>
      <c r="C3725" s="34" t="s">
        <v>13074</v>
      </c>
      <c r="D3725" s="34"/>
      <c r="E3725" s="34"/>
      <c r="F3725" s="35">
        <v>4</v>
      </c>
      <c r="G3725" s="112">
        <v>181.43</v>
      </c>
      <c r="H3725" s="102"/>
    </row>
    <row r="3726" spans="1:8" ht="45" x14ac:dyDescent="0.25">
      <c r="A3726" s="30" t="s">
        <v>2405</v>
      </c>
      <c r="B3726" s="30" t="s">
        <v>7848</v>
      </c>
      <c r="C3726" s="30" t="s">
        <v>2406</v>
      </c>
      <c r="D3726" s="30" t="s">
        <v>7</v>
      </c>
      <c r="E3726" s="30">
        <v>0.5</v>
      </c>
      <c r="F3726" s="31">
        <v>1</v>
      </c>
      <c r="G3726" s="111">
        <v>12.96</v>
      </c>
      <c r="H3726" s="114" t="s">
        <v>17107</v>
      </c>
    </row>
    <row r="3727" spans="1:8" ht="57" x14ac:dyDescent="0.25">
      <c r="A3727" s="34"/>
      <c r="B3727" s="34"/>
      <c r="C3727" s="34" t="s">
        <v>13075</v>
      </c>
      <c r="D3727" s="34"/>
      <c r="E3727" s="34"/>
      <c r="F3727" s="35">
        <v>1</v>
      </c>
      <c r="G3727" s="112">
        <v>12.96</v>
      </c>
      <c r="H3727" s="102"/>
    </row>
    <row r="3728" spans="1:8" ht="30" x14ac:dyDescent="0.25">
      <c r="A3728" s="30" t="s">
        <v>1481</v>
      </c>
      <c r="B3728" s="30" t="s">
        <v>7849</v>
      </c>
      <c r="C3728" s="30" t="s">
        <v>1482</v>
      </c>
      <c r="D3728" s="30" t="s">
        <v>3</v>
      </c>
      <c r="E3728" s="30">
        <v>10</v>
      </c>
      <c r="F3728" s="31">
        <v>1</v>
      </c>
      <c r="G3728" s="111">
        <v>259.18</v>
      </c>
      <c r="H3728" s="102" t="s">
        <v>20691</v>
      </c>
    </row>
    <row r="3729" spans="1:8" x14ac:dyDescent="0.25">
      <c r="A3729" s="30"/>
      <c r="B3729" s="30"/>
      <c r="C3729" s="30"/>
      <c r="D3729" s="30" t="s">
        <v>5</v>
      </c>
      <c r="E3729" s="30">
        <v>5</v>
      </c>
      <c r="F3729" s="31">
        <v>3</v>
      </c>
      <c r="G3729" s="111">
        <v>388.77</v>
      </c>
      <c r="H3729" s="102"/>
    </row>
    <row r="3730" spans="1:8" x14ac:dyDescent="0.25">
      <c r="A3730" s="30"/>
      <c r="B3730" s="30"/>
      <c r="C3730" s="30"/>
      <c r="D3730" s="30" t="s">
        <v>8</v>
      </c>
      <c r="E3730" s="30">
        <v>2</v>
      </c>
      <c r="F3730" s="31">
        <v>1</v>
      </c>
      <c r="G3730" s="111">
        <v>51.84</v>
      </c>
      <c r="H3730" s="102"/>
    </row>
    <row r="3731" spans="1:8" x14ac:dyDescent="0.25">
      <c r="A3731" s="30"/>
      <c r="B3731" s="30"/>
      <c r="C3731" s="30"/>
      <c r="D3731" s="30" t="s">
        <v>7</v>
      </c>
      <c r="E3731" s="30">
        <v>0.5</v>
      </c>
      <c r="F3731" s="31">
        <v>19</v>
      </c>
      <c r="G3731" s="111">
        <v>246.22</v>
      </c>
      <c r="H3731" s="102"/>
    </row>
    <row r="3732" spans="1:8" ht="42.75" x14ac:dyDescent="0.25">
      <c r="A3732" s="34"/>
      <c r="B3732" s="34"/>
      <c r="C3732" s="34" t="s">
        <v>13076</v>
      </c>
      <c r="D3732" s="34"/>
      <c r="E3732" s="34"/>
      <c r="F3732" s="35">
        <v>24</v>
      </c>
      <c r="G3732" s="112">
        <v>946.0100000000001</v>
      </c>
      <c r="H3732" s="102"/>
    </row>
    <row r="3733" spans="1:8" ht="30" x14ac:dyDescent="0.25">
      <c r="A3733" s="30" t="s">
        <v>1483</v>
      </c>
      <c r="B3733" s="30" t="s">
        <v>7850</v>
      </c>
      <c r="C3733" s="30" t="s">
        <v>1484</v>
      </c>
      <c r="D3733" s="30" t="s">
        <v>5</v>
      </c>
      <c r="E3733" s="30">
        <v>5</v>
      </c>
      <c r="F3733" s="31">
        <v>2</v>
      </c>
      <c r="G3733" s="111">
        <v>259.18</v>
      </c>
      <c r="H3733" s="102" t="s">
        <v>20454</v>
      </c>
    </row>
    <row r="3734" spans="1:8" x14ac:dyDescent="0.25">
      <c r="A3734" s="30"/>
      <c r="B3734" s="30"/>
      <c r="C3734" s="30"/>
      <c r="D3734" s="30" t="s">
        <v>7</v>
      </c>
      <c r="E3734" s="30">
        <v>0.5</v>
      </c>
      <c r="F3734" s="31">
        <v>4</v>
      </c>
      <c r="G3734" s="111">
        <v>51.84</v>
      </c>
      <c r="H3734" s="102"/>
    </row>
    <row r="3735" spans="1:8" ht="28.5" x14ac:dyDescent="0.25">
      <c r="A3735" s="34"/>
      <c r="B3735" s="34"/>
      <c r="C3735" s="34" t="s">
        <v>13077</v>
      </c>
      <c r="D3735" s="34"/>
      <c r="E3735" s="34"/>
      <c r="F3735" s="35">
        <v>6</v>
      </c>
      <c r="G3735" s="112">
        <v>311.02</v>
      </c>
      <c r="H3735" s="102"/>
    </row>
    <row r="3736" spans="1:8" ht="30" x14ac:dyDescent="0.25">
      <c r="A3736" s="30" t="s">
        <v>1485</v>
      </c>
      <c r="B3736" s="30" t="s">
        <v>7851</v>
      </c>
      <c r="C3736" s="30" t="s">
        <v>1486</v>
      </c>
      <c r="D3736" s="30" t="s">
        <v>5</v>
      </c>
      <c r="E3736" s="30">
        <v>5</v>
      </c>
      <c r="F3736" s="31">
        <v>1</v>
      </c>
      <c r="G3736" s="111">
        <v>129.59</v>
      </c>
      <c r="H3736" s="102" t="s">
        <v>17010</v>
      </c>
    </row>
    <row r="3737" spans="1:8" x14ac:dyDescent="0.25">
      <c r="A3737" s="30"/>
      <c r="B3737" s="30"/>
      <c r="C3737" s="30"/>
      <c r="D3737" s="30" t="s">
        <v>7</v>
      </c>
      <c r="E3737" s="30">
        <v>0.5</v>
      </c>
      <c r="F3737" s="31">
        <v>3</v>
      </c>
      <c r="G3737" s="111">
        <v>38.880000000000003</v>
      </c>
      <c r="H3737" s="102"/>
    </row>
    <row r="3738" spans="1:8" ht="28.5" x14ac:dyDescent="0.25">
      <c r="A3738" s="34"/>
      <c r="B3738" s="34"/>
      <c r="C3738" s="34" t="s">
        <v>13078</v>
      </c>
      <c r="D3738" s="34"/>
      <c r="E3738" s="34"/>
      <c r="F3738" s="35">
        <v>4</v>
      </c>
      <c r="G3738" s="112">
        <v>168.47</v>
      </c>
      <c r="H3738" s="102"/>
    </row>
    <row r="3739" spans="1:8" ht="30" x14ac:dyDescent="0.25">
      <c r="A3739" s="30" t="s">
        <v>1487</v>
      </c>
      <c r="B3739" s="30" t="s">
        <v>7852</v>
      </c>
      <c r="C3739" s="30" t="s">
        <v>1488</v>
      </c>
      <c r="D3739" s="30" t="s">
        <v>5</v>
      </c>
      <c r="E3739" s="30">
        <v>5</v>
      </c>
      <c r="F3739" s="31">
        <v>2</v>
      </c>
      <c r="G3739" s="111">
        <v>259.18</v>
      </c>
      <c r="H3739" s="102" t="s">
        <v>17358</v>
      </c>
    </row>
    <row r="3740" spans="1:8" x14ac:dyDescent="0.25">
      <c r="A3740" s="30"/>
      <c r="B3740" s="30"/>
      <c r="C3740" s="30"/>
      <c r="D3740" s="30" t="s">
        <v>7</v>
      </c>
      <c r="E3740" s="30">
        <v>0.5</v>
      </c>
      <c r="F3740" s="31">
        <v>4</v>
      </c>
      <c r="G3740" s="111">
        <v>51.84</v>
      </c>
      <c r="H3740" s="102"/>
    </row>
    <row r="3741" spans="1:8" ht="28.5" x14ac:dyDescent="0.25">
      <c r="A3741" s="34"/>
      <c r="B3741" s="34"/>
      <c r="C3741" s="34" t="s">
        <v>13079</v>
      </c>
      <c r="D3741" s="34"/>
      <c r="E3741" s="34"/>
      <c r="F3741" s="35">
        <v>6</v>
      </c>
      <c r="G3741" s="112">
        <v>311.02</v>
      </c>
      <c r="H3741" s="102"/>
    </row>
    <row r="3742" spans="1:8" ht="30" x14ac:dyDescent="0.25">
      <c r="A3742" s="30" t="s">
        <v>1489</v>
      </c>
      <c r="B3742" s="30" t="s">
        <v>7853</v>
      </c>
      <c r="C3742" s="30" t="s">
        <v>6464</v>
      </c>
      <c r="D3742" s="30" t="s">
        <v>3</v>
      </c>
      <c r="E3742" s="30">
        <v>10</v>
      </c>
      <c r="F3742" s="31">
        <v>1</v>
      </c>
      <c r="G3742" s="111">
        <v>259.18</v>
      </c>
      <c r="H3742" s="102" t="s">
        <v>16999</v>
      </c>
    </row>
    <row r="3743" spans="1:8" x14ac:dyDescent="0.25">
      <c r="A3743" s="30"/>
      <c r="B3743" s="30"/>
      <c r="C3743" s="30"/>
      <c r="D3743" s="30" t="s">
        <v>7</v>
      </c>
      <c r="E3743" s="30">
        <v>0.5</v>
      </c>
      <c r="F3743" s="31">
        <v>1</v>
      </c>
      <c r="G3743" s="111">
        <v>12.96</v>
      </c>
      <c r="H3743" s="102"/>
    </row>
    <row r="3744" spans="1:8" ht="42.75" x14ac:dyDescent="0.25">
      <c r="A3744" s="34"/>
      <c r="B3744" s="34"/>
      <c r="C3744" s="34" t="s">
        <v>13080</v>
      </c>
      <c r="D3744" s="34"/>
      <c r="E3744" s="34"/>
      <c r="F3744" s="35">
        <v>2</v>
      </c>
      <c r="G3744" s="112">
        <v>272.14</v>
      </c>
      <c r="H3744" s="102"/>
    </row>
    <row r="3745" spans="1:8" ht="45" x14ac:dyDescent="0.25">
      <c r="A3745" s="30" t="s">
        <v>1490</v>
      </c>
      <c r="B3745" s="30" t="s">
        <v>7854</v>
      </c>
      <c r="C3745" s="30" t="s">
        <v>1491</v>
      </c>
      <c r="D3745" s="30" t="s">
        <v>8</v>
      </c>
      <c r="E3745" s="30">
        <v>2</v>
      </c>
      <c r="F3745" s="31">
        <v>1</v>
      </c>
      <c r="G3745" s="111">
        <v>51.84</v>
      </c>
      <c r="H3745" s="102" t="s">
        <v>16895</v>
      </c>
    </row>
    <row r="3746" spans="1:8" x14ac:dyDescent="0.25">
      <c r="A3746" s="30"/>
      <c r="B3746" s="30"/>
      <c r="C3746" s="30"/>
      <c r="D3746" s="30" t="s">
        <v>7</v>
      </c>
      <c r="E3746" s="30">
        <v>0.5</v>
      </c>
      <c r="F3746" s="31">
        <v>4</v>
      </c>
      <c r="G3746" s="111">
        <v>51.84</v>
      </c>
      <c r="H3746" s="102"/>
    </row>
    <row r="3747" spans="1:8" ht="42.75" x14ac:dyDescent="0.25">
      <c r="A3747" s="34"/>
      <c r="B3747" s="34"/>
      <c r="C3747" s="34" t="s">
        <v>13081</v>
      </c>
      <c r="D3747" s="34"/>
      <c r="E3747" s="34"/>
      <c r="F3747" s="35">
        <v>5</v>
      </c>
      <c r="G3747" s="112">
        <v>103.68</v>
      </c>
      <c r="H3747" s="102"/>
    </row>
    <row r="3748" spans="1:8" ht="30" x14ac:dyDescent="0.25">
      <c r="A3748" s="30" t="s">
        <v>1492</v>
      </c>
      <c r="B3748" s="30" t="s">
        <v>7855</v>
      </c>
      <c r="C3748" s="30" t="s">
        <v>1493</v>
      </c>
      <c r="D3748" s="30" t="s">
        <v>5</v>
      </c>
      <c r="E3748" s="30">
        <v>5</v>
      </c>
      <c r="F3748" s="31">
        <v>1</v>
      </c>
      <c r="G3748" s="111">
        <v>129.59</v>
      </c>
      <c r="H3748" s="102" t="s">
        <v>19100</v>
      </c>
    </row>
    <row r="3749" spans="1:8" x14ac:dyDescent="0.25">
      <c r="A3749" s="30"/>
      <c r="B3749" s="30"/>
      <c r="C3749" s="30"/>
      <c r="D3749" s="30" t="s">
        <v>6</v>
      </c>
      <c r="E3749" s="30">
        <v>1</v>
      </c>
      <c r="F3749" s="31">
        <v>1</v>
      </c>
      <c r="G3749" s="111">
        <v>25.92</v>
      </c>
      <c r="H3749" s="102"/>
    </row>
    <row r="3750" spans="1:8" x14ac:dyDescent="0.25">
      <c r="A3750" s="30"/>
      <c r="B3750" s="30"/>
      <c r="C3750" s="30"/>
      <c r="D3750" s="30" t="s">
        <v>7</v>
      </c>
      <c r="E3750" s="30">
        <v>0.5</v>
      </c>
      <c r="F3750" s="31">
        <v>1</v>
      </c>
      <c r="G3750" s="111">
        <v>12.96</v>
      </c>
      <c r="H3750" s="102"/>
    </row>
    <row r="3751" spans="1:8" ht="28.5" x14ac:dyDescent="0.25">
      <c r="A3751" s="34"/>
      <c r="B3751" s="34"/>
      <c r="C3751" s="34" t="s">
        <v>13082</v>
      </c>
      <c r="D3751" s="34"/>
      <c r="E3751" s="34"/>
      <c r="F3751" s="35">
        <v>3</v>
      </c>
      <c r="G3751" s="112">
        <v>168.47</v>
      </c>
      <c r="H3751" s="102"/>
    </row>
    <row r="3752" spans="1:8" x14ac:dyDescent="0.25">
      <c r="A3752" s="30" t="s">
        <v>2219</v>
      </c>
      <c r="B3752" s="30" t="s">
        <v>9126</v>
      </c>
      <c r="C3752" s="30" t="s">
        <v>2220</v>
      </c>
      <c r="D3752" s="30" t="s">
        <v>5</v>
      </c>
      <c r="E3752" s="30">
        <v>5</v>
      </c>
      <c r="F3752" s="31">
        <v>1</v>
      </c>
      <c r="G3752" s="111">
        <v>129.59</v>
      </c>
      <c r="H3752" s="102" t="s">
        <v>20936</v>
      </c>
    </row>
    <row r="3753" spans="1:8" x14ac:dyDescent="0.25">
      <c r="A3753" s="30"/>
      <c r="B3753" s="30"/>
      <c r="C3753" s="30"/>
      <c r="D3753" s="30" t="s">
        <v>7</v>
      </c>
      <c r="E3753" s="30">
        <v>0.5</v>
      </c>
      <c r="F3753" s="31">
        <v>1</v>
      </c>
      <c r="G3753" s="111">
        <v>12.96</v>
      </c>
      <c r="H3753" s="102"/>
    </row>
    <row r="3754" spans="1:8" ht="28.5" x14ac:dyDescent="0.25">
      <c r="A3754" s="34"/>
      <c r="B3754" s="34"/>
      <c r="C3754" s="34" t="s">
        <v>13083</v>
      </c>
      <c r="D3754" s="34"/>
      <c r="E3754" s="34"/>
      <c r="F3754" s="35">
        <v>2</v>
      </c>
      <c r="G3754" s="112">
        <v>142.55000000000001</v>
      </c>
      <c r="H3754" s="102"/>
    </row>
    <row r="3755" spans="1:8" ht="30" x14ac:dyDescent="0.25">
      <c r="A3755" s="30" t="s">
        <v>2221</v>
      </c>
      <c r="B3755" s="30" t="s">
        <v>9127</v>
      </c>
      <c r="C3755" s="30" t="s">
        <v>2672</v>
      </c>
      <c r="D3755" s="30" t="s">
        <v>8</v>
      </c>
      <c r="E3755" s="30">
        <v>2</v>
      </c>
      <c r="F3755" s="31">
        <v>1</v>
      </c>
      <c r="G3755" s="111">
        <v>51.84</v>
      </c>
      <c r="H3755" s="102" t="s">
        <v>20056</v>
      </c>
    </row>
    <row r="3756" spans="1:8" x14ac:dyDescent="0.25">
      <c r="A3756" s="30"/>
      <c r="B3756" s="30"/>
      <c r="C3756" s="30"/>
      <c r="D3756" s="30" t="s">
        <v>7</v>
      </c>
      <c r="E3756" s="30">
        <v>0.5</v>
      </c>
      <c r="F3756" s="31">
        <v>2</v>
      </c>
      <c r="G3756" s="111">
        <v>25.92</v>
      </c>
      <c r="H3756" s="102"/>
    </row>
    <row r="3757" spans="1:8" ht="28.5" x14ac:dyDescent="0.25">
      <c r="A3757" s="34"/>
      <c r="B3757" s="34"/>
      <c r="C3757" s="34" t="s">
        <v>13084</v>
      </c>
      <c r="D3757" s="34"/>
      <c r="E3757" s="34"/>
      <c r="F3757" s="35">
        <v>3</v>
      </c>
      <c r="G3757" s="112">
        <v>77.760000000000005</v>
      </c>
      <c r="H3757" s="102"/>
    </row>
    <row r="3758" spans="1:8" x14ac:dyDescent="0.25">
      <c r="A3758" s="30" t="s">
        <v>2224</v>
      </c>
      <c r="B3758" s="30" t="s">
        <v>9129</v>
      </c>
      <c r="C3758" s="30" t="s">
        <v>2967</v>
      </c>
      <c r="D3758" s="30" t="s">
        <v>5</v>
      </c>
      <c r="E3758" s="30">
        <v>5</v>
      </c>
      <c r="F3758" s="31">
        <v>1</v>
      </c>
      <c r="G3758" s="111">
        <v>129.59</v>
      </c>
      <c r="H3758" s="102" t="s">
        <v>20183</v>
      </c>
    </row>
    <row r="3759" spans="1:8" x14ac:dyDescent="0.25">
      <c r="A3759" s="30"/>
      <c r="B3759" s="30"/>
      <c r="C3759" s="30"/>
      <c r="D3759" s="30" t="s">
        <v>7</v>
      </c>
      <c r="E3759" s="30">
        <v>0.5</v>
      </c>
      <c r="F3759" s="31">
        <v>1</v>
      </c>
      <c r="G3759" s="111">
        <v>12.96</v>
      </c>
      <c r="H3759" s="102"/>
    </row>
    <row r="3760" spans="1:8" ht="28.5" x14ac:dyDescent="0.25">
      <c r="A3760" s="34"/>
      <c r="B3760" s="34"/>
      <c r="C3760" s="34" t="s">
        <v>13085</v>
      </c>
      <c r="D3760" s="34"/>
      <c r="E3760" s="34"/>
      <c r="F3760" s="35">
        <v>2</v>
      </c>
      <c r="G3760" s="112">
        <v>142.55000000000001</v>
      </c>
      <c r="H3760" s="102"/>
    </row>
    <row r="3761" spans="1:8" ht="30" x14ac:dyDescent="0.25">
      <c r="A3761" s="30" t="s">
        <v>2225</v>
      </c>
      <c r="B3761" s="30" t="s">
        <v>9130</v>
      </c>
      <c r="C3761" s="30" t="s">
        <v>2226</v>
      </c>
      <c r="D3761" s="30" t="s">
        <v>5</v>
      </c>
      <c r="E3761" s="30">
        <v>5</v>
      </c>
      <c r="F3761" s="31">
        <v>2</v>
      </c>
      <c r="G3761" s="111">
        <v>259.18</v>
      </c>
      <c r="H3761" s="102" t="s">
        <v>20259</v>
      </c>
    </row>
    <row r="3762" spans="1:8" x14ac:dyDescent="0.25">
      <c r="A3762" s="30"/>
      <c r="B3762" s="30"/>
      <c r="C3762" s="30"/>
      <c r="D3762" s="30" t="s">
        <v>7</v>
      </c>
      <c r="E3762" s="30">
        <v>0.5</v>
      </c>
      <c r="F3762" s="31">
        <v>2</v>
      </c>
      <c r="G3762" s="111">
        <v>25.92</v>
      </c>
      <c r="H3762" s="102"/>
    </row>
    <row r="3763" spans="1:8" ht="28.5" x14ac:dyDescent="0.25">
      <c r="A3763" s="34"/>
      <c r="B3763" s="34"/>
      <c r="C3763" s="34" t="s">
        <v>13086</v>
      </c>
      <c r="D3763" s="34"/>
      <c r="E3763" s="34"/>
      <c r="F3763" s="35">
        <v>4</v>
      </c>
      <c r="G3763" s="112">
        <v>285.10000000000002</v>
      </c>
      <c r="H3763" s="102"/>
    </row>
    <row r="3764" spans="1:8" ht="30" x14ac:dyDescent="0.25">
      <c r="A3764" s="30" t="s">
        <v>2227</v>
      </c>
      <c r="B3764" s="30" t="s">
        <v>9131</v>
      </c>
      <c r="C3764" s="30" t="s">
        <v>2228</v>
      </c>
      <c r="D3764" s="30" t="s">
        <v>5</v>
      </c>
      <c r="E3764" s="30">
        <v>5</v>
      </c>
      <c r="F3764" s="31">
        <v>2</v>
      </c>
      <c r="G3764" s="111">
        <v>259.18</v>
      </c>
      <c r="H3764" s="102" t="s">
        <v>20042</v>
      </c>
    </row>
    <row r="3765" spans="1:8" x14ac:dyDescent="0.25">
      <c r="A3765" s="30"/>
      <c r="B3765" s="30"/>
      <c r="C3765" s="30"/>
      <c r="D3765" s="30" t="s">
        <v>6</v>
      </c>
      <c r="E3765" s="30">
        <v>1</v>
      </c>
      <c r="F3765" s="31">
        <v>1</v>
      </c>
      <c r="G3765" s="111">
        <v>25.92</v>
      </c>
      <c r="H3765" s="102"/>
    </row>
    <row r="3766" spans="1:8" x14ac:dyDescent="0.25">
      <c r="A3766" s="30"/>
      <c r="B3766" s="30"/>
      <c r="C3766" s="30"/>
      <c r="D3766" s="30" t="s">
        <v>7</v>
      </c>
      <c r="E3766" s="30">
        <v>0.5</v>
      </c>
      <c r="F3766" s="31">
        <v>1</v>
      </c>
      <c r="G3766" s="111">
        <v>12.96</v>
      </c>
      <c r="H3766" s="102"/>
    </row>
    <row r="3767" spans="1:8" ht="28.5" x14ac:dyDescent="0.25">
      <c r="A3767" s="34"/>
      <c r="B3767" s="34"/>
      <c r="C3767" s="34" t="s">
        <v>13087</v>
      </c>
      <c r="D3767" s="34"/>
      <c r="E3767" s="34"/>
      <c r="F3767" s="35">
        <v>4</v>
      </c>
      <c r="G3767" s="112">
        <v>298.06</v>
      </c>
      <c r="H3767" s="102"/>
    </row>
    <row r="3768" spans="1:8" x14ac:dyDescent="0.25">
      <c r="A3768" s="30" t="s">
        <v>2229</v>
      </c>
      <c r="B3768" s="30" t="s">
        <v>9132</v>
      </c>
      <c r="C3768" s="30" t="s">
        <v>2230</v>
      </c>
      <c r="D3768" s="30" t="s">
        <v>8</v>
      </c>
      <c r="E3768" s="30">
        <v>2</v>
      </c>
      <c r="F3768" s="31">
        <v>1</v>
      </c>
      <c r="G3768" s="111">
        <v>51.84</v>
      </c>
      <c r="H3768" s="102" t="s">
        <v>20942</v>
      </c>
    </row>
    <row r="3769" spans="1:8" x14ac:dyDescent="0.25">
      <c r="A3769" s="30"/>
      <c r="B3769" s="30"/>
      <c r="C3769" s="30"/>
      <c r="D3769" s="30" t="s">
        <v>7</v>
      </c>
      <c r="E3769" s="30">
        <v>0.5</v>
      </c>
      <c r="F3769" s="31">
        <v>1</v>
      </c>
      <c r="G3769" s="111">
        <v>12.96</v>
      </c>
      <c r="H3769" s="102"/>
    </row>
    <row r="3770" spans="1:8" x14ac:dyDescent="0.25">
      <c r="A3770" s="34"/>
      <c r="B3770" s="34"/>
      <c r="C3770" s="34" t="s">
        <v>13088</v>
      </c>
      <c r="D3770" s="34"/>
      <c r="E3770" s="34"/>
      <c r="F3770" s="35">
        <v>2</v>
      </c>
      <c r="G3770" s="112">
        <v>64.800000000000011</v>
      </c>
      <c r="H3770" s="102"/>
    </row>
    <row r="3771" spans="1:8" ht="30" x14ac:dyDescent="0.25">
      <c r="A3771" s="30" t="s">
        <v>2231</v>
      </c>
      <c r="B3771" s="30" t="s">
        <v>9133</v>
      </c>
      <c r="C3771" s="30" t="s">
        <v>2232</v>
      </c>
      <c r="D3771" s="30" t="s">
        <v>8</v>
      </c>
      <c r="E3771" s="30">
        <v>2</v>
      </c>
      <c r="F3771" s="31">
        <v>1</v>
      </c>
      <c r="G3771" s="111">
        <v>51.84</v>
      </c>
      <c r="H3771" s="102" t="s">
        <v>17227</v>
      </c>
    </row>
    <row r="3772" spans="1:8" ht="28.5" x14ac:dyDescent="0.25">
      <c r="A3772" s="34"/>
      <c r="B3772" s="34"/>
      <c r="C3772" s="34" t="s">
        <v>13089</v>
      </c>
      <c r="D3772" s="34"/>
      <c r="E3772" s="34"/>
      <c r="F3772" s="35">
        <v>1</v>
      </c>
      <c r="G3772" s="112">
        <v>51.84</v>
      </c>
      <c r="H3772" s="102"/>
    </row>
    <row r="3773" spans="1:8" x14ac:dyDescent="0.25">
      <c r="A3773" s="30" t="s">
        <v>2233</v>
      </c>
      <c r="B3773" s="30" t="s">
        <v>9134</v>
      </c>
      <c r="C3773" s="30" t="s">
        <v>2542</v>
      </c>
      <c r="D3773" s="30" t="s">
        <v>3</v>
      </c>
      <c r="E3773" s="30">
        <v>10</v>
      </c>
      <c r="F3773" s="31">
        <v>2</v>
      </c>
      <c r="G3773" s="111">
        <v>518.36</v>
      </c>
      <c r="H3773" s="102" t="s">
        <v>19282</v>
      </c>
    </row>
    <row r="3774" spans="1:8" ht="28.5" x14ac:dyDescent="0.25">
      <c r="A3774" s="34"/>
      <c r="B3774" s="34"/>
      <c r="C3774" s="34" t="s">
        <v>13090</v>
      </c>
      <c r="D3774" s="34"/>
      <c r="E3774" s="34"/>
      <c r="F3774" s="35">
        <v>2</v>
      </c>
      <c r="G3774" s="112">
        <v>518.36</v>
      </c>
      <c r="H3774" s="102"/>
    </row>
    <row r="3775" spans="1:8" ht="30" x14ac:dyDescent="0.25">
      <c r="A3775" s="30" t="s">
        <v>2234</v>
      </c>
      <c r="B3775" s="30" t="s">
        <v>9135</v>
      </c>
      <c r="C3775" s="30" t="s">
        <v>2235</v>
      </c>
      <c r="D3775" s="30" t="s">
        <v>5</v>
      </c>
      <c r="E3775" s="30">
        <v>5</v>
      </c>
      <c r="F3775" s="31">
        <v>2</v>
      </c>
      <c r="G3775" s="111">
        <v>259.18</v>
      </c>
      <c r="H3775" s="102" t="s">
        <v>18212</v>
      </c>
    </row>
    <row r="3776" spans="1:8" x14ac:dyDescent="0.25">
      <c r="A3776" s="30"/>
      <c r="B3776" s="30"/>
      <c r="C3776" s="30"/>
      <c r="D3776" s="30" t="s">
        <v>7</v>
      </c>
      <c r="E3776" s="30">
        <v>0.5</v>
      </c>
      <c r="F3776" s="31">
        <v>1</v>
      </c>
      <c r="G3776" s="111">
        <v>12.96</v>
      </c>
      <c r="H3776" s="102"/>
    </row>
    <row r="3777" spans="1:8" ht="42.75" x14ac:dyDescent="0.25">
      <c r="A3777" s="34"/>
      <c r="B3777" s="34"/>
      <c r="C3777" s="34" t="s">
        <v>13091</v>
      </c>
      <c r="D3777" s="34"/>
      <c r="E3777" s="34"/>
      <c r="F3777" s="35">
        <v>3</v>
      </c>
      <c r="G3777" s="112">
        <v>272.14</v>
      </c>
      <c r="H3777" s="102"/>
    </row>
    <row r="3778" spans="1:8" x14ac:dyDescent="0.25">
      <c r="A3778" s="30" t="s">
        <v>1671</v>
      </c>
      <c r="B3778" s="30" t="s">
        <v>8700</v>
      </c>
      <c r="C3778" s="30" t="s">
        <v>1672</v>
      </c>
      <c r="D3778" s="30" t="s">
        <v>3</v>
      </c>
      <c r="E3778" s="30">
        <v>10</v>
      </c>
      <c r="F3778" s="31">
        <v>28</v>
      </c>
      <c r="G3778" s="111">
        <v>7257.1</v>
      </c>
      <c r="H3778" s="102" t="s">
        <v>17684</v>
      </c>
    </row>
    <row r="3779" spans="1:8" x14ac:dyDescent="0.25">
      <c r="A3779" s="30"/>
      <c r="B3779" s="30"/>
      <c r="C3779" s="30"/>
      <c r="D3779" s="30" t="s">
        <v>4</v>
      </c>
      <c r="E3779" s="30">
        <v>8</v>
      </c>
      <c r="F3779" s="31">
        <v>16</v>
      </c>
      <c r="G3779" s="111">
        <v>3317.53</v>
      </c>
      <c r="H3779" s="102"/>
    </row>
    <row r="3780" spans="1:8" x14ac:dyDescent="0.25">
      <c r="A3780" s="30"/>
      <c r="B3780" s="30"/>
      <c r="C3780" s="30"/>
      <c r="D3780" s="30" t="s">
        <v>5</v>
      </c>
      <c r="E3780" s="30">
        <v>5</v>
      </c>
      <c r="F3780" s="31">
        <v>31</v>
      </c>
      <c r="G3780" s="111">
        <v>4017.32</v>
      </c>
      <c r="H3780" s="102"/>
    </row>
    <row r="3781" spans="1:8" x14ac:dyDescent="0.25">
      <c r="A3781" s="30"/>
      <c r="B3781" s="30"/>
      <c r="C3781" s="30"/>
      <c r="D3781" s="30" t="s">
        <v>8</v>
      </c>
      <c r="E3781" s="30">
        <v>2</v>
      </c>
      <c r="F3781" s="31">
        <v>2</v>
      </c>
      <c r="G3781" s="111">
        <v>103.67</v>
      </c>
      <c r="H3781" s="102"/>
    </row>
    <row r="3782" spans="1:8" x14ac:dyDescent="0.25">
      <c r="A3782" s="30"/>
      <c r="B3782" s="30"/>
      <c r="C3782" s="30"/>
      <c r="D3782" s="30" t="s">
        <v>6</v>
      </c>
      <c r="E3782" s="30">
        <v>1</v>
      </c>
      <c r="F3782" s="31">
        <v>26</v>
      </c>
      <c r="G3782" s="111">
        <v>673.87</v>
      </c>
      <c r="H3782" s="102"/>
    </row>
    <row r="3783" spans="1:8" x14ac:dyDescent="0.25">
      <c r="A3783" s="30"/>
      <c r="B3783" s="30"/>
      <c r="C3783" s="30"/>
      <c r="D3783" s="30" t="s">
        <v>7</v>
      </c>
      <c r="E3783" s="30">
        <v>0.5</v>
      </c>
      <c r="F3783" s="31">
        <v>96</v>
      </c>
      <c r="G3783" s="111">
        <v>1244.07</v>
      </c>
      <c r="H3783" s="102"/>
    </row>
    <row r="3784" spans="1:8" ht="28.5" x14ac:dyDescent="0.25">
      <c r="A3784" s="34"/>
      <c r="B3784" s="34"/>
      <c r="C3784" s="34" t="s">
        <v>13092</v>
      </c>
      <c r="D3784" s="34"/>
      <c r="E3784" s="34"/>
      <c r="F3784" s="35">
        <v>199</v>
      </c>
      <c r="G3784" s="112">
        <v>16613.560000000001</v>
      </c>
      <c r="H3784" s="102"/>
    </row>
    <row r="3785" spans="1:8" ht="30" x14ac:dyDescent="0.25">
      <c r="A3785" s="30" t="s">
        <v>2236</v>
      </c>
      <c r="B3785" s="30" t="s">
        <v>9136</v>
      </c>
      <c r="C3785" s="30" t="s">
        <v>2237</v>
      </c>
      <c r="D3785" s="30" t="s">
        <v>8</v>
      </c>
      <c r="E3785" s="30">
        <v>2</v>
      </c>
      <c r="F3785" s="31">
        <v>1</v>
      </c>
      <c r="G3785" s="111">
        <v>51.84</v>
      </c>
      <c r="H3785" s="102" t="s">
        <v>20929</v>
      </c>
    </row>
    <row r="3786" spans="1:8" ht="28.5" x14ac:dyDescent="0.25">
      <c r="A3786" s="34"/>
      <c r="B3786" s="34"/>
      <c r="C3786" s="34" t="s">
        <v>13093</v>
      </c>
      <c r="D3786" s="34"/>
      <c r="E3786" s="34"/>
      <c r="F3786" s="35">
        <v>1</v>
      </c>
      <c r="G3786" s="112">
        <v>51.84</v>
      </c>
      <c r="H3786" s="102"/>
    </row>
    <row r="3787" spans="1:8" ht="30" x14ac:dyDescent="0.25">
      <c r="A3787" s="30" t="s">
        <v>2238</v>
      </c>
      <c r="B3787" s="30" t="s">
        <v>9137</v>
      </c>
      <c r="C3787" s="30" t="s">
        <v>2239</v>
      </c>
      <c r="D3787" s="30" t="s">
        <v>8</v>
      </c>
      <c r="E3787" s="30">
        <v>2</v>
      </c>
      <c r="F3787" s="31">
        <v>1</v>
      </c>
      <c r="G3787" s="111">
        <v>51.84</v>
      </c>
      <c r="H3787" s="102" t="s">
        <v>20400</v>
      </c>
    </row>
    <row r="3788" spans="1:8" ht="28.5" x14ac:dyDescent="0.25">
      <c r="A3788" s="34"/>
      <c r="B3788" s="34"/>
      <c r="C3788" s="34" t="s">
        <v>13094</v>
      </c>
      <c r="D3788" s="34"/>
      <c r="E3788" s="34"/>
      <c r="F3788" s="35">
        <v>1</v>
      </c>
      <c r="G3788" s="112">
        <v>51.84</v>
      </c>
      <c r="H3788" s="102"/>
    </row>
    <row r="3789" spans="1:8" ht="30" x14ac:dyDescent="0.25">
      <c r="A3789" s="30" t="s">
        <v>2240</v>
      </c>
      <c r="B3789" s="30" t="s">
        <v>9138</v>
      </c>
      <c r="C3789" s="30" t="s">
        <v>2241</v>
      </c>
      <c r="D3789" s="30" t="s">
        <v>5</v>
      </c>
      <c r="E3789" s="30">
        <v>5</v>
      </c>
      <c r="F3789" s="31">
        <v>2</v>
      </c>
      <c r="G3789" s="111">
        <v>259.18</v>
      </c>
      <c r="H3789" s="102" t="s">
        <v>19963</v>
      </c>
    </row>
    <row r="3790" spans="1:8" x14ac:dyDescent="0.25">
      <c r="A3790" s="30"/>
      <c r="B3790" s="30"/>
      <c r="C3790" s="30"/>
      <c r="D3790" s="30" t="s">
        <v>7</v>
      </c>
      <c r="E3790" s="30">
        <v>0.5</v>
      </c>
      <c r="F3790" s="31">
        <v>1</v>
      </c>
      <c r="G3790" s="111">
        <v>12.96</v>
      </c>
      <c r="H3790" s="102"/>
    </row>
    <row r="3791" spans="1:8" ht="28.5" x14ac:dyDescent="0.25">
      <c r="A3791" s="34"/>
      <c r="B3791" s="34"/>
      <c r="C3791" s="34" t="s">
        <v>13095</v>
      </c>
      <c r="D3791" s="34"/>
      <c r="E3791" s="34"/>
      <c r="F3791" s="35">
        <v>3</v>
      </c>
      <c r="G3791" s="112">
        <v>272.14</v>
      </c>
      <c r="H3791" s="102"/>
    </row>
    <row r="3792" spans="1:8" x14ac:dyDescent="0.25">
      <c r="A3792" s="30" t="s">
        <v>2242</v>
      </c>
      <c r="B3792" s="30" t="s">
        <v>9139</v>
      </c>
      <c r="C3792" s="30" t="s">
        <v>2243</v>
      </c>
      <c r="D3792" s="30" t="s">
        <v>3</v>
      </c>
      <c r="E3792" s="30">
        <v>10</v>
      </c>
      <c r="F3792" s="31">
        <v>1</v>
      </c>
      <c r="G3792" s="111">
        <v>259.18</v>
      </c>
      <c r="H3792" s="102" t="s">
        <v>18221</v>
      </c>
    </row>
    <row r="3793" spans="1:8" ht="28.5" x14ac:dyDescent="0.25">
      <c r="A3793" s="34"/>
      <c r="B3793" s="34"/>
      <c r="C3793" s="34" t="s">
        <v>13096</v>
      </c>
      <c r="D3793" s="34"/>
      <c r="E3793" s="34"/>
      <c r="F3793" s="35">
        <v>1</v>
      </c>
      <c r="G3793" s="112">
        <v>259.18</v>
      </c>
      <c r="H3793" s="102"/>
    </row>
    <row r="3794" spans="1:8" ht="30" x14ac:dyDescent="0.25">
      <c r="A3794" s="30" t="s">
        <v>2244</v>
      </c>
      <c r="B3794" s="30" t="s">
        <v>9140</v>
      </c>
      <c r="C3794" s="30" t="s">
        <v>2245</v>
      </c>
      <c r="D3794" s="30" t="s">
        <v>5</v>
      </c>
      <c r="E3794" s="30">
        <v>5</v>
      </c>
      <c r="F3794" s="31">
        <v>1</v>
      </c>
      <c r="G3794" s="111">
        <v>129.59</v>
      </c>
      <c r="H3794" s="102" t="s">
        <v>18473</v>
      </c>
    </row>
    <row r="3795" spans="1:8" x14ac:dyDescent="0.25">
      <c r="A3795" s="30"/>
      <c r="B3795" s="30"/>
      <c r="C3795" s="30"/>
      <c r="D3795" s="30" t="s">
        <v>7</v>
      </c>
      <c r="E3795" s="30">
        <v>0.5</v>
      </c>
      <c r="F3795" s="31">
        <v>1</v>
      </c>
      <c r="G3795" s="111">
        <v>12.96</v>
      </c>
      <c r="H3795" s="102"/>
    </row>
    <row r="3796" spans="1:8" ht="42.75" x14ac:dyDescent="0.25">
      <c r="A3796" s="34"/>
      <c r="B3796" s="34"/>
      <c r="C3796" s="34" t="s">
        <v>13097</v>
      </c>
      <c r="D3796" s="34"/>
      <c r="E3796" s="34"/>
      <c r="F3796" s="35">
        <v>2</v>
      </c>
      <c r="G3796" s="112">
        <v>142.55000000000001</v>
      </c>
      <c r="H3796" s="102"/>
    </row>
    <row r="3797" spans="1:8" ht="30" x14ac:dyDescent="0.25">
      <c r="A3797" s="30" t="s">
        <v>2246</v>
      </c>
      <c r="B3797" s="30" t="s">
        <v>9141</v>
      </c>
      <c r="C3797" s="30" t="s">
        <v>2247</v>
      </c>
      <c r="D3797" s="30" t="s">
        <v>5</v>
      </c>
      <c r="E3797" s="30">
        <v>5</v>
      </c>
      <c r="F3797" s="31">
        <v>1</v>
      </c>
      <c r="G3797" s="111">
        <v>129.59</v>
      </c>
      <c r="H3797" s="102" t="s">
        <v>19039</v>
      </c>
    </row>
    <row r="3798" spans="1:8" x14ac:dyDescent="0.25">
      <c r="A3798" s="30"/>
      <c r="B3798" s="30"/>
      <c r="C3798" s="30"/>
      <c r="D3798" s="30" t="s">
        <v>7</v>
      </c>
      <c r="E3798" s="30">
        <v>0.5</v>
      </c>
      <c r="F3798" s="31">
        <v>2</v>
      </c>
      <c r="G3798" s="111">
        <v>25.92</v>
      </c>
      <c r="H3798" s="102"/>
    </row>
    <row r="3799" spans="1:8" ht="28.5" x14ac:dyDescent="0.25">
      <c r="A3799" s="34"/>
      <c r="B3799" s="34"/>
      <c r="C3799" s="34" t="s">
        <v>13098</v>
      </c>
      <c r="D3799" s="34"/>
      <c r="E3799" s="34"/>
      <c r="F3799" s="35">
        <v>3</v>
      </c>
      <c r="G3799" s="112">
        <v>155.51</v>
      </c>
      <c r="H3799" s="102"/>
    </row>
    <row r="3800" spans="1:8" ht="30" x14ac:dyDescent="0.25">
      <c r="A3800" s="30" t="s">
        <v>2248</v>
      </c>
      <c r="B3800" s="30" t="s">
        <v>9142</v>
      </c>
      <c r="C3800" s="30" t="s">
        <v>2249</v>
      </c>
      <c r="D3800" s="30" t="s">
        <v>5</v>
      </c>
      <c r="E3800" s="30">
        <v>5</v>
      </c>
      <c r="F3800" s="31">
        <v>1</v>
      </c>
      <c r="G3800" s="111">
        <v>129.59</v>
      </c>
      <c r="H3800" s="102" t="s">
        <v>17282</v>
      </c>
    </row>
    <row r="3801" spans="1:8" x14ac:dyDescent="0.25">
      <c r="A3801" s="30"/>
      <c r="B3801" s="30"/>
      <c r="C3801" s="30"/>
      <c r="D3801" s="30" t="s">
        <v>7</v>
      </c>
      <c r="E3801" s="30">
        <v>0.5</v>
      </c>
      <c r="F3801" s="31">
        <v>2</v>
      </c>
      <c r="G3801" s="111">
        <v>25.92</v>
      </c>
      <c r="H3801" s="102"/>
    </row>
    <row r="3802" spans="1:8" ht="28.5" x14ac:dyDescent="0.25">
      <c r="A3802" s="34"/>
      <c r="B3802" s="34"/>
      <c r="C3802" s="34" t="s">
        <v>13099</v>
      </c>
      <c r="D3802" s="34"/>
      <c r="E3802" s="34"/>
      <c r="F3802" s="35">
        <v>3</v>
      </c>
      <c r="G3802" s="112">
        <v>155.51</v>
      </c>
      <c r="H3802" s="102"/>
    </row>
    <row r="3803" spans="1:8" ht="30" x14ac:dyDescent="0.25">
      <c r="A3803" s="30" t="s">
        <v>2711</v>
      </c>
      <c r="B3803" s="30" t="s">
        <v>9143</v>
      </c>
      <c r="C3803" s="30" t="s">
        <v>2712</v>
      </c>
      <c r="D3803" s="30" t="s">
        <v>5</v>
      </c>
      <c r="E3803" s="30">
        <v>5</v>
      </c>
      <c r="F3803" s="31">
        <v>1</v>
      </c>
      <c r="G3803" s="111">
        <v>129.59</v>
      </c>
      <c r="H3803" s="102" t="s">
        <v>19299</v>
      </c>
    </row>
    <row r="3804" spans="1:8" x14ac:dyDescent="0.25">
      <c r="A3804" s="30"/>
      <c r="B3804" s="30"/>
      <c r="C3804" s="30"/>
      <c r="D3804" s="30" t="s">
        <v>7</v>
      </c>
      <c r="E3804" s="30">
        <v>0.5</v>
      </c>
      <c r="F3804" s="31">
        <v>1</v>
      </c>
      <c r="G3804" s="111">
        <v>12.96</v>
      </c>
      <c r="H3804" s="102"/>
    </row>
    <row r="3805" spans="1:8" ht="28.5" x14ac:dyDescent="0.25">
      <c r="A3805" s="34"/>
      <c r="B3805" s="34"/>
      <c r="C3805" s="34" t="s">
        <v>13100</v>
      </c>
      <c r="D3805" s="34"/>
      <c r="E3805" s="34"/>
      <c r="F3805" s="35">
        <v>2</v>
      </c>
      <c r="G3805" s="112">
        <v>142.55000000000001</v>
      </c>
      <c r="H3805" s="102"/>
    </row>
    <row r="3806" spans="1:8" ht="30" x14ac:dyDescent="0.25">
      <c r="A3806" s="30" t="s">
        <v>2250</v>
      </c>
      <c r="B3806" s="30" t="s">
        <v>9144</v>
      </c>
      <c r="C3806" s="30" t="s">
        <v>2251</v>
      </c>
      <c r="D3806" s="30" t="s">
        <v>8</v>
      </c>
      <c r="E3806" s="30">
        <v>2</v>
      </c>
      <c r="F3806" s="31">
        <v>1</v>
      </c>
      <c r="G3806" s="111">
        <v>51.84</v>
      </c>
      <c r="H3806" s="102" t="s">
        <v>20145</v>
      </c>
    </row>
    <row r="3807" spans="1:8" ht="28.5" x14ac:dyDescent="0.25">
      <c r="A3807" s="34"/>
      <c r="B3807" s="34"/>
      <c r="C3807" s="34" t="s">
        <v>13101</v>
      </c>
      <c r="D3807" s="34"/>
      <c r="E3807" s="34"/>
      <c r="F3807" s="35">
        <v>1</v>
      </c>
      <c r="G3807" s="112">
        <v>51.84</v>
      </c>
      <c r="H3807" s="102"/>
    </row>
    <row r="3808" spans="1:8" ht="45" x14ac:dyDescent="0.25">
      <c r="A3808" s="30" t="s">
        <v>2254</v>
      </c>
      <c r="B3808" s="30" t="s">
        <v>9145</v>
      </c>
      <c r="C3808" s="30" t="s">
        <v>2389</v>
      </c>
      <c r="D3808" s="30" t="s">
        <v>5</v>
      </c>
      <c r="E3808" s="30">
        <v>5</v>
      </c>
      <c r="F3808" s="31">
        <v>3</v>
      </c>
      <c r="G3808" s="111">
        <v>388.77</v>
      </c>
      <c r="H3808" s="102" t="s">
        <v>20404</v>
      </c>
    </row>
    <row r="3809" spans="1:8" x14ac:dyDescent="0.25">
      <c r="A3809" s="30"/>
      <c r="B3809" s="30"/>
      <c r="C3809" s="30"/>
      <c r="D3809" s="30" t="s">
        <v>7</v>
      </c>
      <c r="E3809" s="30">
        <v>0.5</v>
      </c>
      <c r="F3809" s="31">
        <v>2</v>
      </c>
      <c r="G3809" s="111">
        <v>25.92</v>
      </c>
      <c r="H3809" s="102"/>
    </row>
    <row r="3810" spans="1:8" ht="42.75" x14ac:dyDescent="0.25">
      <c r="A3810" s="34"/>
      <c r="B3810" s="34"/>
      <c r="C3810" s="34" t="s">
        <v>13102</v>
      </c>
      <c r="D3810" s="34"/>
      <c r="E3810" s="34"/>
      <c r="F3810" s="35">
        <v>5</v>
      </c>
      <c r="G3810" s="112">
        <v>414.69</v>
      </c>
      <c r="H3810" s="102"/>
    </row>
    <row r="3811" spans="1:8" ht="30" x14ac:dyDescent="0.25">
      <c r="A3811" s="30" t="s">
        <v>2256</v>
      </c>
      <c r="B3811" s="30" t="s">
        <v>9146</v>
      </c>
      <c r="C3811" s="30" t="s">
        <v>2257</v>
      </c>
      <c r="D3811" s="30" t="s">
        <v>5</v>
      </c>
      <c r="E3811" s="30">
        <v>5</v>
      </c>
      <c r="F3811" s="31">
        <v>2</v>
      </c>
      <c r="G3811" s="111">
        <v>259.18</v>
      </c>
      <c r="H3811" s="102" t="s">
        <v>17295</v>
      </c>
    </row>
    <row r="3812" spans="1:8" x14ac:dyDescent="0.25">
      <c r="A3812" s="30"/>
      <c r="B3812" s="30"/>
      <c r="C3812" s="30"/>
      <c r="D3812" s="30" t="s">
        <v>7</v>
      </c>
      <c r="E3812" s="30">
        <v>0.5</v>
      </c>
      <c r="F3812" s="31">
        <v>1</v>
      </c>
      <c r="G3812" s="111">
        <v>12.96</v>
      </c>
      <c r="H3812" s="102"/>
    </row>
    <row r="3813" spans="1:8" ht="28.5" x14ac:dyDescent="0.25">
      <c r="A3813" s="34"/>
      <c r="B3813" s="34"/>
      <c r="C3813" s="34" t="s">
        <v>13103</v>
      </c>
      <c r="D3813" s="34"/>
      <c r="E3813" s="34"/>
      <c r="F3813" s="35">
        <v>3</v>
      </c>
      <c r="G3813" s="112">
        <v>272.14</v>
      </c>
      <c r="H3813" s="102"/>
    </row>
    <row r="3814" spans="1:8" ht="30" x14ac:dyDescent="0.25">
      <c r="A3814" s="30" t="s">
        <v>2258</v>
      </c>
      <c r="B3814" s="30" t="s">
        <v>9147</v>
      </c>
      <c r="C3814" s="30" t="s">
        <v>2259</v>
      </c>
      <c r="D3814" s="30" t="s">
        <v>5</v>
      </c>
      <c r="E3814" s="30">
        <v>5</v>
      </c>
      <c r="F3814" s="31">
        <v>1</v>
      </c>
      <c r="G3814" s="111">
        <v>129.59</v>
      </c>
      <c r="H3814" s="102" t="s">
        <v>17686</v>
      </c>
    </row>
    <row r="3815" spans="1:8" x14ac:dyDescent="0.25">
      <c r="A3815" s="30"/>
      <c r="B3815" s="30"/>
      <c r="C3815" s="30"/>
      <c r="D3815" s="30" t="s">
        <v>6</v>
      </c>
      <c r="E3815" s="30">
        <v>1</v>
      </c>
      <c r="F3815" s="31">
        <v>1</v>
      </c>
      <c r="G3815" s="111">
        <v>25.92</v>
      </c>
      <c r="H3815" s="102"/>
    </row>
    <row r="3816" spans="1:8" x14ac:dyDescent="0.25">
      <c r="A3816" s="30"/>
      <c r="B3816" s="30"/>
      <c r="C3816" s="30"/>
      <c r="D3816" s="30" t="s">
        <v>7</v>
      </c>
      <c r="E3816" s="30">
        <v>0.5</v>
      </c>
      <c r="F3816" s="31">
        <v>1</v>
      </c>
      <c r="G3816" s="111">
        <v>12.96</v>
      </c>
      <c r="H3816" s="102"/>
    </row>
    <row r="3817" spans="1:8" ht="28.5" x14ac:dyDescent="0.25">
      <c r="A3817" s="34"/>
      <c r="B3817" s="34"/>
      <c r="C3817" s="34" t="s">
        <v>13104</v>
      </c>
      <c r="D3817" s="34"/>
      <c r="E3817" s="34"/>
      <c r="F3817" s="35">
        <v>3</v>
      </c>
      <c r="G3817" s="112">
        <v>168.47</v>
      </c>
      <c r="H3817" s="102"/>
    </row>
    <row r="3818" spans="1:8" x14ac:dyDescent="0.25">
      <c r="A3818" s="30" t="s">
        <v>2443</v>
      </c>
      <c r="B3818" s="30" t="s">
        <v>9148</v>
      </c>
      <c r="C3818" s="30" t="s">
        <v>1141</v>
      </c>
      <c r="D3818" s="30" t="s">
        <v>8</v>
      </c>
      <c r="E3818" s="30">
        <v>2</v>
      </c>
      <c r="F3818" s="31">
        <v>1</v>
      </c>
      <c r="G3818" s="111">
        <v>51.84</v>
      </c>
      <c r="H3818" s="102" t="s">
        <v>20319</v>
      </c>
    </row>
    <row r="3819" spans="1:8" x14ac:dyDescent="0.25">
      <c r="A3819" s="30"/>
      <c r="B3819" s="30"/>
      <c r="C3819" s="30"/>
      <c r="D3819" s="30" t="s">
        <v>7</v>
      </c>
      <c r="E3819" s="30">
        <v>0.5</v>
      </c>
      <c r="F3819" s="31">
        <v>1</v>
      </c>
      <c r="G3819" s="111">
        <v>12.96</v>
      </c>
      <c r="H3819" s="102"/>
    </row>
    <row r="3820" spans="1:8" ht="28.5" x14ac:dyDescent="0.25">
      <c r="A3820" s="34"/>
      <c r="B3820" s="34"/>
      <c r="C3820" s="34" t="s">
        <v>13105</v>
      </c>
      <c r="D3820" s="34"/>
      <c r="E3820" s="34"/>
      <c r="F3820" s="35">
        <v>2</v>
      </c>
      <c r="G3820" s="112">
        <v>64.800000000000011</v>
      </c>
      <c r="H3820" s="102"/>
    </row>
    <row r="3821" spans="1:8" ht="30" x14ac:dyDescent="0.25">
      <c r="A3821" s="30" t="s">
        <v>2260</v>
      </c>
      <c r="B3821" s="30" t="s">
        <v>9149</v>
      </c>
      <c r="C3821" s="30" t="s">
        <v>2261</v>
      </c>
      <c r="D3821" s="30" t="s">
        <v>8</v>
      </c>
      <c r="E3821" s="30">
        <v>2</v>
      </c>
      <c r="F3821" s="31">
        <v>1</v>
      </c>
      <c r="G3821" s="111">
        <v>51.84</v>
      </c>
      <c r="H3821" s="102" t="s">
        <v>17067</v>
      </c>
    </row>
    <row r="3822" spans="1:8" ht="28.5" x14ac:dyDescent="0.25">
      <c r="A3822" s="34"/>
      <c r="B3822" s="34"/>
      <c r="C3822" s="34" t="s">
        <v>13106</v>
      </c>
      <c r="D3822" s="34"/>
      <c r="E3822" s="34"/>
      <c r="F3822" s="35">
        <v>1</v>
      </c>
      <c r="G3822" s="112">
        <v>51.84</v>
      </c>
      <c r="H3822" s="102"/>
    </row>
    <row r="3823" spans="1:8" ht="30" x14ac:dyDescent="0.25">
      <c r="A3823" s="30" t="s">
        <v>2262</v>
      </c>
      <c r="B3823" s="30" t="s">
        <v>9150</v>
      </c>
      <c r="C3823" s="30" t="s">
        <v>2543</v>
      </c>
      <c r="D3823" s="30" t="s">
        <v>8</v>
      </c>
      <c r="E3823" s="30">
        <v>2</v>
      </c>
      <c r="F3823" s="31">
        <v>2</v>
      </c>
      <c r="G3823" s="111">
        <v>103.67</v>
      </c>
      <c r="H3823" s="102" t="s">
        <v>19797</v>
      </c>
    </row>
    <row r="3824" spans="1:8" x14ac:dyDescent="0.25">
      <c r="A3824" s="30"/>
      <c r="B3824" s="30"/>
      <c r="C3824" s="30"/>
      <c r="D3824" s="30" t="s">
        <v>7</v>
      </c>
      <c r="E3824" s="30">
        <v>0.5</v>
      </c>
      <c r="F3824" s="31">
        <v>28</v>
      </c>
      <c r="G3824" s="111">
        <v>362.85</v>
      </c>
      <c r="H3824" s="102"/>
    </row>
    <row r="3825" spans="1:8" ht="42.75" x14ac:dyDescent="0.25">
      <c r="A3825" s="34"/>
      <c r="B3825" s="34"/>
      <c r="C3825" s="34" t="s">
        <v>13107</v>
      </c>
      <c r="D3825" s="34"/>
      <c r="E3825" s="34"/>
      <c r="F3825" s="35">
        <v>30</v>
      </c>
      <c r="G3825" s="112">
        <v>466.52000000000004</v>
      </c>
      <c r="H3825" s="102"/>
    </row>
    <row r="3826" spans="1:8" ht="45" x14ac:dyDescent="0.25">
      <c r="A3826" s="30" t="s">
        <v>1845</v>
      </c>
      <c r="B3826" s="30" t="s">
        <v>8850</v>
      </c>
      <c r="C3826" s="30" t="s">
        <v>1846</v>
      </c>
      <c r="D3826" s="30" t="s">
        <v>7</v>
      </c>
      <c r="E3826" s="30">
        <v>0.5</v>
      </c>
      <c r="F3826" s="31">
        <v>1</v>
      </c>
      <c r="G3826" s="111">
        <v>12.96</v>
      </c>
      <c r="H3826" s="114" t="s">
        <v>18119</v>
      </c>
    </row>
    <row r="3827" spans="1:8" ht="57" x14ac:dyDescent="0.25">
      <c r="A3827" s="34"/>
      <c r="B3827" s="34"/>
      <c r="C3827" s="34" t="s">
        <v>13108</v>
      </c>
      <c r="D3827" s="34"/>
      <c r="E3827" s="34"/>
      <c r="F3827" s="35">
        <v>1</v>
      </c>
      <c r="G3827" s="112">
        <v>12.96</v>
      </c>
      <c r="H3827" s="102"/>
    </row>
    <row r="3828" spans="1:8" ht="30" x14ac:dyDescent="0.25">
      <c r="A3828" s="30" t="s">
        <v>1847</v>
      </c>
      <c r="B3828" s="30" t="s">
        <v>8851</v>
      </c>
      <c r="C3828" s="30" t="s">
        <v>1848</v>
      </c>
      <c r="D3828" s="30" t="s">
        <v>8</v>
      </c>
      <c r="E3828" s="30">
        <v>2</v>
      </c>
      <c r="F3828" s="31">
        <v>1</v>
      </c>
      <c r="G3828" s="111">
        <v>51.84</v>
      </c>
      <c r="H3828" s="102" t="s">
        <v>20654</v>
      </c>
    </row>
    <row r="3829" spans="1:8" ht="28.5" x14ac:dyDescent="0.25">
      <c r="A3829" s="34"/>
      <c r="B3829" s="34"/>
      <c r="C3829" s="34" t="s">
        <v>13109</v>
      </c>
      <c r="D3829" s="34"/>
      <c r="E3829" s="34"/>
      <c r="F3829" s="35">
        <v>1</v>
      </c>
      <c r="G3829" s="112">
        <v>51.84</v>
      </c>
      <c r="H3829" s="102"/>
    </row>
    <row r="3830" spans="1:8" x14ac:dyDescent="0.25">
      <c r="A3830" s="30" t="s">
        <v>1849</v>
      </c>
      <c r="B3830" s="30" t="s">
        <v>8852</v>
      </c>
      <c r="C3830" s="30" t="s">
        <v>1850</v>
      </c>
      <c r="D3830" s="30" t="s">
        <v>5</v>
      </c>
      <c r="E3830" s="30">
        <v>5</v>
      </c>
      <c r="F3830" s="31">
        <v>1</v>
      </c>
      <c r="G3830" s="111">
        <v>129.59</v>
      </c>
      <c r="H3830" s="102" t="s">
        <v>18373</v>
      </c>
    </row>
    <row r="3831" spans="1:8" x14ac:dyDescent="0.25">
      <c r="A3831" s="30"/>
      <c r="B3831" s="30"/>
      <c r="C3831" s="30"/>
      <c r="D3831" s="30" t="s">
        <v>7</v>
      </c>
      <c r="E3831" s="30">
        <v>0.5</v>
      </c>
      <c r="F3831" s="31">
        <v>1</v>
      </c>
      <c r="G3831" s="111">
        <v>12.96</v>
      </c>
      <c r="H3831" s="102"/>
    </row>
    <row r="3832" spans="1:8" ht="28.5" x14ac:dyDescent="0.25">
      <c r="A3832" s="34"/>
      <c r="B3832" s="34"/>
      <c r="C3832" s="34" t="s">
        <v>13110</v>
      </c>
      <c r="D3832" s="34"/>
      <c r="E3832" s="34"/>
      <c r="F3832" s="35">
        <v>2</v>
      </c>
      <c r="G3832" s="112">
        <v>142.55000000000001</v>
      </c>
      <c r="H3832" s="102"/>
    </row>
    <row r="3833" spans="1:8" ht="30" x14ac:dyDescent="0.25">
      <c r="A3833" s="30" t="s">
        <v>1851</v>
      </c>
      <c r="B3833" s="30" t="s">
        <v>8853</v>
      </c>
      <c r="C3833" s="30" t="s">
        <v>1852</v>
      </c>
      <c r="D3833" s="30" t="s">
        <v>8</v>
      </c>
      <c r="E3833" s="30">
        <v>2</v>
      </c>
      <c r="F3833" s="31">
        <v>1</v>
      </c>
      <c r="G3833" s="111">
        <v>51.84</v>
      </c>
      <c r="H3833" s="102" t="s">
        <v>20912</v>
      </c>
    </row>
    <row r="3834" spans="1:8" ht="28.5" x14ac:dyDescent="0.25">
      <c r="A3834" s="34"/>
      <c r="B3834" s="34"/>
      <c r="C3834" s="34" t="s">
        <v>13111</v>
      </c>
      <c r="D3834" s="34"/>
      <c r="E3834" s="34"/>
      <c r="F3834" s="35">
        <v>1</v>
      </c>
      <c r="G3834" s="112">
        <v>51.84</v>
      </c>
      <c r="H3834" s="102"/>
    </row>
    <row r="3835" spans="1:8" ht="30" x14ac:dyDescent="0.25">
      <c r="A3835" s="30" t="s">
        <v>1853</v>
      </c>
      <c r="B3835" s="30" t="s">
        <v>8854</v>
      </c>
      <c r="C3835" s="30" t="s">
        <v>1854</v>
      </c>
      <c r="D3835" s="30" t="s">
        <v>8</v>
      </c>
      <c r="E3835" s="30">
        <v>2</v>
      </c>
      <c r="F3835" s="31">
        <v>1</v>
      </c>
      <c r="G3835" s="111">
        <v>51.84</v>
      </c>
      <c r="H3835" s="102" t="s">
        <v>17370</v>
      </c>
    </row>
    <row r="3836" spans="1:8" x14ac:dyDescent="0.25">
      <c r="A3836" s="30"/>
      <c r="B3836" s="30"/>
      <c r="C3836" s="30"/>
      <c r="D3836" s="30" t="s">
        <v>7</v>
      </c>
      <c r="E3836" s="30">
        <v>0.5</v>
      </c>
      <c r="F3836" s="31">
        <v>1</v>
      </c>
      <c r="G3836" s="111">
        <v>12.96</v>
      </c>
      <c r="H3836" s="102"/>
    </row>
    <row r="3837" spans="1:8" ht="28.5" x14ac:dyDescent="0.25">
      <c r="A3837" s="34"/>
      <c r="B3837" s="34"/>
      <c r="C3837" s="34" t="s">
        <v>13112</v>
      </c>
      <c r="D3837" s="34"/>
      <c r="E3837" s="34"/>
      <c r="F3837" s="35">
        <v>2</v>
      </c>
      <c r="G3837" s="112">
        <v>64.800000000000011</v>
      </c>
      <c r="H3837" s="102"/>
    </row>
    <row r="3838" spans="1:8" ht="45" x14ac:dyDescent="0.25">
      <c r="A3838" s="30" t="s">
        <v>1857</v>
      </c>
      <c r="B3838" s="30" t="s">
        <v>8855</v>
      </c>
      <c r="C3838" s="30" t="s">
        <v>2529</v>
      </c>
      <c r="D3838" s="30" t="s">
        <v>5</v>
      </c>
      <c r="E3838" s="30">
        <v>5</v>
      </c>
      <c r="F3838" s="31">
        <v>3</v>
      </c>
      <c r="G3838" s="111">
        <v>388.77</v>
      </c>
      <c r="H3838" s="102" t="s">
        <v>19244</v>
      </c>
    </row>
    <row r="3839" spans="1:8" x14ac:dyDescent="0.25">
      <c r="A3839" s="30"/>
      <c r="B3839" s="30"/>
      <c r="C3839" s="30"/>
      <c r="D3839" s="30" t="s">
        <v>7</v>
      </c>
      <c r="E3839" s="30">
        <v>0.5</v>
      </c>
      <c r="F3839" s="31">
        <v>2</v>
      </c>
      <c r="G3839" s="111">
        <v>25.92</v>
      </c>
      <c r="H3839" s="102"/>
    </row>
    <row r="3840" spans="1:8" ht="42.75" x14ac:dyDescent="0.25">
      <c r="A3840" s="34"/>
      <c r="B3840" s="34"/>
      <c r="C3840" s="34" t="s">
        <v>13113</v>
      </c>
      <c r="D3840" s="34"/>
      <c r="E3840" s="34"/>
      <c r="F3840" s="35">
        <v>5</v>
      </c>
      <c r="G3840" s="112">
        <v>414.69</v>
      </c>
      <c r="H3840" s="102"/>
    </row>
    <row r="3841" spans="1:8" ht="30" x14ac:dyDescent="0.25">
      <c r="A3841" s="30" t="s">
        <v>1858</v>
      </c>
      <c r="B3841" s="30" t="s">
        <v>8856</v>
      </c>
      <c r="C3841" s="30" t="s">
        <v>1859</v>
      </c>
      <c r="D3841" s="30" t="s">
        <v>8</v>
      </c>
      <c r="E3841" s="30">
        <v>2</v>
      </c>
      <c r="F3841" s="31">
        <v>1</v>
      </c>
      <c r="G3841" s="111">
        <v>51.84</v>
      </c>
      <c r="H3841" s="102" t="s">
        <v>17809</v>
      </c>
    </row>
    <row r="3842" spans="1:8" ht="28.5" x14ac:dyDescent="0.25">
      <c r="A3842" s="34"/>
      <c r="B3842" s="34"/>
      <c r="C3842" s="34" t="s">
        <v>13114</v>
      </c>
      <c r="D3842" s="34"/>
      <c r="E3842" s="34"/>
      <c r="F3842" s="35">
        <v>1</v>
      </c>
      <c r="G3842" s="112">
        <v>51.84</v>
      </c>
      <c r="H3842" s="102"/>
    </row>
    <row r="3843" spans="1:8" ht="60" x14ac:dyDescent="0.25">
      <c r="A3843" s="30" t="s">
        <v>1860</v>
      </c>
      <c r="B3843" s="30" t="s">
        <v>8857</v>
      </c>
      <c r="C3843" s="30" t="s">
        <v>1861</v>
      </c>
      <c r="D3843" s="30" t="s">
        <v>5</v>
      </c>
      <c r="E3843" s="30">
        <v>5</v>
      </c>
      <c r="F3843" s="31">
        <v>2</v>
      </c>
      <c r="G3843" s="111">
        <v>259.18</v>
      </c>
      <c r="H3843" s="102" t="s">
        <v>20279</v>
      </c>
    </row>
    <row r="3844" spans="1:8" x14ac:dyDescent="0.25">
      <c r="A3844" s="30"/>
      <c r="B3844" s="30"/>
      <c r="C3844" s="30"/>
      <c r="D3844" s="30" t="s">
        <v>7</v>
      </c>
      <c r="E3844" s="30">
        <v>0.5</v>
      </c>
      <c r="F3844" s="31">
        <v>3</v>
      </c>
      <c r="G3844" s="111">
        <v>38.880000000000003</v>
      </c>
      <c r="H3844" s="102"/>
    </row>
    <row r="3845" spans="1:8" ht="57" x14ac:dyDescent="0.25">
      <c r="A3845" s="34"/>
      <c r="B3845" s="34"/>
      <c r="C3845" s="34" t="s">
        <v>13115</v>
      </c>
      <c r="D3845" s="34"/>
      <c r="E3845" s="34"/>
      <c r="F3845" s="35">
        <v>5</v>
      </c>
      <c r="G3845" s="112">
        <v>298.06</v>
      </c>
      <c r="H3845" s="102"/>
    </row>
    <row r="3846" spans="1:8" x14ac:dyDescent="0.25">
      <c r="A3846" s="30" t="s">
        <v>1862</v>
      </c>
      <c r="B3846" s="30" t="s">
        <v>8858</v>
      </c>
      <c r="C3846" s="30" t="s">
        <v>1863</v>
      </c>
      <c r="D3846" s="30" t="s">
        <v>5</v>
      </c>
      <c r="E3846" s="30">
        <v>5</v>
      </c>
      <c r="F3846" s="31">
        <v>1</v>
      </c>
      <c r="G3846" s="111">
        <v>129.59</v>
      </c>
      <c r="H3846" s="102" t="s">
        <v>19004</v>
      </c>
    </row>
    <row r="3847" spans="1:8" x14ac:dyDescent="0.25">
      <c r="A3847" s="30"/>
      <c r="B3847" s="30"/>
      <c r="C3847" s="30"/>
      <c r="D3847" s="30" t="s">
        <v>7</v>
      </c>
      <c r="E3847" s="30">
        <v>0.5</v>
      </c>
      <c r="F3847" s="31">
        <v>1</v>
      </c>
      <c r="G3847" s="111">
        <v>12.96</v>
      </c>
      <c r="H3847" s="102"/>
    </row>
    <row r="3848" spans="1:8" ht="28.5" x14ac:dyDescent="0.25">
      <c r="A3848" s="34"/>
      <c r="B3848" s="34"/>
      <c r="C3848" s="34" t="s">
        <v>13116</v>
      </c>
      <c r="D3848" s="34"/>
      <c r="E3848" s="34"/>
      <c r="F3848" s="35">
        <v>2</v>
      </c>
      <c r="G3848" s="112">
        <v>142.55000000000001</v>
      </c>
      <c r="H3848" s="102"/>
    </row>
    <row r="3849" spans="1:8" x14ac:dyDescent="0.25">
      <c r="A3849" s="30" t="s">
        <v>1864</v>
      </c>
      <c r="B3849" s="30" t="s">
        <v>8859</v>
      </c>
      <c r="C3849" s="30" t="s">
        <v>1865</v>
      </c>
      <c r="D3849" s="30" t="s">
        <v>5</v>
      </c>
      <c r="E3849" s="30">
        <v>5</v>
      </c>
      <c r="F3849" s="31">
        <v>1</v>
      </c>
      <c r="G3849" s="111">
        <v>129.59</v>
      </c>
      <c r="H3849" s="102" t="s">
        <v>19003</v>
      </c>
    </row>
    <row r="3850" spans="1:8" x14ac:dyDescent="0.25">
      <c r="A3850" s="30"/>
      <c r="B3850" s="30"/>
      <c r="C3850" s="30"/>
      <c r="D3850" s="30" t="s">
        <v>7</v>
      </c>
      <c r="E3850" s="30">
        <v>0.5</v>
      </c>
      <c r="F3850" s="31">
        <v>1</v>
      </c>
      <c r="G3850" s="111">
        <v>12.96</v>
      </c>
      <c r="H3850" s="102"/>
    </row>
    <row r="3851" spans="1:8" ht="28.5" x14ac:dyDescent="0.25">
      <c r="A3851" s="34"/>
      <c r="B3851" s="34"/>
      <c r="C3851" s="34" t="s">
        <v>13117</v>
      </c>
      <c r="D3851" s="34"/>
      <c r="E3851" s="34"/>
      <c r="F3851" s="35">
        <v>2</v>
      </c>
      <c r="G3851" s="112">
        <v>142.55000000000001</v>
      </c>
      <c r="H3851" s="102"/>
    </row>
    <row r="3852" spans="1:8" ht="30" x14ac:dyDescent="0.25">
      <c r="A3852" s="30" t="s">
        <v>1866</v>
      </c>
      <c r="B3852" s="30" t="s">
        <v>8860</v>
      </c>
      <c r="C3852" s="30" t="s">
        <v>1867</v>
      </c>
      <c r="D3852" s="30" t="s">
        <v>8</v>
      </c>
      <c r="E3852" s="30">
        <v>2</v>
      </c>
      <c r="F3852" s="31">
        <v>1</v>
      </c>
      <c r="G3852" s="111">
        <v>51.84</v>
      </c>
      <c r="H3852" s="102" t="s">
        <v>19203</v>
      </c>
    </row>
    <row r="3853" spans="1:8" x14ac:dyDescent="0.25">
      <c r="A3853" s="30"/>
      <c r="B3853" s="30"/>
      <c r="C3853" s="30"/>
      <c r="D3853" s="30" t="s">
        <v>7</v>
      </c>
      <c r="E3853" s="30">
        <v>0.5</v>
      </c>
      <c r="F3853" s="31">
        <v>1</v>
      </c>
      <c r="G3853" s="111">
        <v>12.96</v>
      </c>
      <c r="H3853" s="102"/>
    </row>
    <row r="3854" spans="1:8" ht="28.5" x14ac:dyDescent="0.25">
      <c r="A3854" s="34"/>
      <c r="B3854" s="34"/>
      <c r="C3854" s="34" t="s">
        <v>13118</v>
      </c>
      <c r="D3854" s="34"/>
      <c r="E3854" s="34"/>
      <c r="F3854" s="35">
        <v>2</v>
      </c>
      <c r="G3854" s="112">
        <v>64.800000000000011</v>
      </c>
      <c r="H3854" s="102"/>
    </row>
    <row r="3855" spans="1:8" ht="30" x14ac:dyDescent="0.25">
      <c r="A3855" s="30" t="s">
        <v>1868</v>
      </c>
      <c r="B3855" s="30" t="s">
        <v>8861</v>
      </c>
      <c r="C3855" s="30" t="s">
        <v>1869</v>
      </c>
      <c r="D3855" s="30" t="s">
        <v>4</v>
      </c>
      <c r="E3855" s="30">
        <v>8</v>
      </c>
      <c r="F3855" s="31">
        <v>1</v>
      </c>
      <c r="G3855" s="111">
        <v>207.35</v>
      </c>
      <c r="H3855" s="102" t="s">
        <v>17866</v>
      </c>
    </row>
    <row r="3856" spans="1:8" ht="28.5" x14ac:dyDescent="0.25">
      <c r="A3856" s="34"/>
      <c r="B3856" s="34"/>
      <c r="C3856" s="34" t="s">
        <v>13119</v>
      </c>
      <c r="D3856" s="34"/>
      <c r="E3856" s="34"/>
      <c r="F3856" s="35">
        <v>1</v>
      </c>
      <c r="G3856" s="112">
        <v>207.35</v>
      </c>
      <c r="H3856" s="102"/>
    </row>
    <row r="3857" spans="1:8" ht="30" x14ac:dyDescent="0.25">
      <c r="A3857" s="30" t="s">
        <v>1870</v>
      </c>
      <c r="B3857" s="30" t="s">
        <v>8862</v>
      </c>
      <c r="C3857" s="30" t="s">
        <v>1871</v>
      </c>
      <c r="D3857" s="30" t="s">
        <v>4</v>
      </c>
      <c r="E3857" s="30">
        <v>8</v>
      </c>
      <c r="F3857" s="31">
        <v>1</v>
      </c>
      <c r="G3857" s="111">
        <v>207.35</v>
      </c>
      <c r="H3857" s="102" t="s">
        <v>20327</v>
      </c>
    </row>
    <row r="3858" spans="1:8" ht="28.5" x14ac:dyDescent="0.25">
      <c r="A3858" s="34"/>
      <c r="B3858" s="34"/>
      <c r="C3858" s="34" t="s">
        <v>13120</v>
      </c>
      <c r="D3858" s="34"/>
      <c r="E3858" s="34"/>
      <c r="F3858" s="35">
        <v>1</v>
      </c>
      <c r="G3858" s="112">
        <v>207.35</v>
      </c>
      <c r="H3858" s="102"/>
    </row>
    <row r="3859" spans="1:8" ht="30" x14ac:dyDescent="0.25">
      <c r="A3859" s="30" t="s">
        <v>1872</v>
      </c>
      <c r="B3859" s="30" t="s">
        <v>8863</v>
      </c>
      <c r="C3859" s="30" t="s">
        <v>2439</v>
      </c>
      <c r="D3859" s="30" t="s">
        <v>3</v>
      </c>
      <c r="E3859" s="30">
        <v>10</v>
      </c>
      <c r="F3859" s="31">
        <v>1</v>
      </c>
      <c r="G3859" s="111">
        <v>259.18</v>
      </c>
      <c r="H3859" s="102" t="s">
        <v>17862</v>
      </c>
    </row>
    <row r="3860" spans="1:8" x14ac:dyDescent="0.25">
      <c r="A3860" s="30"/>
      <c r="B3860" s="30"/>
      <c r="C3860" s="30"/>
      <c r="D3860" s="30" t="s">
        <v>7</v>
      </c>
      <c r="E3860" s="30">
        <v>0.5</v>
      </c>
      <c r="F3860" s="31">
        <v>1</v>
      </c>
      <c r="G3860" s="111">
        <v>12.96</v>
      </c>
      <c r="H3860" s="102"/>
    </row>
    <row r="3861" spans="1:8" ht="42.75" x14ac:dyDescent="0.25">
      <c r="A3861" s="34"/>
      <c r="B3861" s="34"/>
      <c r="C3861" s="34" t="s">
        <v>13121</v>
      </c>
      <c r="D3861" s="34"/>
      <c r="E3861" s="34"/>
      <c r="F3861" s="35">
        <v>2</v>
      </c>
      <c r="G3861" s="112">
        <v>272.14</v>
      </c>
      <c r="H3861" s="102"/>
    </row>
    <row r="3862" spans="1:8" ht="30" x14ac:dyDescent="0.25">
      <c r="A3862" s="30" t="s">
        <v>1873</v>
      </c>
      <c r="B3862" s="30" t="s">
        <v>8864</v>
      </c>
      <c r="C3862" s="30" t="s">
        <v>1874</v>
      </c>
      <c r="D3862" s="30" t="s">
        <v>3</v>
      </c>
      <c r="E3862" s="30">
        <v>10</v>
      </c>
      <c r="F3862" s="31">
        <v>1</v>
      </c>
      <c r="G3862" s="111">
        <v>259.18</v>
      </c>
      <c r="H3862" s="102" t="s">
        <v>19129</v>
      </c>
    </row>
    <row r="3863" spans="1:8" ht="42.75" x14ac:dyDescent="0.25">
      <c r="A3863" s="34"/>
      <c r="B3863" s="34"/>
      <c r="C3863" s="34" t="s">
        <v>13122</v>
      </c>
      <c r="D3863" s="34"/>
      <c r="E3863" s="34"/>
      <c r="F3863" s="35">
        <v>1</v>
      </c>
      <c r="G3863" s="112">
        <v>259.18</v>
      </c>
      <c r="H3863" s="102"/>
    </row>
    <row r="3864" spans="1:8" ht="30" x14ac:dyDescent="0.25">
      <c r="A3864" s="30" t="s">
        <v>1875</v>
      </c>
      <c r="B3864" s="30" t="s">
        <v>8865</v>
      </c>
      <c r="C3864" s="30" t="s">
        <v>3073</v>
      </c>
      <c r="D3864" s="30" t="s">
        <v>5</v>
      </c>
      <c r="E3864" s="30">
        <v>5</v>
      </c>
      <c r="F3864" s="31">
        <v>1</v>
      </c>
      <c r="G3864" s="111">
        <v>129.59</v>
      </c>
      <c r="H3864" s="102" t="s">
        <v>19273</v>
      </c>
    </row>
    <row r="3865" spans="1:8" x14ac:dyDescent="0.25">
      <c r="A3865" s="30"/>
      <c r="B3865" s="30"/>
      <c r="C3865" s="30"/>
      <c r="D3865" s="30" t="s">
        <v>6</v>
      </c>
      <c r="E3865" s="30">
        <v>1</v>
      </c>
      <c r="F3865" s="31">
        <v>1</v>
      </c>
      <c r="G3865" s="111">
        <v>25.92</v>
      </c>
      <c r="H3865" s="102"/>
    </row>
    <row r="3866" spans="1:8" ht="28.5" x14ac:dyDescent="0.25">
      <c r="A3866" s="34"/>
      <c r="B3866" s="34"/>
      <c r="C3866" s="34" t="s">
        <v>13123</v>
      </c>
      <c r="D3866" s="34"/>
      <c r="E3866" s="34"/>
      <c r="F3866" s="35">
        <v>2</v>
      </c>
      <c r="G3866" s="112">
        <v>155.51</v>
      </c>
      <c r="H3866" s="102"/>
    </row>
    <row r="3867" spans="1:8" x14ac:dyDescent="0.25">
      <c r="A3867" s="30" t="s">
        <v>1876</v>
      </c>
      <c r="B3867" s="30" t="s">
        <v>8866</v>
      </c>
      <c r="C3867" s="30" t="s">
        <v>1877</v>
      </c>
      <c r="D3867" s="30" t="s">
        <v>5</v>
      </c>
      <c r="E3867" s="30">
        <v>5</v>
      </c>
      <c r="F3867" s="31">
        <v>1</v>
      </c>
      <c r="G3867" s="111">
        <v>129.59</v>
      </c>
      <c r="H3867" s="102" t="s">
        <v>19002</v>
      </c>
    </row>
    <row r="3868" spans="1:8" x14ac:dyDescent="0.25">
      <c r="A3868" s="30"/>
      <c r="B3868" s="30"/>
      <c r="C3868" s="30"/>
      <c r="D3868" s="30" t="s">
        <v>7</v>
      </c>
      <c r="E3868" s="30">
        <v>0.5</v>
      </c>
      <c r="F3868" s="31">
        <v>2</v>
      </c>
      <c r="G3868" s="111">
        <v>25.92</v>
      </c>
      <c r="H3868" s="102"/>
    </row>
    <row r="3869" spans="1:8" ht="28.5" x14ac:dyDescent="0.25">
      <c r="A3869" s="34"/>
      <c r="B3869" s="34"/>
      <c r="C3869" s="34" t="s">
        <v>13124</v>
      </c>
      <c r="D3869" s="34"/>
      <c r="E3869" s="34"/>
      <c r="F3869" s="35">
        <v>3</v>
      </c>
      <c r="G3869" s="112">
        <v>155.51</v>
      </c>
      <c r="H3869" s="102"/>
    </row>
    <row r="3870" spans="1:8" ht="30" x14ac:dyDescent="0.25">
      <c r="A3870" s="30" t="s">
        <v>1878</v>
      </c>
      <c r="B3870" s="30" t="s">
        <v>8867</v>
      </c>
      <c r="C3870" s="30" t="s">
        <v>1879</v>
      </c>
      <c r="D3870" s="30" t="s">
        <v>5</v>
      </c>
      <c r="E3870" s="30">
        <v>5</v>
      </c>
      <c r="F3870" s="31">
        <v>1</v>
      </c>
      <c r="G3870" s="111">
        <v>129.59</v>
      </c>
      <c r="H3870" s="102" t="s">
        <v>19326</v>
      </c>
    </row>
    <row r="3871" spans="1:8" x14ac:dyDescent="0.25">
      <c r="A3871" s="30"/>
      <c r="B3871" s="30"/>
      <c r="C3871" s="30"/>
      <c r="D3871" s="30" t="s">
        <v>7</v>
      </c>
      <c r="E3871" s="30">
        <v>0.5</v>
      </c>
      <c r="F3871" s="31">
        <v>1</v>
      </c>
      <c r="G3871" s="111">
        <v>12.96</v>
      </c>
      <c r="H3871" s="102"/>
    </row>
    <row r="3872" spans="1:8" ht="28.5" x14ac:dyDescent="0.25">
      <c r="A3872" s="34"/>
      <c r="B3872" s="34"/>
      <c r="C3872" s="34" t="s">
        <v>13125</v>
      </c>
      <c r="D3872" s="34"/>
      <c r="E3872" s="34"/>
      <c r="F3872" s="35">
        <v>2</v>
      </c>
      <c r="G3872" s="112">
        <v>142.55000000000001</v>
      </c>
      <c r="H3872" s="102"/>
    </row>
    <row r="3873" spans="1:8" ht="60" x14ac:dyDescent="0.25">
      <c r="A3873" s="30" t="s">
        <v>1880</v>
      </c>
      <c r="B3873" s="30" t="s">
        <v>8868</v>
      </c>
      <c r="C3873" s="30" t="s">
        <v>1881</v>
      </c>
      <c r="D3873" s="30" t="s">
        <v>5</v>
      </c>
      <c r="E3873" s="30">
        <v>5</v>
      </c>
      <c r="F3873" s="31">
        <v>3</v>
      </c>
      <c r="G3873" s="111">
        <v>388.77</v>
      </c>
      <c r="H3873" s="102" t="s">
        <v>18382</v>
      </c>
    </row>
    <row r="3874" spans="1:8" x14ac:dyDescent="0.25">
      <c r="A3874" s="30"/>
      <c r="B3874" s="30"/>
      <c r="C3874" s="30"/>
      <c r="D3874" s="30" t="s">
        <v>7</v>
      </c>
      <c r="E3874" s="30">
        <v>0.5</v>
      </c>
      <c r="F3874" s="31">
        <v>1</v>
      </c>
      <c r="G3874" s="111">
        <v>12.96</v>
      </c>
      <c r="H3874" s="102"/>
    </row>
    <row r="3875" spans="1:8" ht="71.25" x14ac:dyDescent="0.25">
      <c r="A3875" s="34"/>
      <c r="B3875" s="34"/>
      <c r="C3875" s="34" t="s">
        <v>13126</v>
      </c>
      <c r="D3875" s="34"/>
      <c r="E3875" s="34"/>
      <c r="F3875" s="35">
        <v>4</v>
      </c>
      <c r="G3875" s="112">
        <v>401.72999999999996</v>
      </c>
      <c r="H3875" s="102"/>
    </row>
    <row r="3876" spans="1:8" ht="45" x14ac:dyDescent="0.25">
      <c r="A3876" s="30" t="s">
        <v>1673</v>
      </c>
      <c r="B3876" s="30" t="s">
        <v>8701</v>
      </c>
      <c r="C3876" s="30" t="s">
        <v>1674</v>
      </c>
      <c r="D3876" s="30" t="s">
        <v>3</v>
      </c>
      <c r="E3876" s="30">
        <v>10</v>
      </c>
      <c r="F3876" s="31">
        <v>21</v>
      </c>
      <c r="G3876" s="111">
        <v>5442.82</v>
      </c>
      <c r="H3876" s="102" t="s">
        <v>17225</v>
      </c>
    </row>
    <row r="3877" spans="1:8" x14ac:dyDescent="0.25">
      <c r="A3877" s="30"/>
      <c r="B3877" s="30"/>
      <c r="C3877" s="30"/>
      <c r="D3877" s="30" t="s">
        <v>4</v>
      </c>
      <c r="E3877" s="30">
        <v>8</v>
      </c>
      <c r="F3877" s="31">
        <v>21</v>
      </c>
      <c r="G3877" s="111">
        <v>4354.26</v>
      </c>
      <c r="H3877" s="102"/>
    </row>
    <row r="3878" spans="1:8" x14ac:dyDescent="0.25">
      <c r="A3878" s="30"/>
      <c r="B3878" s="30"/>
      <c r="C3878" s="30"/>
      <c r="D3878" s="30" t="s">
        <v>5</v>
      </c>
      <c r="E3878" s="30">
        <v>5</v>
      </c>
      <c r="F3878" s="31">
        <v>46</v>
      </c>
      <c r="G3878" s="111">
        <v>5961.19</v>
      </c>
      <c r="H3878" s="102"/>
    </row>
    <row r="3879" spans="1:8" x14ac:dyDescent="0.25">
      <c r="A3879" s="30"/>
      <c r="B3879" s="30"/>
      <c r="C3879" s="30"/>
      <c r="D3879" s="30" t="s">
        <v>8</v>
      </c>
      <c r="E3879" s="30">
        <v>2</v>
      </c>
      <c r="F3879" s="31">
        <v>1</v>
      </c>
      <c r="G3879" s="111">
        <v>51.84</v>
      </c>
      <c r="H3879" s="102"/>
    </row>
    <row r="3880" spans="1:8" x14ac:dyDescent="0.25">
      <c r="A3880" s="30"/>
      <c r="B3880" s="30"/>
      <c r="C3880" s="30"/>
      <c r="D3880" s="30" t="s">
        <v>6</v>
      </c>
      <c r="E3880" s="30">
        <v>1</v>
      </c>
      <c r="F3880" s="31">
        <v>31</v>
      </c>
      <c r="G3880" s="111">
        <v>803.46</v>
      </c>
      <c r="H3880" s="102"/>
    </row>
    <row r="3881" spans="1:8" x14ac:dyDescent="0.25">
      <c r="A3881" s="30"/>
      <c r="B3881" s="30"/>
      <c r="C3881" s="30"/>
      <c r="D3881" s="30" t="s">
        <v>7</v>
      </c>
      <c r="E3881" s="30">
        <v>0.5</v>
      </c>
      <c r="F3881" s="31">
        <v>122</v>
      </c>
      <c r="G3881" s="111">
        <v>1581.01</v>
      </c>
      <c r="H3881" s="102"/>
    </row>
    <row r="3882" spans="1:8" ht="42.75" x14ac:dyDescent="0.25">
      <c r="A3882" s="34"/>
      <c r="B3882" s="34"/>
      <c r="C3882" s="34" t="s">
        <v>13127</v>
      </c>
      <c r="D3882" s="34"/>
      <c r="E3882" s="34"/>
      <c r="F3882" s="35">
        <v>242</v>
      </c>
      <c r="G3882" s="112">
        <v>18194.579999999998</v>
      </c>
      <c r="H3882" s="102"/>
    </row>
    <row r="3883" spans="1:8" ht="30" x14ac:dyDescent="0.25">
      <c r="A3883" s="30" t="s">
        <v>1882</v>
      </c>
      <c r="B3883" s="30" t="s">
        <v>8869</v>
      </c>
      <c r="C3883" s="30" t="s">
        <v>2530</v>
      </c>
      <c r="D3883" s="30" t="s">
        <v>3</v>
      </c>
      <c r="E3883" s="30">
        <v>10</v>
      </c>
      <c r="F3883" s="31">
        <v>1</v>
      </c>
      <c r="G3883" s="111">
        <v>259.18</v>
      </c>
      <c r="H3883" s="102" t="s">
        <v>19097</v>
      </c>
    </row>
    <row r="3884" spans="1:8" x14ac:dyDescent="0.25">
      <c r="A3884" s="30"/>
      <c r="B3884" s="30"/>
      <c r="C3884" s="30"/>
      <c r="D3884" s="30" t="s">
        <v>5</v>
      </c>
      <c r="E3884" s="30">
        <v>5</v>
      </c>
      <c r="F3884" s="31">
        <v>2</v>
      </c>
      <c r="G3884" s="111">
        <v>259.18</v>
      </c>
      <c r="H3884" s="102"/>
    </row>
    <row r="3885" spans="1:8" x14ac:dyDescent="0.25">
      <c r="A3885" s="30"/>
      <c r="B3885" s="30"/>
      <c r="C3885" s="30"/>
      <c r="D3885" s="30" t="s">
        <v>7</v>
      </c>
      <c r="E3885" s="30">
        <v>0.5</v>
      </c>
      <c r="F3885" s="31">
        <v>6</v>
      </c>
      <c r="G3885" s="111">
        <v>77.75</v>
      </c>
      <c r="H3885" s="102"/>
    </row>
    <row r="3886" spans="1:8" ht="28.5" x14ac:dyDescent="0.25">
      <c r="A3886" s="34"/>
      <c r="B3886" s="34"/>
      <c r="C3886" s="34" t="s">
        <v>13128</v>
      </c>
      <c r="D3886" s="34"/>
      <c r="E3886" s="34"/>
      <c r="F3886" s="35">
        <v>9</v>
      </c>
      <c r="G3886" s="112">
        <v>596.11</v>
      </c>
      <c r="H3886" s="102"/>
    </row>
    <row r="3887" spans="1:8" x14ac:dyDescent="0.25">
      <c r="A3887" s="30" t="s">
        <v>2601</v>
      </c>
      <c r="B3887" s="30" t="s">
        <v>8870</v>
      </c>
      <c r="C3887" s="30" t="s">
        <v>177</v>
      </c>
      <c r="D3887" s="30" t="s">
        <v>5</v>
      </c>
      <c r="E3887" s="30">
        <v>5</v>
      </c>
      <c r="F3887" s="31">
        <v>2</v>
      </c>
      <c r="G3887" s="111">
        <v>259.18</v>
      </c>
      <c r="H3887" s="102" t="s">
        <v>18648</v>
      </c>
    </row>
    <row r="3888" spans="1:8" x14ac:dyDescent="0.25">
      <c r="A3888" s="30"/>
      <c r="B3888" s="30"/>
      <c r="C3888" s="30"/>
      <c r="D3888" s="30" t="s">
        <v>6</v>
      </c>
      <c r="E3888" s="30">
        <v>1</v>
      </c>
      <c r="F3888" s="31">
        <v>1</v>
      </c>
      <c r="G3888" s="111">
        <v>25.92</v>
      </c>
      <c r="H3888" s="102"/>
    </row>
    <row r="3889" spans="1:8" x14ac:dyDescent="0.25">
      <c r="A3889" s="30"/>
      <c r="B3889" s="30"/>
      <c r="C3889" s="30"/>
      <c r="D3889" s="30" t="s">
        <v>7</v>
      </c>
      <c r="E3889" s="30">
        <v>0.5</v>
      </c>
      <c r="F3889" s="31">
        <v>2</v>
      </c>
      <c r="G3889" s="111">
        <v>25.92</v>
      </c>
      <c r="H3889" s="102"/>
    </row>
    <row r="3890" spans="1:8" ht="28.5" x14ac:dyDescent="0.25">
      <c r="A3890" s="34"/>
      <c r="B3890" s="34"/>
      <c r="C3890" s="34" t="s">
        <v>13129</v>
      </c>
      <c r="D3890" s="34"/>
      <c r="E3890" s="34"/>
      <c r="F3890" s="35">
        <v>5</v>
      </c>
      <c r="G3890" s="112">
        <v>311.02000000000004</v>
      </c>
      <c r="H3890" s="102"/>
    </row>
    <row r="3891" spans="1:8" x14ac:dyDescent="0.25">
      <c r="A3891" s="30" t="s">
        <v>2948</v>
      </c>
      <c r="B3891" s="30" t="s">
        <v>8871</v>
      </c>
      <c r="C3891" s="30" t="s">
        <v>2949</v>
      </c>
      <c r="D3891" s="30" t="s">
        <v>8</v>
      </c>
      <c r="E3891" s="30">
        <v>2</v>
      </c>
      <c r="F3891" s="31">
        <v>4</v>
      </c>
      <c r="G3891" s="111">
        <v>207.35</v>
      </c>
      <c r="H3891" s="102" t="s">
        <v>18123</v>
      </c>
    </row>
    <row r="3892" spans="1:8" x14ac:dyDescent="0.25">
      <c r="A3892" s="30"/>
      <c r="B3892" s="30"/>
      <c r="C3892" s="30"/>
      <c r="D3892" s="30" t="s">
        <v>7</v>
      </c>
      <c r="E3892" s="30">
        <v>0.5</v>
      </c>
      <c r="F3892" s="31">
        <v>3</v>
      </c>
      <c r="G3892" s="111">
        <v>38.880000000000003</v>
      </c>
      <c r="H3892" s="102"/>
    </row>
    <row r="3893" spans="1:8" ht="28.5" x14ac:dyDescent="0.25">
      <c r="A3893" s="34"/>
      <c r="B3893" s="34"/>
      <c r="C3893" s="34" t="s">
        <v>13130</v>
      </c>
      <c r="D3893" s="34"/>
      <c r="E3893" s="34"/>
      <c r="F3893" s="35">
        <v>7</v>
      </c>
      <c r="G3893" s="112">
        <v>246.23</v>
      </c>
      <c r="H3893" s="102"/>
    </row>
    <row r="3894" spans="1:8" x14ac:dyDescent="0.25">
      <c r="A3894" s="30" t="s">
        <v>2265</v>
      </c>
      <c r="B3894" s="30" t="s">
        <v>9152</v>
      </c>
      <c r="C3894" s="30" t="s">
        <v>2266</v>
      </c>
      <c r="D3894" s="30" t="s">
        <v>5</v>
      </c>
      <c r="E3894" s="30">
        <v>5</v>
      </c>
      <c r="F3894" s="31">
        <v>1</v>
      </c>
      <c r="G3894" s="111">
        <v>129.59</v>
      </c>
      <c r="H3894" s="102" t="s">
        <v>20275</v>
      </c>
    </row>
    <row r="3895" spans="1:8" ht="28.5" x14ac:dyDescent="0.25">
      <c r="A3895" s="34"/>
      <c r="B3895" s="34"/>
      <c r="C3895" s="34" t="s">
        <v>13131</v>
      </c>
      <c r="D3895" s="34"/>
      <c r="E3895" s="34"/>
      <c r="F3895" s="35">
        <v>1</v>
      </c>
      <c r="G3895" s="112">
        <v>129.59</v>
      </c>
      <c r="H3895" s="102"/>
    </row>
    <row r="3896" spans="1:8" ht="30" x14ac:dyDescent="0.25">
      <c r="A3896" s="30" t="s">
        <v>2267</v>
      </c>
      <c r="B3896" s="30" t="s">
        <v>9153</v>
      </c>
      <c r="C3896" s="30" t="s">
        <v>2268</v>
      </c>
      <c r="D3896" s="30" t="s">
        <v>8</v>
      </c>
      <c r="E3896" s="30">
        <v>2</v>
      </c>
      <c r="F3896" s="31">
        <v>1</v>
      </c>
      <c r="G3896" s="111">
        <v>51.84</v>
      </c>
      <c r="H3896" s="102" t="s">
        <v>19996</v>
      </c>
    </row>
    <row r="3897" spans="1:8" ht="28.5" x14ac:dyDescent="0.25">
      <c r="A3897" s="34"/>
      <c r="B3897" s="34"/>
      <c r="C3897" s="34" t="s">
        <v>13132</v>
      </c>
      <c r="D3897" s="34"/>
      <c r="E3897" s="34"/>
      <c r="F3897" s="35">
        <v>1</v>
      </c>
      <c r="G3897" s="112">
        <v>51.84</v>
      </c>
      <c r="H3897" s="102"/>
    </row>
    <row r="3898" spans="1:8" x14ac:dyDescent="0.25">
      <c r="A3898" s="30" t="s">
        <v>2269</v>
      </c>
      <c r="B3898" s="30" t="s">
        <v>9154</v>
      </c>
      <c r="C3898" s="30" t="s">
        <v>2270</v>
      </c>
      <c r="D3898" s="30" t="s">
        <v>8</v>
      </c>
      <c r="E3898" s="30">
        <v>2</v>
      </c>
      <c r="F3898" s="31">
        <v>1</v>
      </c>
      <c r="G3898" s="111">
        <v>51.84</v>
      </c>
      <c r="H3898" s="102" t="s">
        <v>18839</v>
      </c>
    </row>
    <row r="3899" spans="1:8" x14ac:dyDescent="0.25">
      <c r="A3899" s="34"/>
      <c r="B3899" s="34"/>
      <c r="C3899" s="34" t="s">
        <v>13133</v>
      </c>
      <c r="D3899" s="34"/>
      <c r="E3899" s="34"/>
      <c r="F3899" s="35">
        <v>1</v>
      </c>
      <c r="G3899" s="112">
        <v>51.84</v>
      </c>
      <c r="H3899" s="102"/>
    </row>
    <row r="3900" spans="1:8" ht="30" x14ac:dyDescent="0.25">
      <c r="A3900" s="30" t="s">
        <v>2273</v>
      </c>
      <c r="B3900" s="30" t="s">
        <v>9156</v>
      </c>
      <c r="C3900" s="30" t="s">
        <v>2274</v>
      </c>
      <c r="D3900" s="30" t="s">
        <v>8</v>
      </c>
      <c r="E3900" s="30">
        <v>2</v>
      </c>
      <c r="F3900" s="31">
        <v>1</v>
      </c>
      <c r="G3900" s="111">
        <v>51.84</v>
      </c>
      <c r="H3900" s="102" t="s">
        <v>20560</v>
      </c>
    </row>
    <row r="3901" spans="1:8" x14ac:dyDescent="0.25">
      <c r="A3901" s="30"/>
      <c r="B3901" s="30"/>
      <c r="C3901" s="30"/>
      <c r="D3901" s="30" t="s">
        <v>7</v>
      </c>
      <c r="E3901" s="30">
        <v>0.5</v>
      </c>
      <c r="F3901" s="31">
        <v>1</v>
      </c>
      <c r="G3901" s="111">
        <v>12.96</v>
      </c>
      <c r="H3901" s="102"/>
    </row>
    <row r="3902" spans="1:8" ht="28.5" x14ac:dyDescent="0.25">
      <c r="A3902" s="34"/>
      <c r="B3902" s="34"/>
      <c r="C3902" s="34" t="s">
        <v>13134</v>
      </c>
      <c r="D3902" s="34"/>
      <c r="E3902" s="34"/>
      <c r="F3902" s="35">
        <v>2</v>
      </c>
      <c r="G3902" s="112">
        <v>64.800000000000011</v>
      </c>
      <c r="H3902" s="102"/>
    </row>
    <row r="3903" spans="1:8" x14ac:dyDescent="0.25">
      <c r="A3903" s="30" t="s">
        <v>2275</v>
      </c>
      <c r="B3903" s="30" t="s">
        <v>9157</v>
      </c>
      <c r="C3903" s="30" t="s">
        <v>2969</v>
      </c>
      <c r="D3903" s="30" t="s">
        <v>5</v>
      </c>
      <c r="E3903" s="30">
        <v>5</v>
      </c>
      <c r="F3903" s="31">
        <v>1</v>
      </c>
      <c r="G3903" s="111">
        <v>129.59</v>
      </c>
      <c r="H3903" s="102" t="s">
        <v>16942</v>
      </c>
    </row>
    <row r="3904" spans="1:8" x14ac:dyDescent="0.25">
      <c r="A3904" s="30"/>
      <c r="B3904" s="30"/>
      <c r="C3904" s="30"/>
      <c r="D3904" s="30" t="s">
        <v>7</v>
      </c>
      <c r="E3904" s="30">
        <v>0.5</v>
      </c>
      <c r="F3904" s="31">
        <v>1</v>
      </c>
      <c r="G3904" s="111">
        <v>12.96</v>
      </c>
      <c r="H3904" s="102"/>
    </row>
    <row r="3905" spans="1:8" ht="28.5" x14ac:dyDescent="0.25">
      <c r="A3905" s="34"/>
      <c r="B3905" s="34"/>
      <c r="C3905" s="34" t="s">
        <v>13135</v>
      </c>
      <c r="D3905" s="34"/>
      <c r="E3905" s="34"/>
      <c r="F3905" s="35">
        <v>2</v>
      </c>
      <c r="G3905" s="112">
        <v>142.55000000000001</v>
      </c>
      <c r="H3905" s="102"/>
    </row>
    <row r="3906" spans="1:8" x14ac:dyDescent="0.25">
      <c r="A3906" s="30" t="s">
        <v>2276</v>
      </c>
      <c r="B3906" s="30" t="s">
        <v>9158</v>
      </c>
      <c r="C3906" s="30" t="s">
        <v>2277</v>
      </c>
      <c r="D3906" s="30" t="s">
        <v>5</v>
      </c>
      <c r="E3906" s="30">
        <v>5</v>
      </c>
      <c r="F3906" s="31">
        <v>1</v>
      </c>
      <c r="G3906" s="111">
        <v>129.59</v>
      </c>
      <c r="H3906" s="102" t="s">
        <v>18756</v>
      </c>
    </row>
    <row r="3907" spans="1:8" x14ac:dyDescent="0.25">
      <c r="A3907" s="30"/>
      <c r="B3907" s="30"/>
      <c r="C3907" s="30"/>
      <c r="D3907" s="30" t="s">
        <v>7</v>
      </c>
      <c r="E3907" s="30">
        <v>0.5</v>
      </c>
      <c r="F3907" s="31">
        <v>1</v>
      </c>
      <c r="G3907" s="111">
        <v>12.96</v>
      </c>
      <c r="H3907" s="102"/>
    </row>
    <row r="3908" spans="1:8" ht="28.5" x14ac:dyDescent="0.25">
      <c r="A3908" s="34"/>
      <c r="B3908" s="34"/>
      <c r="C3908" s="34" t="s">
        <v>13136</v>
      </c>
      <c r="D3908" s="34"/>
      <c r="E3908" s="34"/>
      <c r="F3908" s="35">
        <v>2</v>
      </c>
      <c r="G3908" s="112">
        <v>142.55000000000001</v>
      </c>
      <c r="H3908" s="102"/>
    </row>
    <row r="3909" spans="1:8" ht="30" x14ac:dyDescent="0.25">
      <c r="A3909" s="30" t="s">
        <v>2278</v>
      </c>
      <c r="B3909" s="30" t="s">
        <v>9159</v>
      </c>
      <c r="C3909" s="30" t="s">
        <v>2279</v>
      </c>
      <c r="D3909" s="30" t="s">
        <v>5</v>
      </c>
      <c r="E3909" s="30">
        <v>5</v>
      </c>
      <c r="F3909" s="31">
        <v>1</v>
      </c>
      <c r="G3909" s="111">
        <v>129.59</v>
      </c>
      <c r="H3909" s="102" t="s">
        <v>16871</v>
      </c>
    </row>
    <row r="3910" spans="1:8" x14ac:dyDescent="0.25">
      <c r="A3910" s="30"/>
      <c r="B3910" s="30"/>
      <c r="C3910" s="30"/>
      <c r="D3910" s="30" t="s">
        <v>7</v>
      </c>
      <c r="E3910" s="30">
        <v>0.5</v>
      </c>
      <c r="F3910" s="31">
        <v>2</v>
      </c>
      <c r="G3910" s="111">
        <v>25.92</v>
      </c>
      <c r="H3910" s="102"/>
    </row>
    <row r="3911" spans="1:8" ht="28.5" x14ac:dyDescent="0.25">
      <c r="A3911" s="34"/>
      <c r="B3911" s="34"/>
      <c r="C3911" s="34" t="s">
        <v>13137</v>
      </c>
      <c r="D3911" s="34"/>
      <c r="E3911" s="34"/>
      <c r="F3911" s="35">
        <v>3</v>
      </c>
      <c r="G3911" s="112">
        <v>155.51</v>
      </c>
      <c r="H3911" s="102"/>
    </row>
    <row r="3912" spans="1:8" x14ac:dyDescent="0.25">
      <c r="A3912" s="30" t="s">
        <v>2282</v>
      </c>
      <c r="B3912" s="30" t="s">
        <v>9160</v>
      </c>
      <c r="C3912" s="30" t="s">
        <v>2283</v>
      </c>
      <c r="D3912" s="30" t="s">
        <v>5</v>
      </c>
      <c r="E3912" s="30">
        <v>5</v>
      </c>
      <c r="F3912" s="31">
        <v>1</v>
      </c>
      <c r="G3912" s="111">
        <v>129.59</v>
      </c>
      <c r="H3912" s="102" t="s">
        <v>20313</v>
      </c>
    </row>
    <row r="3913" spans="1:8" x14ac:dyDescent="0.25">
      <c r="A3913" s="30"/>
      <c r="B3913" s="30"/>
      <c r="C3913" s="30"/>
      <c r="D3913" s="30" t="s">
        <v>7</v>
      </c>
      <c r="E3913" s="30">
        <v>0.5</v>
      </c>
      <c r="F3913" s="31">
        <v>2</v>
      </c>
      <c r="G3913" s="111">
        <v>25.92</v>
      </c>
      <c r="H3913" s="102"/>
    </row>
    <row r="3914" spans="1:8" ht="28.5" x14ac:dyDescent="0.25">
      <c r="A3914" s="34"/>
      <c r="B3914" s="34"/>
      <c r="C3914" s="34" t="s">
        <v>13138</v>
      </c>
      <c r="D3914" s="34"/>
      <c r="E3914" s="34"/>
      <c r="F3914" s="35">
        <v>3</v>
      </c>
      <c r="G3914" s="112">
        <v>155.51</v>
      </c>
      <c r="H3914" s="102"/>
    </row>
    <row r="3915" spans="1:8" ht="30" x14ac:dyDescent="0.25">
      <c r="A3915" s="30" t="s">
        <v>2284</v>
      </c>
      <c r="B3915" s="30" t="s">
        <v>9161</v>
      </c>
      <c r="C3915" s="30" t="s">
        <v>2285</v>
      </c>
      <c r="D3915" s="30" t="s">
        <v>5</v>
      </c>
      <c r="E3915" s="30">
        <v>5</v>
      </c>
      <c r="F3915" s="31">
        <v>2</v>
      </c>
      <c r="G3915" s="111">
        <v>259.18</v>
      </c>
      <c r="H3915" s="102" t="s">
        <v>17811</v>
      </c>
    </row>
    <row r="3916" spans="1:8" x14ac:dyDescent="0.25">
      <c r="A3916" s="30"/>
      <c r="B3916" s="30"/>
      <c r="C3916" s="30"/>
      <c r="D3916" s="30" t="s">
        <v>6</v>
      </c>
      <c r="E3916" s="30">
        <v>1</v>
      </c>
      <c r="F3916" s="31">
        <v>1</v>
      </c>
      <c r="G3916" s="111">
        <v>25.92</v>
      </c>
      <c r="H3916" s="102"/>
    </row>
    <row r="3917" spans="1:8" x14ac:dyDescent="0.25">
      <c r="A3917" s="30"/>
      <c r="B3917" s="30"/>
      <c r="C3917" s="30"/>
      <c r="D3917" s="30" t="s">
        <v>7</v>
      </c>
      <c r="E3917" s="30">
        <v>0.5</v>
      </c>
      <c r="F3917" s="31">
        <v>3</v>
      </c>
      <c r="G3917" s="111">
        <v>38.880000000000003</v>
      </c>
      <c r="H3917" s="102"/>
    </row>
    <row r="3918" spans="1:8" ht="28.5" x14ac:dyDescent="0.25">
      <c r="A3918" s="34"/>
      <c r="B3918" s="34"/>
      <c r="C3918" s="34" t="s">
        <v>13139</v>
      </c>
      <c r="D3918" s="34"/>
      <c r="E3918" s="34"/>
      <c r="F3918" s="35">
        <v>6</v>
      </c>
      <c r="G3918" s="112">
        <v>323.98</v>
      </c>
      <c r="H3918" s="102"/>
    </row>
    <row r="3919" spans="1:8" x14ac:dyDescent="0.25">
      <c r="A3919" s="30" t="s">
        <v>3077</v>
      </c>
      <c r="B3919" s="30" t="s">
        <v>9162</v>
      </c>
      <c r="C3919" s="30" t="s">
        <v>3078</v>
      </c>
      <c r="D3919" s="30" t="s">
        <v>5</v>
      </c>
      <c r="E3919" s="30">
        <v>5</v>
      </c>
      <c r="F3919" s="31">
        <v>1</v>
      </c>
      <c r="G3919" s="111">
        <v>129.59</v>
      </c>
      <c r="H3919" s="102" t="s">
        <v>17995</v>
      </c>
    </row>
    <row r="3920" spans="1:8" x14ac:dyDescent="0.25">
      <c r="A3920" s="30"/>
      <c r="B3920" s="30"/>
      <c r="C3920" s="30"/>
      <c r="D3920" s="30" t="s">
        <v>7</v>
      </c>
      <c r="E3920" s="30">
        <v>0.5</v>
      </c>
      <c r="F3920" s="31">
        <v>2</v>
      </c>
      <c r="G3920" s="111">
        <v>25.92</v>
      </c>
      <c r="H3920" s="102"/>
    </row>
    <row r="3921" spans="1:8" ht="28.5" x14ac:dyDescent="0.25">
      <c r="A3921" s="34"/>
      <c r="B3921" s="34"/>
      <c r="C3921" s="34" t="s">
        <v>13140</v>
      </c>
      <c r="D3921" s="34"/>
      <c r="E3921" s="34"/>
      <c r="F3921" s="35">
        <v>3</v>
      </c>
      <c r="G3921" s="112">
        <v>155.51</v>
      </c>
      <c r="H3921" s="102"/>
    </row>
    <row r="3922" spans="1:8" ht="30" x14ac:dyDescent="0.25">
      <c r="A3922" s="30" t="s">
        <v>2444</v>
      </c>
      <c r="B3922" s="30" t="s">
        <v>9163</v>
      </c>
      <c r="C3922" s="30" t="s">
        <v>2445</v>
      </c>
      <c r="D3922" s="30" t="s">
        <v>5</v>
      </c>
      <c r="E3922" s="30">
        <v>5</v>
      </c>
      <c r="F3922" s="31">
        <v>2</v>
      </c>
      <c r="G3922" s="111">
        <v>259.18</v>
      </c>
      <c r="H3922" s="102" t="s">
        <v>17266</v>
      </c>
    </row>
    <row r="3923" spans="1:8" ht="28.5" x14ac:dyDescent="0.25">
      <c r="A3923" s="34"/>
      <c r="B3923" s="34"/>
      <c r="C3923" s="34" t="s">
        <v>13141</v>
      </c>
      <c r="D3923" s="34"/>
      <c r="E3923" s="34"/>
      <c r="F3923" s="35">
        <v>2</v>
      </c>
      <c r="G3923" s="112">
        <v>259.18</v>
      </c>
      <c r="H3923" s="102"/>
    </row>
    <row r="3924" spans="1:8" ht="30" x14ac:dyDescent="0.25">
      <c r="A3924" s="30" t="s">
        <v>2766</v>
      </c>
      <c r="B3924" s="30" t="s">
        <v>9164</v>
      </c>
      <c r="C3924" s="30" t="s">
        <v>7189</v>
      </c>
      <c r="D3924" s="30" t="s">
        <v>5</v>
      </c>
      <c r="E3924" s="30">
        <v>5</v>
      </c>
      <c r="F3924" s="31">
        <v>1</v>
      </c>
      <c r="G3924" s="111">
        <v>129.59</v>
      </c>
      <c r="H3924" s="102" t="s">
        <v>16941</v>
      </c>
    </row>
    <row r="3925" spans="1:8" x14ac:dyDescent="0.25">
      <c r="A3925" s="30"/>
      <c r="B3925" s="30"/>
      <c r="C3925" s="30"/>
      <c r="D3925" s="30" t="s">
        <v>7</v>
      </c>
      <c r="E3925" s="30">
        <v>0.5</v>
      </c>
      <c r="F3925" s="31">
        <v>1</v>
      </c>
      <c r="G3925" s="111">
        <v>12.96</v>
      </c>
      <c r="H3925" s="102"/>
    </row>
    <row r="3926" spans="1:8" ht="28.5" x14ac:dyDescent="0.25">
      <c r="A3926" s="34"/>
      <c r="B3926" s="34"/>
      <c r="C3926" s="34" t="s">
        <v>13142</v>
      </c>
      <c r="D3926" s="34"/>
      <c r="E3926" s="34"/>
      <c r="F3926" s="35">
        <v>2</v>
      </c>
      <c r="G3926" s="112">
        <v>142.55000000000001</v>
      </c>
      <c r="H3926" s="102"/>
    </row>
    <row r="3927" spans="1:8" ht="30" x14ac:dyDescent="0.25">
      <c r="A3927" s="30" t="s">
        <v>3079</v>
      </c>
      <c r="B3927" s="30" t="s">
        <v>9165</v>
      </c>
      <c r="C3927" s="30" t="s">
        <v>3080</v>
      </c>
      <c r="D3927" s="30" t="s">
        <v>5</v>
      </c>
      <c r="E3927" s="30">
        <v>5</v>
      </c>
      <c r="F3927" s="31">
        <v>2</v>
      </c>
      <c r="G3927" s="111">
        <v>259.18</v>
      </c>
      <c r="H3927" s="102" t="s">
        <v>19352</v>
      </c>
    </row>
    <row r="3928" spans="1:8" x14ac:dyDescent="0.25">
      <c r="A3928" s="30"/>
      <c r="B3928" s="30"/>
      <c r="C3928" s="30"/>
      <c r="D3928" s="30" t="s">
        <v>7</v>
      </c>
      <c r="E3928" s="30">
        <v>0.5</v>
      </c>
      <c r="F3928" s="31">
        <v>2</v>
      </c>
      <c r="G3928" s="111">
        <v>25.92</v>
      </c>
      <c r="H3928" s="102"/>
    </row>
    <row r="3929" spans="1:8" ht="28.5" x14ac:dyDescent="0.25">
      <c r="A3929" s="34"/>
      <c r="B3929" s="34"/>
      <c r="C3929" s="34" t="s">
        <v>13143</v>
      </c>
      <c r="D3929" s="34"/>
      <c r="E3929" s="34"/>
      <c r="F3929" s="35">
        <v>4</v>
      </c>
      <c r="G3929" s="112">
        <v>285.10000000000002</v>
      </c>
      <c r="H3929" s="102"/>
    </row>
    <row r="3930" spans="1:8" x14ac:dyDescent="0.25">
      <c r="A3930" s="30" t="s">
        <v>2288</v>
      </c>
      <c r="B3930" s="30" t="s">
        <v>9166</v>
      </c>
      <c r="C3930" s="30" t="s">
        <v>2289</v>
      </c>
      <c r="D3930" s="30" t="s">
        <v>5</v>
      </c>
      <c r="E3930" s="30">
        <v>5</v>
      </c>
      <c r="F3930" s="31">
        <v>1</v>
      </c>
      <c r="G3930" s="111">
        <v>129.59</v>
      </c>
      <c r="H3930" s="102" t="s">
        <v>17847</v>
      </c>
    </row>
    <row r="3931" spans="1:8" x14ac:dyDescent="0.25">
      <c r="A3931" s="30"/>
      <c r="B3931" s="30"/>
      <c r="C3931" s="30"/>
      <c r="D3931" s="30" t="s">
        <v>7</v>
      </c>
      <c r="E3931" s="30">
        <v>0.5</v>
      </c>
      <c r="F3931" s="31">
        <v>2</v>
      </c>
      <c r="G3931" s="111">
        <v>25.92</v>
      </c>
      <c r="H3931" s="102"/>
    </row>
    <row r="3932" spans="1:8" ht="28.5" x14ac:dyDescent="0.25">
      <c r="A3932" s="34"/>
      <c r="B3932" s="34"/>
      <c r="C3932" s="34" t="s">
        <v>13144</v>
      </c>
      <c r="D3932" s="34"/>
      <c r="E3932" s="34"/>
      <c r="F3932" s="35">
        <v>3</v>
      </c>
      <c r="G3932" s="112">
        <v>155.51</v>
      </c>
      <c r="H3932" s="102"/>
    </row>
    <row r="3933" spans="1:8" ht="30" x14ac:dyDescent="0.25">
      <c r="A3933" s="30" t="s">
        <v>6534</v>
      </c>
      <c r="B3933" s="30" t="s">
        <v>9167</v>
      </c>
      <c r="C3933" s="30" t="s">
        <v>6535</v>
      </c>
      <c r="D3933" s="30" t="s">
        <v>7</v>
      </c>
      <c r="E3933" s="30">
        <v>0.5</v>
      </c>
      <c r="F3933" s="31">
        <v>1</v>
      </c>
      <c r="G3933" s="111">
        <v>12.96</v>
      </c>
      <c r="H3933" s="114" t="s">
        <v>18426</v>
      </c>
    </row>
    <row r="3934" spans="1:8" ht="42.75" x14ac:dyDescent="0.25">
      <c r="A3934" s="34"/>
      <c r="B3934" s="34"/>
      <c r="C3934" s="34" t="s">
        <v>13145</v>
      </c>
      <c r="D3934" s="34"/>
      <c r="E3934" s="34"/>
      <c r="F3934" s="35">
        <v>1</v>
      </c>
      <c r="G3934" s="112">
        <v>12.96</v>
      </c>
      <c r="H3934" s="102"/>
    </row>
    <row r="3935" spans="1:8" ht="30" x14ac:dyDescent="0.25">
      <c r="A3935" s="30" t="s">
        <v>6536</v>
      </c>
      <c r="B3935" s="30" t="s">
        <v>9168</v>
      </c>
      <c r="C3935" s="30" t="s">
        <v>6537</v>
      </c>
      <c r="D3935" s="30" t="s">
        <v>7</v>
      </c>
      <c r="E3935" s="30">
        <v>0.5</v>
      </c>
      <c r="F3935" s="31">
        <v>1</v>
      </c>
      <c r="G3935" s="111">
        <v>12.96</v>
      </c>
      <c r="H3935" s="114" t="s">
        <v>18425</v>
      </c>
    </row>
    <row r="3936" spans="1:8" ht="42.75" x14ac:dyDescent="0.25">
      <c r="A3936" s="34"/>
      <c r="B3936" s="34"/>
      <c r="C3936" s="34" t="s">
        <v>13146</v>
      </c>
      <c r="D3936" s="34"/>
      <c r="E3936" s="34"/>
      <c r="F3936" s="35">
        <v>1</v>
      </c>
      <c r="G3936" s="112">
        <v>12.96</v>
      </c>
      <c r="H3936" s="102"/>
    </row>
    <row r="3937" spans="1:8" ht="45" x14ac:dyDescent="0.25">
      <c r="A3937" s="30" t="s">
        <v>2290</v>
      </c>
      <c r="B3937" s="30" t="s">
        <v>9169</v>
      </c>
      <c r="C3937" s="30" t="s">
        <v>2291</v>
      </c>
      <c r="D3937" s="30" t="s">
        <v>5</v>
      </c>
      <c r="E3937" s="30">
        <v>5</v>
      </c>
      <c r="F3937" s="31">
        <v>3</v>
      </c>
      <c r="G3937" s="111">
        <v>388.77</v>
      </c>
      <c r="H3937" s="102" t="s">
        <v>16917</v>
      </c>
    </row>
    <row r="3938" spans="1:8" x14ac:dyDescent="0.25">
      <c r="A3938" s="30"/>
      <c r="B3938" s="30"/>
      <c r="C3938" s="30"/>
      <c r="D3938" s="30" t="s">
        <v>7</v>
      </c>
      <c r="E3938" s="30">
        <v>0.5</v>
      </c>
      <c r="F3938" s="31">
        <v>9</v>
      </c>
      <c r="G3938" s="111">
        <v>116.63</v>
      </c>
      <c r="H3938" s="102"/>
    </row>
    <row r="3939" spans="1:8" ht="42.75" x14ac:dyDescent="0.25">
      <c r="A3939" s="34"/>
      <c r="B3939" s="34"/>
      <c r="C3939" s="34" t="s">
        <v>13147</v>
      </c>
      <c r="D3939" s="34"/>
      <c r="E3939" s="34"/>
      <c r="F3939" s="35">
        <v>12</v>
      </c>
      <c r="G3939" s="112">
        <v>505.4</v>
      </c>
      <c r="H3939" s="102"/>
    </row>
    <row r="3940" spans="1:8" x14ac:dyDescent="0.25">
      <c r="A3940" s="30" t="s">
        <v>2292</v>
      </c>
      <c r="B3940" s="30" t="s">
        <v>9170</v>
      </c>
      <c r="C3940" s="30" t="s">
        <v>2970</v>
      </c>
      <c r="D3940" s="30" t="s">
        <v>5</v>
      </c>
      <c r="E3940" s="30">
        <v>5</v>
      </c>
      <c r="F3940" s="31">
        <v>1</v>
      </c>
      <c r="G3940" s="111">
        <v>129.59</v>
      </c>
      <c r="H3940" s="102" t="s">
        <v>17852</v>
      </c>
    </row>
    <row r="3941" spans="1:8" ht="28.5" x14ac:dyDescent="0.25">
      <c r="A3941" s="34"/>
      <c r="B3941" s="34"/>
      <c r="C3941" s="34" t="s">
        <v>13148</v>
      </c>
      <c r="D3941" s="34"/>
      <c r="E3941" s="34"/>
      <c r="F3941" s="35">
        <v>1</v>
      </c>
      <c r="G3941" s="112">
        <v>129.59</v>
      </c>
      <c r="H3941" s="102"/>
    </row>
    <row r="3942" spans="1:8" x14ac:dyDescent="0.25">
      <c r="A3942" s="30" t="s">
        <v>2293</v>
      </c>
      <c r="B3942" s="30" t="s">
        <v>9171</v>
      </c>
      <c r="C3942" s="30" t="s">
        <v>2294</v>
      </c>
      <c r="D3942" s="30" t="s">
        <v>5</v>
      </c>
      <c r="E3942" s="30">
        <v>5</v>
      </c>
      <c r="F3942" s="31">
        <v>1</v>
      </c>
      <c r="G3942" s="111">
        <v>129.59</v>
      </c>
      <c r="H3942" s="102" t="s">
        <v>18431</v>
      </c>
    </row>
    <row r="3943" spans="1:8" x14ac:dyDescent="0.25">
      <c r="A3943" s="30"/>
      <c r="B3943" s="30"/>
      <c r="C3943" s="30"/>
      <c r="D3943" s="30" t="s">
        <v>7</v>
      </c>
      <c r="E3943" s="30">
        <v>0.5</v>
      </c>
      <c r="F3943" s="31">
        <v>1</v>
      </c>
      <c r="G3943" s="111">
        <v>12.96</v>
      </c>
      <c r="H3943" s="102"/>
    </row>
    <row r="3944" spans="1:8" ht="28.5" x14ac:dyDescent="0.25">
      <c r="A3944" s="34"/>
      <c r="B3944" s="34"/>
      <c r="C3944" s="34" t="s">
        <v>13149</v>
      </c>
      <c r="D3944" s="34"/>
      <c r="E3944" s="34"/>
      <c r="F3944" s="35">
        <v>2</v>
      </c>
      <c r="G3944" s="112">
        <v>142.55000000000001</v>
      </c>
      <c r="H3944" s="102"/>
    </row>
    <row r="3945" spans="1:8" x14ac:dyDescent="0.25">
      <c r="A3945" s="30" t="s">
        <v>2295</v>
      </c>
      <c r="B3945" s="30" t="s">
        <v>9172</v>
      </c>
      <c r="C3945" s="30" t="s">
        <v>2296</v>
      </c>
      <c r="D3945" s="30" t="s">
        <v>5</v>
      </c>
      <c r="E3945" s="30">
        <v>5</v>
      </c>
      <c r="F3945" s="31">
        <v>1</v>
      </c>
      <c r="G3945" s="111">
        <v>129.59</v>
      </c>
      <c r="H3945" s="102" t="s">
        <v>19492</v>
      </c>
    </row>
    <row r="3946" spans="1:8" x14ac:dyDescent="0.25">
      <c r="A3946" s="30"/>
      <c r="B3946" s="30"/>
      <c r="C3946" s="30"/>
      <c r="D3946" s="30" t="s">
        <v>7</v>
      </c>
      <c r="E3946" s="30">
        <v>0.5</v>
      </c>
      <c r="F3946" s="31">
        <v>1</v>
      </c>
      <c r="G3946" s="111">
        <v>12.96</v>
      </c>
      <c r="H3946" s="102"/>
    </row>
    <row r="3947" spans="1:8" ht="28.5" x14ac:dyDescent="0.25">
      <c r="A3947" s="34"/>
      <c r="B3947" s="34"/>
      <c r="C3947" s="34" t="s">
        <v>13150</v>
      </c>
      <c r="D3947" s="34"/>
      <c r="E3947" s="34"/>
      <c r="F3947" s="35">
        <v>2</v>
      </c>
      <c r="G3947" s="112">
        <v>142.55000000000001</v>
      </c>
      <c r="H3947" s="102"/>
    </row>
    <row r="3948" spans="1:8" ht="30" x14ac:dyDescent="0.25">
      <c r="A3948" s="30" t="s">
        <v>2301</v>
      </c>
      <c r="B3948" s="30" t="s">
        <v>9173</v>
      </c>
      <c r="C3948" s="30" t="s">
        <v>2302</v>
      </c>
      <c r="D3948" s="30" t="s">
        <v>5</v>
      </c>
      <c r="E3948" s="30">
        <v>5</v>
      </c>
      <c r="F3948" s="31">
        <v>1</v>
      </c>
      <c r="G3948" s="111">
        <v>129.59</v>
      </c>
      <c r="H3948" s="102" t="s">
        <v>17397</v>
      </c>
    </row>
    <row r="3949" spans="1:8" x14ac:dyDescent="0.25">
      <c r="A3949" s="30"/>
      <c r="B3949" s="30"/>
      <c r="C3949" s="30"/>
      <c r="D3949" s="30" t="s">
        <v>7</v>
      </c>
      <c r="E3949" s="30">
        <v>0.5</v>
      </c>
      <c r="F3949" s="31">
        <v>2</v>
      </c>
      <c r="G3949" s="111">
        <v>25.92</v>
      </c>
      <c r="H3949" s="102"/>
    </row>
    <row r="3950" spans="1:8" ht="28.5" x14ac:dyDescent="0.25">
      <c r="A3950" s="34"/>
      <c r="B3950" s="34"/>
      <c r="C3950" s="34" t="s">
        <v>13151</v>
      </c>
      <c r="D3950" s="34"/>
      <c r="E3950" s="34"/>
      <c r="F3950" s="35">
        <v>3</v>
      </c>
      <c r="G3950" s="112">
        <v>155.51</v>
      </c>
      <c r="H3950" s="102"/>
    </row>
    <row r="3951" spans="1:8" x14ac:dyDescent="0.25">
      <c r="A3951" s="30" t="s">
        <v>2303</v>
      </c>
      <c r="B3951" s="30" t="s">
        <v>9174</v>
      </c>
      <c r="C3951" s="30" t="s">
        <v>2544</v>
      </c>
      <c r="D3951" s="30" t="s">
        <v>5</v>
      </c>
      <c r="E3951" s="30">
        <v>5</v>
      </c>
      <c r="F3951" s="31">
        <v>1</v>
      </c>
      <c r="G3951" s="111">
        <v>129.59</v>
      </c>
      <c r="H3951" s="102" t="s">
        <v>18487</v>
      </c>
    </row>
    <row r="3952" spans="1:8" x14ac:dyDescent="0.25">
      <c r="A3952" s="30"/>
      <c r="B3952" s="30"/>
      <c r="C3952" s="30"/>
      <c r="D3952" s="30" t="s">
        <v>7</v>
      </c>
      <c r="E3952" s="30">
        <v>0.5</v>
      </c>
      <c r="F3952" s="31">
        <v>2</v>
      </c>
      <c r="G3952" s="111">
        <v>25.92</v>
      </c>
      <c r="H3952" s="102"/>
    </row>
    <row r="3953" spans="1:8" ht="28.5" x14ac:dyDescent="0.25">
      <c r="A3953" s="34"/>
      <c r="B3953" s="34"/>
      <c r="C3953" s="34" t="s">
        <v>13152</v>
      </c>
      <c r="D3953" s="34"/>
      <c r="E3953" s="34"/>
      <c r="F3953" s="35">
        <v>3</v>
      </c>
      <c r="G3953" s="112">
        <v>155.51</v>
      </c>
      <c r="H3953" s="102"/>
    </row>
    <row r="3954" spans="1:8" x14ac:dyDescent="0.25">
      <c r="A3954" s="30" t="s">
        <v>2304</v>
      </c>
      <c r="B3954" s="30" t="s">
        <v>9175</v>
      </c>
      <c r="C3954" s="30" t="s">
        <v>6884</v>
      </c>
      <c r="D3954" s="30" t="s">
        <v>5</v>
      </c>
      <c r="E3954" s="30">
        <v>5</v>
      </c>
      <c r="F3954" s="31">
        <v>1</v>
      </c>
      <c r="G3954" s="111">
        <v>129.59</v>
      </c>
      <c r="H3954" s="102" t="s">
        <v>20471</v>
      </c>
    </row>
    <row r="3955" spans="1:8" x14ac:dyDescent="0.25">
      <c r="A3955" s="30"/>
      <c r="B3955" s="30"/>
      <c r="C3955" s="30"/>
      <c r="D3955" s="30" t="s">
        <v>7</v>
      </c>
      <c r="E3955" s="30">
        <v>0.5</v>
      </c>
      <c r="F3955" s="31">
        <v>2</v>
      </c>
      <c r="G3955" s="111">
        <v>25.92</v>
      </c>
      <c r="H3955" s="102"/>
    </row>
    <row r="3956" spans="1:8" ht="28.5" x14ac:dyDescent="0.25">
      <c r="A3956" s="34"/>
      <c r="B3956" s="34"/>
      <c r="C3956" s="34" t="s">
        <v>13153</v>
      </c>
      <c r="D3956" s="34"/>
      <c r="E3956" s="34"/>
      <c r="F3956" s="35">
        <v>3</v>
      </c>
      <c r="G3956" s="112">
        <v>155.51</v>
      </c>
      <c r="H3956" s="102"/>
    </row>
    <row r="3957" spans="1:8" ht="30" x14ac:dyDescent="0.25">
      <c r="A3957" s="30" t="s">
        <v>1675</v>
      </c>
      <c r="B3957" s="30" t="s">
        <v>8702</v>
      </c>
      <c r="C3957" s="30" t="s">
        <v>1676</v>
      </c>
      <c r="D3957" s="30" t="s">
        <v>3</v>
      </c>
      <c r="E3957" s="30">
        <v>10</v>
      </c>
      <c r="F3957" s="31">
        <v>10</v>
      </c>
      <c r="G3957" s="111">
        <v>2591.8200000000002</v>
      </c>
      <c r="H3957" s="102" t="s">
        <v>18644</v>
      </c>
    </row>
    <row r="3958" spans="1:8" x14ac:dyDescent="0.25">
      <c r="A3958" s="30"/>
      <c r="B3958" s="30"/>
      <c r="C3958" s="30"/>
      <c r="D3958" s="30" t="s">
        <v>4</v>
      </c>
      <c r="E3958" s="30">
        <v>8</v>
      </c>
      <c r="F3958" s="31">
        <v>8</v>
      </c>
      <c r="G3958" s="111">
        <v>1658.76</v>
      </c>
      <c r="H3958" s="102"/>
    </row>
    <row r="3959" spans="1:8" x14ac:dyDescent="0.25">
      <c r="A3959" s="30"/>
      <c r="B3959" s="30"/>
      <c r="C3959" s="30"/>
      <c r="D3959" s="30" t="s">
        <v>5</v>
      </c>
      <c r="E3959" s="30">
        <v>5</v>
      </c>
      <c r="F3959" s="31">
        <v>25</v>
      </c>
      <c r="G3959" s="111">
        <v>3239.77</v>
      </c>
      <c r="H3959" s="102"/>
    </row>
    <row r="3960" spans="1:8" x14ac:dyDescent="0.25">
      <c r="A3960" s="30"/>
      <c r="B3960" s="30"/>
      <c r="C3960" s="30"/>
      <c r="D3960" s="30" t="s">
        <v>8</v>
      </c>
      <c r="E3960" s="30">
        <v>2</v>
      </c>
      <c r="F3960" s="31">
        <v>5</v>
      </c>
      <c r="G3960" s="111">
        <v>259.18</v>
      </c>
      <c r="H3960" s="102"/>
    </row>
    <row r="3961" spans="1:8" x14ac:dyDescent="0.25">
      <c r="A3961" s="30"/>
      <c r="B3961" s="30"/>
      <c r="C3961" s="30"/>
      <c r="D3961" s="30" t="s">
        <v>6</v>
      </c>
      <c r="E3961" s="30">
        <v>1</v>
      </c>
      <c r="F3961" s="31">
        <v>6</v>
      </c>
      <c r="G3961" s="111">
        <v>155.51</v>
      </c>
      <c r="H3961" s="102"/>
    </row>
    <row r="3962" spans="1:8" x14ac:dyDescent="0.25">
      <c r="A3962" s="30"/>
      <c r="B3962" s="30"/>
      <c r="C3962" s="30"/>
      <c r="D3962" s="30" t="s">
        <v>7</v>
      </c>
      <c r="E3962" s="30">
        <v>0.5</v>
      </c>
      <c r="F3962" s="31">
        <v>73</v>
      </c>
      <c r="G3962" s="111">
        <v>946.01</v>
      </c>
      <c r="H3962" s="102"/>
    </row>
    <row r="3963" spans="1:8" ht="28.5" x14ac:dyDescent="0.25">
      <c r="A3963" s="34"/>
      <c r="B3963" s="34"/>
      <c r="C3963" s="34" t="s">
        <v>13154</v>
      </c>
      <c r="D3963" s="34"/>
      <c r="E3963" s="34"/>
      <c r="F3963" s="35">
        <v>127</v>
      </c>
      <c r="G3963" s="112">
        <v>8851.0500000000011</v>
      </c>
      <c r="H3963" s="102"/>
    </row>
    <row r="3964" spans="1:8" ht="30" x14ac:dyDescent="0.25">
      <c r="A3964" s="30" t="s">
        <v>1494</v>
      </c>
      <c r="B3964" s="30" t="s">
        <v>7856</v>
      </c>
      <c r="C3964" s="30" t="s">
        <v>2853</v>
      </c>
      <c r="D3964" s="30" t="s">
        <v>5</v>
      </c>
      <c r="E3964" s="30">
        <v>5</v>
      </c>
      <c r="F3964" s="31">
        <v>2</v>
      </c>
      <c r="G3964" s="111">
        <v>259.18</v>
      </c>
      <c r="H3964" s="102" t="s">
        <v>18625</v>
      </c>
    </row>
    <row r="3965" spans="1:8" x14ac:dyDescent="0.25">
      <c r="A3965" s="30"/>
      <c r="B3965" s="30"/>
      <c r="C3965" s="30"/>
      <c r="D3965" s="30" t="s">
        <v>7</v>
      </c>
      <c r="E3965" s="30">
        <v>0.5</v>
      </c>
      <c r="F3965" s="31">
        <v>3</v>
      </c>
      <c r="G3965" s="111">
        <v>38.880000000000003</v>
      </c>
      <c r="H3965" s="102"/>
    </row>
    <row r="3966" spans="1:8" ht="28.5" x14ac:dyDescent="0.25">
      <c r="A3966" s="34"/>
      <c r="B3966" s="34"/>
      <c r="C3966" s="34" t="s">
        <v>13155</v>
      </c>
      <c r="D3966" s="34"/>
      <c r="E3966" s="34"/>
      <c r="F3966" s="35">
        <v>5</v>
      </c>
      <c r="G3966" s="112">
        <v>298.06</v>
      </c>
      <c r="H3966" s="102"/>
    </row>
    <row r="3967" spans="1:8" x14ac:dyDescent="0.25">
      <c r="A3967" s="30" t="s">
        <v>1495</v>
      </c>
      <c r="B3967" s="30" t="s">
        <v>7857</v>
      </c>
      <c r="C3967" s="30" t="s">
        <v>2654</v>
      </c>
      <c r="D3967" s="30" t="s">
        <v>5</v>
      </c>
      <c r="E3967" s="30">
        <v>5</v>
      </c>
      <c r="F3967" s="31">
        <v>1</v>
      </c>
      <c r="G3967" s="111">
        <v>129.59</v>
      </c>
      <c r="H3967" s="102" t="s">
        <v>19238</v>
      </c>
    </row>
    <row r="3968" spans="1:8" x14ac:dyDescent="0.25">
      <c r="A3968" s="30"/>
      <c r="B3968" s="30"/>
      <c r="C3968" s="30"/>
      <c r="D3968" s="30" t="s">
        <v>7</v>
      </c>
      <c r="E3968" s="30">
        <v>0.5</v>
      </c>
      <c r="F3968" s="31">
        <v>2</v>
      </c>
      <c r="G3968" s="111">
        <v>25.92</v>
      </c>
      <c r="H3968" s="102"/>
    </row>
    <row r="3969" spans="1:8" ht="28.5" x14ac:dyDescent="0.25">
      <c r="A3969" s="34"/>
      <c r="B3969" s="34"/>
      <c r="C3969" s="34" t="s">
        <v>13156</v>
      </c>
      <c r="D3969" s="34"/>
      <c r="E3969" s="34"/>
      <c r="F3969" s="35">
        <v>3</v>
      </c>
      <c r="G3969" s="112">
        <v>155.51</v>
      </c>
      <c r="H3969" s="102"/>
    </row>
    <row r="3970" spans="1:8" ht="30" x14ac:dyDescent="0.25">
      <c r="A3970" s="30" t="s">
        <v>1496</v>
      </c>
      <c r="B3970" s="30" t="s">
        <v>7858</v>
      </c>
      <c r="C3970" s="30" t="s">
        <v>2747</v>
      </c>
      <c r="D3970" s="30" t="s">
        <v>5</v>
      </c>
      <c r="E3970" s="30">
        <v>5</v>
      </c>
      <c r="F3970" s="31">
        <v>1</v>
      </c>
      <c r="G3970" s="111">
        <v>129.59</v>
      </c>
      <c r="H3970" s="102" t="s">
        <v>19699</v>
      </c>
    </row>
    <row r="3971" spans="1:8" x14ac:dyDescent="0.25">
      <c r="A3971" s="30"/>
      <c r="B3971" s="30"/>
      <c r="C3971" s="30"/>
      <c r="D3971" s="30" t="s">
        <v>7</v>
      </c>
      <c r="E3971" s="30">
        <v>0.5</v>
      </c>
      <c r="F3971" s="31">
        <v>2</v>
      </c>
      <c r="G3971" s="111">
        <v>25.92</v>
      </c>
      <c r="H3971" s="102"/>
    </row>
    <row r="3972" spans="1:8" ht="28.5" x14ac:dyDescent="0.25">
      <c r="A3972" s="34"/>
      <c r="B3972" s="34"/>
      <c r="C3972" s="34" t="s">
        <v>13157</v>
      </c>
      <c r="D3972" s="34"/>
      <c r="E3972" s="34"/>
      <c r="F3972" s="35">
        <v>3</v>
      </c>
      <c r="G3972" s="112">
        <v>155.51</v>
      </c>
      <c r="H3972" s="102"/>
    </row>
    <row r="3973" spans="1:8" ht="30" x14ac:dyDescent="0.25">
      <c r="A3973" s="30" t="s">
        <v>1497</v>
      </c>
      <c r="B3973" s="30" t="s">
        <v>7859</v>
      </c>
      <c r="C3973" s="30" t="s">
        <v>1498</v>
      </c>
      <c r="D3973" s="30" t="s">
        <v>5</v>
      </c>
      <c r="E3973" s="30">
        <v>5</v>
      </c>
      <c r="F3973" s="31">
        <v>1</v>
      </c>
      <c r="G3973" s="111">
        <v>129.59</v>
      </c>
      <c r="H3973" s="102" t="s">
        <v>20116</v>
      </c>
    </row>
    <row r="3974" spans="1:8" ht="28.5" x14ac:dyDescent="0.25">
      <c r="A3974" s="34"/>
      <c r="B3974" s="34"/>
      <c r="C3974" s="34" t="s">
        <v>13158</v>
      </c>
      <c r="D3974" s="34"/>
      <c r="E3974" s="34"/>
      <c r="F3974" s="35">
        <v>1</v>
      </c>
      <c r="G3974" s="112">
        <v>129.59</v>
      </c>
      <c r="H3974" s="102"/>
    </row>
    <row r="3975" spans="1:8" ht="45" x14ac:dyDescent="0.25">
      <c r="A3975" s="30" t="s">
        <v>1499</v>
      </c>
      <c r="B3975" s="30" t="s">
        <v>7860</v>
      </c>
      <c r="C3975" s="30" t="s">
        <v>2519</v>
      </c>
      <c r="D3975" s="30" t="s">
        <v>5</v>
      </c>
      <c r="E3975" s="30">
        <v>5</v>
      </c>
      <c r="F3975" s="31">
        <v>2</v>
      </c>
      <c r="G3975" s="111">
        <v>259.18</v>
      </c>
      <c r="H3975" s="102" t="s">
        <v>20115</v>
      </c>
    </row>
    <row r="3976" spans="1:8" x14ac:dyDescent="0.25">
      <c r="A3976" s="30"/>
      <c r="B3976" s="30"/>
      <c r="C3976" s="30"/>
      <c r="D3976" s="30" t="s">
        <v>7</v>
      </c>
      <c r="E3976" s="30">
        <v>0.5</v>
      </c>
      <c r="F3976" s="31">
        <v>2</v>
      </c>
      <c r="G3976" s="111">
        <v>25.92</v>
      </c>
      <c r="H3976" s="102"/>
    </row>
    <row r="3977" spans="1:8" ht="42.75" x14ac:dyDescent="0.25">
      <c r="A3977" s="34"/>
      <c r="B3977" s="34"/>
      <c r="C3977" s="34" t="s">
        <v>13159</v>
      </c>
      <c r="D3977" s="34"/>
      <c r="E3977" s="34"/>
      <c r="F3977" s="35">
        <v>4</v>
      </c>
      <c r="G3977" s="112">
        <v>285.10000000000002</v>
      </c>
      <c r="H3977" s="102"/>
    </row>
    <row r="3978" spans="1:8" ht="45" x14ac:dyDescent="0.25">
      <c r="A3978" s="30" t="s">
        <v>903</v>
      </c>
      <c r="B3978" s="30" t="s">
        <v>7861</v>
      </c>
      <c r="C3978" s="30" t="s">
        <v>904</v>
      </c>
      <c r="D3978" s="30" t="s">
        <v>8</v>
      </c>
      <c r="E3978" s="30">
        <v>2</v>
      </c>
      <c r="F3978" s="31">
        <v>3</v>
      </c>
      <c r="G3978" s="111">
        <v>155.51</v>
      </c>
      <c r="H3978" s="102" t="s">
        <v>20008</v>
      </c>
    </row>
    <row r="3979" spans="1:8" x14ac:dyDescent="0.25">
      <c r="A3979" s="30"/>
      <c r="B3979" s="30"/>
      <c r="C3979" s="30"/>
      <c r="D3979" s="30" t="s">
        <v>7</v>
      </c>
      <c r="E3979" s="30">
        <v>0.5</v>
      </c>
      <c r="F3979" s="31">
        <v>1</v>
      </c>
      <c r="G3979" s="111">
        <v>12.96</v>
      </c>
      <c r="H3979" s="102"/>
    </row>
    <row r="3980" spans="1:8" ht="42.75" x14ac:dyDescent="0.25">
      <c r="A3980" s="34"/>
      <c r="B3980" s="34"/>
      <c r="C3980" s="34" t="s">
        <v>13160</v>
      </c>
      <c r="D3980" s="34"/>
      <c r="E3980" s="34"/>
      <c r="F3980" s="35">
        <v>4</v>
      </c>
      <c r="G3980" s="112">
        <v>168.47</v>
      </c>
      <c r="H3980" s="102"/>
    </row>
    <row r="3981" spans="1:8" ht="45" x14ac:dyDescent="0.25">
      <c r="A3981" s="30" t="s">
        <v>1501</v>
      </c>
      <c r="B3981" s="30" t="s">
        <v>7862</v>
      </c>
      <c r="C3981" s="30" t="s">
        <v>1502</v>
      </c>
      <c r="D3981" s="30" t="s">
        <v>7</v>
      </c>
      <c r="E3981" s="30">
        <v>0.5</v>
      </c>
      <c r="F3981" s="31">
        <v>1</v>
      </c>
      <c r="G3981" s="111">
        <v>12.96</v>
      </c>
      <c r="H3981" s="114" t="s">
        <v>18643</v>
      </c>
    </row>
    <row r="3982" spans="1:8" ht="57" x14ac:dyDescent="0.25">
      <c r="A3982" s="34"/>
      <c r="B3982" s="34"/>
      <c r="C3982" s="34" t="s">
        <v>13161</v>
      </c>
      <c r="D3982" s="34"/>
      <c r="E3982" s="34"/>
      <c r="F3982" s="35">
        <v>1</v>
      </c>
      <c r="G3982" s="112">
        <v>12.96</v>
      </c>
      <c r="H3982" s="102"/>
    </row>
    <row r="3983" spans="1:8" ht="45" x14ac:dyDescent="0.25">
      <c r="A3983" s="30" t="s">
        <v>1503</v>
      </c>
      <c r="B3983" s="30" t="s">
        <v>7863</v>
      </c>
      <c r="C3983" s="30" t="s">
        <v>2388</v>
      </c>
      <c r="D3983" s="30" t="s">
        <v>7</v>
      </c>
      <c r="E3983" s="30">
        <v>0.5</v>
      </c>
      <c r="F3983" s="31">
        <v>1</v>
      </c>
      <c r="G3983" s="111">
        <v>12.96</v>
      </c>
      <c r="H3983" s="114" t="s">
        <v>18642</v>
      </c>
    </row>
    <row r="3984" spans="1:8" ht="57" x14ac:dyDescent="0.25">
      <c r="A3984" s="34"/>
      <c r="B3984" s="34"/>
      <c r="C3984" s="34" t="s">
        <v>13162</v>
      </c>
      <c r="D3984" s="34"/>
      <c r="E3984" s="34"/>
      <c r="F3984" s="35">
        <v>1</v>
      </c>
      <c r="G3984" s="112">
        <v>12.96</v>
      </c>
      <c r="H3984" s="102"/>
    </row>
    <row r="3985" spans="1:8" ht="45" x14ac:dyDescent="0.25">
      <c r="A3985" s="30" t="s">
        <v>5909</v>
      </c>
      <c r="B3985" s="30" t="s">
        <v>7864</v>
      </c>
      <c r="C3985" s="30" t="s">
        <v>5910</v>
      </c>
      <c r="D3985" s="30" t="s">
        <v>7</v>
      </c>
      <c r="E3985" s="30">
        <v>0.5</v>
      </c>
      <c r="F3985" s="31">
        <v>1</v>
      </c>
      <c r="G3985" s="111">
        <v>12.96</v>
      </c>
      <c r="H3985" s="114" t="s">
        <v>18641</v>
      </c>
    </row>
    <row r="3986" spans="1:8" ht="57" x14ac:dyDescent="0.25">
      <c r="A3986" s="34"/>
      <c r="B3986" s="34"/>
      <c r="C3986" s="34" t="s">
        <v>13163</v>
      </c>
      <c r="D3986" s="34"/>
      <c r="E3986" s="34"/>
      <c r="F3986" s="35">
        <v>1</v>
      </c>
      <c r="G3986" s="112">
        <v>12.96</v>
      </c>
      <c r="H3986" s="102"/>
    </row>
    <row r="3987" spans="1:8" ht="45" x14ac:dyDescent="0.25">
      <c r="A3987" s="30" t="s">
        <v>5911</v>
      </c>
      <c r="B3987" s="30" t="s">
        <v>7865</v>
      </c>
      <c r="C3987" s="30" t="s">
        <v>5912</v>
      </c>
      <c r="D3987" s="30" t="s">
        <v>7</v>
      </c>
      <c r="E3987" s="30">
        <v>0.5</v>
      </c>
      <c r="F3987" s="31">
        <v>1</v>
      </c>
      <c r="G3987" s="111">
        <v>12.96</v>
      </c>
      <c r="H3987" s="114" t="s">
        <v>18640</v>
      </c>
    </row>
    <row r="3988" spans="1:8" ht="57" x14ac:dyDescent="0.25">
      <c r="A3988" s="34"/>
      <c r="B3988" s="34"/>
      <c r="C3988" s="34" t="s">
        <v>13164</v>
      </c>
      <c r="D3988" s="34"/>
      <c r="E3988" s="34"/>
      <c r="F3988" s="35">
        <v>1</v>
      </c>
      <c r="G3988" s="112">
        <v>12.96</v>
      </c>
      <c r="H3988" s="102"/>
    </row>
    <row r="3989" spans="1:8" x14ac:dyDescent="0.25">
      <c r="A3989" s="30" t="s">
        <v>1504</v>
      </c>
      <c r="B3989" s="30" t="s">
        <v>7866</v>
      </c>
      <c r="C3989" s="30" t="s">
        <v>6838</v>
      </c>
      <c r="D3989" s="30" t="s">
        <v>5</v>
      </c>
      <c r="E3989" s="30">
        <v>5</v>
      </c>
      <c r="F3989" s="31">
        <v>2</v>
      </c>
      <c r="G3989" s="111">
        <v>259.18</v>
      </c>
      <c r="H3989" s="102" t="s">
        <v>18843</v>
      </c>
    </row>
    <row r="3990" spans="1:8" x14ac:dyDescent="0.25">
      <c r="A3990" s="30"/>
      <c r="B3990" s="30"/>
      <c r="C3990" s="30"/>
      <c r="D3990" s="30" t="s">
        <v>7</v>
      </c>
      <c r="E3990" s="30">
        <v>0.5</v>
      </c>
      <c r="F3990" s="31">
        <v>3</v>
      </c>
      <c r="G3990" s="111">
        <v>38.880000000000003</v>
      </c>
      <c r="H3990" s="102"/>
    </row>
    <row r="3991" spans="1:8" x14ac:dyDescent="0.25">
      <c r="A3991" s="34"/>
      <c r="B3991" s="34"/>
      <c r="C3991" s="34" t="s">
        <v>13165</v>
      </c>
      <c r="D3991" s="34"/>
      <c r="E3991" s="34"/>
      <c r="F3991" s="35">
        <v>5</v>
      </c>
      <c r="G3991" s="112">
        <v>298.06</v>
      </c>
      <c r="H3991" s="102"/>
    </row>
    <row r="3992" spans="1:8" ht="30" x14ac:dyDescent="0.25">
      <c r="A3992" s="30" t="s">
        <v>2520</v>
      </c>
      <c r="B3992" s="30" t="s">
        <v>7867</v>
      </c>
      <c r="C3992" s="30" t="s">
        <v>2521</v>
      </c>
      <c r="D3992" s="30" t="s">
        <v>5</v>
      </c>
      <c r="E3992" s="30">
        <v>5</v>
      </c>
      <c r="F3992" s="31">
        <v>1</v>
      </c>
      <c r="G3992" s="111">
        <v>129.59</v>
      </c>
      <c r="H3992" s="102" t="s">
        <v>19439</v>
      </c>
    </row>
    <row r="3993" spans="1:8" ht="28.5" x14ac:dyDescent="0.25">
      <c r="A3993" s="34"/>
      <c r="B3993" s="34"/>
      <c r="C3993" s="34" t="s">
        <v>13166</v>
      </c>
      <c r="D3993" s="34"/>
      <c r="E3993" s="34"/>
      <c r="F3993" s="35">
        <v>1</v>
      </c>
      <c r="G3993" s="112">
        <v>129.59</v>
      </c>
      <c r="H3993" s="102"/>
    </row>
    <row r="3994" spans="1:8" ht="30" x14ac:dyDescent="0.25">
      <c r="A3994" s="30" t="s">
        <v>1505</v>
      </c>
      <c r="B3994" s="30" t="s">
        <v>7868</v>
      </c>
      <c r="C3994" s="30" t="s">
        <v>7122</v>
      </c>
      <c r="D3994" s="30" t="s">
        <v>3</v>
      </c>
      <c r="E3994" s="30">
        <v>10</v>
      </c>
      <c r="F3994" s="31">
        <v>3</v>
      </c>
      <c r="G3994" s="111">
        <v>777.55</v>
      </c>
      <c r="H3994" s="114" t="s">
        <v>18636</v>
      </c>
    </row>
    <row r="3995" spans="1:8" x14ac:dyDescent="0.25">
      <c r="A3995" s="30"/>
      <c r="B3995" s="30"/>
      <c r="C3995" s="30"/>
      <c r="D3995" s="30" t="s">
        <v>4</v>
      </c>
      <c r="E3995" s="30">
        <v>8</v>
      </c>
      <c r="F3995" s="31">
        <v>1</v>
      </c>
      <c r="G3995" s="111">
        <v>207.35</v>
      </c>
      <c r="H3995" s="102"/>
    </row>
    <row r="3996" spans="1:8" x14ac:dyDescent="0.25">
      <c r="A3996" s="30"/>
      <c r="B3996" s="30"/>
      <c r="C3996" s="30"/>
      <c r="D3996" s="30" t="s">
        <v>5</v>
      </c>
      <c r="E3996" s="30">
        <v>5</v>
      </c>
      <c r="F3996" s="31">
        <v>5</v>
      </c>
      <c r="G3996" s="111">
        <v>647.95000000000005</v>
      </c>
      <c r="H3996" s="102"/>
    </row>
    <row r="3997" spans="1:8" x14ac:dyDescent="0.25">
      <c r="A3997" s="30"/>
      <c r="B3997" s="30"/>
      <c r="C3997" s="30"/>
      <c r="D3997" s="30" t="s">
        <v>7</v>
      </c>
      <c r="E3997" s="30">
        <v>0.5</v>
      </c>
      <c r="F3997" s="31">
        <v>18</v>
      </c>
      <c r="G3997" s="111">
        <v>233.26</v>
      </c>
      <c r="H3997" s="102"/>
    </row>
    <row r="3998" spans="1:8" ht="28.5" x14ac:dyDescent="0.25">
      <c r="A3998" s="34"/>
      <c r="B3998" s="34"/>
      <c r="C3998" s="34" t="s">
        <v>13167</v>
      </c>
      <c r="D3998" s="34"/>
      <c r="E3998" s="34"/>
      <c r="F3998" s="35">
        <v>27</v>
      </c>
      <c r="G3998" s="112">
        <v>1866.11</v>
      </c>
      <c r="H3998" s="102"/>
    </row>
    <row r="3999" spans="1:8" ht="30" x14ac:dyDescent="0.25">
      <c r="A3999" s="30" t="s">
        <v>1506</v>
      </c>
      <c r="B3999" s="30" t="s">
        <v>7869</v>
      </c>
      <c r="C3999" s="30" t="s">
        <v>1507</v>
      </c>
      <c r="D3999" s="30" t="s">
        <v>8</v>
      </c>
      <c r="E3999" s="30">
        <v>2</v>
      </c>
      <c r="F3999" s="31">
        <v>1</v>
      </c>
      <c r="G3999" s="111">
        <v>51.84</v>
      </c>
      <c r="H3999" s="102" t="s">
        <v>19040</v>
      </c>
    </row>
    <row r="4000" spans="1:8" ht="28.5" x14ac:dyDescent="0.25">
      <c r="A4000" s="34"/>
      <c r="B4000" s="34"/>
      <c r="C4000" s="34" t="s">
        <v>13168</v>
      </c>
      <c r="D4000" s="34"/>
      <c r="E4000" s="34"/>
      <c r="F4000" s="35">
        <v>1</v>
      </c>
      <c r="G4000" s="112">
        <v>51.84</v>
      </c>
      <c r="H4000" s="102"/>
    </row>
    <row r="4001" spans="1:8" x14ac:dyDescent="0.25">
      <c r="A4001" s="30" t="s">
        <v>1508</v>
      </c>
      <c r="B4001" s="30" t="s">
        <v>7870</v>
      </c>
      <c r="C4001" s="30" t="s">
        <v>2854</v>
      </c>
      <c r="D4001" s="30" t="s">
        <v>5</v>
      </c>
      <c r="E4001" s="30">
        <v>5</v>
      </c>
      <c r="F4001" s="31">
        <v>1</v>
      </c>
      <c r="G4001" s="111">
        <v>129.59</v>
      </c>
      <c r="H4001" s="102" t="s">
        <v>19957</v>
      </c>
    </row>
    <row r="4002" spans="1:8" x14ac:dyDescent="0.25">
      <c r="A4002" s="30"/>
      <c r="B4002" s="30"/>
      <c r="C4002" s="30"/>
      <c r="D4002" s="30" t="s">
        <v>7</v>
      </c>
      <c r="E4002" s="30">
        <v>0.5</v>
      </c>
      <c r="F4002" s="31">
        <v>1</v>
      </c>
      <c r="G4002" s="111">
        <v>12.96</v>
      </c>
      <c r="H4002" s="102"/>
    </row>
    <row r="4003" spans="1:8" ht="28.5" x14ac:dyDescent="0.25">
      <c r="A4003" s="34"/>
      <c r="B4003" s="34"/>
      <c r="C4003" s="34" t="s">
        <v>13169</v>
      </c>
      <c r="D4003" s="34"/>
      <c r="E4003" s="34"/>
      <c r="F4003" s="35">
        <v>2</v>
      </c>
      <c r="G4003" s="112">
        <v>142.55000000000001</v>
      </c>
      <c r="H4003" s="102"/>
    </row>
    <row r="4004" spans="1:8" x14ac:dyDescent="0.25">
      <c r="A4004" s="30" t="s">
        <v>1509</v>
      </c>
      <c r="B4004" s="30" t="s">
        <v>7871</v>
      </c>
      <c r="C4004" s="30" t="s">
        <v>1510</v>
      </c>
      <c r="D4004" s="30" t="s">
        <v>5</v>
      </c>
      <c r="E4004" s="30">
        <v>5</v>
      </c>
      <c r="F4004" s="31">
        <v>1</v>
      </c>
      <c r="G4004" s="111">
        <v>129.59</v>
      </c>
      <c r="H4004" s="102" t="s">
        <v>20151</v>
      </c>
    </row>
    <row r="4005" spans="1:8" ht="28.5" x14ac:dyDescent="0.25">
      <c r="A4005" s="34"/>
      <c r="B4005" s="34"/>
      <c r="C4005" s="34" t="s">
        <v>13170</v>
      </c>
      <c r="D4005" s="34"/>
      <c r="E4005" s="34"/>
      <c r="F4005" s="35">
        <v>1</v>
      </c>
      <c r="G4005" s="112">
        <v>129.59</v>
      </c>
      <c r="H4005" s="102"/>
    </row>
    <row r="4006" spans="1:8" ht="30" x14ac:dyDescent="0.25">
      <c r="A4006" s="30" t="s">
        <v>1511</v>
      </c>
      <c r="B4006" s="30" t="s">
        <v>7872</v>
      </c>
      <c r="C4006" s="30" t="s">
        <v>1512</v>
      </c>
      <c r="D4006" s="30" t="s">
        <v>4</v>
      </c>
      <c r="E4006" s="30">
        <v>8</v>
      </c>
      <c r="F4006" s="31">
        <v>1</v>
      </c>
      <c r="G4006" s="111">
        <v>207.35</v>
      </c>
      <c r="H4006" s="102" t="s">
        <v>19231</v>
      </c>
    </row>
    <row r="4007" spans="1:8" x14ac:dyDescent="0.25">
      <c r="A4007" s="30"/>
      <c r="B4007" s="30"/>
      <c r="C4007" s="30"/>
      <c r="D4007" s="30" t="s">
        <v>7</v>
      </c>
      <c r="E4007" s="30">
        <v>0.5</v>
      </c>
      <c r="F4007" s="31">
        <v>1</v>
      </c>
      <c r="G4007" s="111">
        <v>12.96</v>
      </c>
      <c r="H4007" s="102"/>
    </row>
    <row r="4008" spans="1:8" ht="28.5" x14ac:dyDescent="0.25">
      <c r="A4008" s="34"/>
      <c r="B4008" s="34"/>
      <c r="C4008" s="34" t="s">
        <v>13171</v>
      </c>
      <c r="D4008" s="34"/>
      <c r="E4008" s="34"/>
      <c r="F4008" s="35">
        <v>2</v>
      </c>
      <c r="G4008" s="112">
        <v>220.31</v>
      </c>
      <c r="H4008" s="102"/>
    </row>
    <row r="4009" spans="1:8" ht="30" x14ac:dyDescent="0.25">
      <c r="A4009" s="30" t="s">
        <v>1513</v>
      </c>
      <c r="B4009" s="30" t="s">
        <v>7873</v>
      </c>
      <c r="C4009" s="30" t="s">
        <v>1514</v>
      </c>
      <c r="D4009" s="30" t="s">
        <v>5</v>
      </c>
      <c r="E4009" s="30">
        <v>5</v>
      </c>
      <c r="F4009" s="31">
        <v>1</v>
      </c>
      <c r="G4009" s="111">
        <v>129.59</v>
      </c>
      <c r="H4009" s="102" t="s">
        <v>17011</v>
      </c>
    </row>
    <row r="4010" spans="1:8" x14ac:dyDescent="0.25">
      <c r="A4010" s="30"/>
      <c r="B4010" s="30"/>
      <c r="C4010" s="30"/>
      <c r="D4010" s="30" t="s">
        <v>7</v>
      </c>
      <c r="E4010" s="30">
        <v>0.5</v>
      </c>
      <c r="F4010" s="31">
        <v>1</v>
      </c>
      <c r="G4010" s="111">
        <v>12.96</v>
      </c>
      <c r="H4010" s="102"/>
    </row>
    <row r="4011" spans="1:8" ht="28.5" x14ac:dyDescent="0.25">
      <c r="A4011" s="34"/>
      <c r="B4011" s="34"/>
      <c r="C4011" s="34" t="s">
        <v>13172</v>
      </c>
      <c r="D4011" s="34"/>
      <c r="E4011" s="34"/>
      <c r="F4011" s="35">
        <v>2</v>
      </c>
      <c r="G4011" s="112">
        <v>142.55000000000001</v>
      </c>
      <c r="H4011" s="102"/>
    </row>
    <row r="4012" spans="1:8" ht="30" x14ac:dyDescent="0.25">
      <c r="A4012" s="30" t="s">
        <v>1515</v>
      </c>
      <c r="B4012" s="30" t="s">
        <v>7874</v>
      </c>
      <c r="C4012" s="30" t="s">
        <v>1516</v>
      </c>
      <c r="D4012" s="30" t="s">
        <v>5</v>
      </c>
      <c r="E4012" s="30">
        <v>5</v>
      </c>
      <c r="F4012" s="31">
        <v>1</v>
      </c>
      <c r="G4012" s="111">
        <v>129.59</v>
      </c>
      <c r="H4012" s="102" t="s">
        <v>18885</v>
      </c>
    </row>
    <row r="4013" spans="1:8" ht="28.5" x14ac:dyDescent="0.25">
      <c r="A4013" s="34"/>
      <c r="B4013" s="34"/>
      <c r="C4013" s="34" t="s">
        <v>13173</v>
      </c>
      <c r="D4013" s="34"/>
      <c r="E4013" s="34"/>
      <c r="F4013" s="35">
        <v>1</v>
      </c>
      <c r="G4013" s="112">
        <v>129.59</v>
      </c>
      <c r="H4013" s="102"/>
    </row>
    <row r="4014" spans="1:8" ht="30" x14ac:dyDescent="0.25">
      <c r="A4014" s="30" t="s">
        <v>1517</v>
      </c>
      <c r="B4014" s="30" t="s">
        <v>7875</v>
      </c>
      <c r="C4014" s="30" t="s">
        <v>1518</v>
      </c>
      <c r="D4014" s="30" t="s">
        <v>5</v>
      </c>
      <c r="E4014" s="30">
        <v>5</v>
      </c>
      <c r="F4014" s="31">
        <v>1</v>
      </c>
      <c r="G4014" s="111">
        <v>129.59</v>
      </c>
      <c r="H4014" s="102" t="s">
        <v>18884</v>
      </c>
    </row>
    <row r="4015" spans="1:8" x14ac:dyDescent="0.25">
      <c r="A4015" s="30"/>
      <c r="B4015" s="30"/>
      <c r="C4015" s="30"/>
      <c r="D4015" s="30" t="s">
        <v>7</v>
      </c>
      <c r="E4015" s="30">
        <v>0.5</v>
      </c>
      <c r="F4015" s="31">
        <v>3</v>
      </c>
      <c r="G4015" s="111">
        <v>38.880000000000003</v>
      </c>
      <c r="H4015" s="102"/>
    </row>
    <row r="4016" spans="1:8" ht="28.5" x14ac:dyDescent="0.25">
      <c r="A4016" s="34"/>
      <c r="B4016" s="34"/>
      <c r="C4016" s="34" t="s">
        <v>13174</v>
      </c>
      <c r="D4016" s="34"/>
      <c r="E4016" s="34"/>
      <c r="F4016" s="35">
        <v>4</v>
      </c>
      <c r="G4016" s="112">
        <v>168.47</v>
      </c>
      <c r="H4016" s="102"/>
    </row>
    <row r="4017" spans="1:8" ht="45" x14ac:dyDescent="0.25">
      <c r="A4017" s="30" t="s">
        <v>1521</v>
      </c>
      <c r="B4017" s="30" t="s">
        <v>7877</v>
      </c>
      <c r="C4017" s="30" t="s">
        <v>1522</v>
      </c>
      <c r="D4017" s="30" t="s">
        <v>5</v>
      </c>
      <c r="E4017" s="30">
        <v>5</v>
      </c>
      <c r="F4017" s="31">
        <v>1</v>
      </c>
      <c r="G4017" s="111">
        <v>129.59</v>
      </c>
      <c r="H4017" s="102" t="s">
        <v>19449</v>
      </c>
    </row>
    <row r="4018" spans="1:8" x14ac:dyDescent="0.25">
      <c r="A4018" s="30"/>
      <c r="B4018" s="30"/>
      <c r="C4018" s="30"/>
      <c r="D4018" s="30" t="s">
        <v>7</v>
      </c>
      <c r="E4018" s="30">
        <v>0.5</v>
      </c>
      <c r="F4018" s="31">
        <v>2</v>
      </c>
      <c r="G4018" s="111">
        <v>25.92</v>
      </c>
      <c r="H4018" s="102"/>
    </row>
    <row r="4019" spans="1:8" ht="42.75" x14ac:dyDescent="0.25">
      <c r="A4019" s="34"/>
      <c r="B4019" s="34"/>
      <c r="C4019" s="34" t="s">
        <v>13175</v>
      </c>
      <c r="D4019" s="34"/>
      <c r="E4019" s="34"/>
      <c r="F4019" s="35">
        <v>3</v>
      </c>
      <c r="G4019" s="112">
        <v>155.51</v>
      </c>
      <c r="H4019" s="102"/>
    </row>
    <row r="4020" spans="1:8" ht="30" x14ac:dyDescent="0.25">
      <c r="A4020" s="30" t="s">
        <v>1523</v>
      </c>
      <c r="B4020" s="30" t="s">
        <v>7878</v>
      </c>
      <c r="C4020" s="30" t="s">
        <v>2429</v>
      </c>
      <c r="D4020" s="30" t="s">
        <v>6</v>
      </c>
      <c r="E4020" s="30">
        <v>1</v>
      </c>
      <c r="F4020" s="31">
        <v>1</v>
      </c>
      <c r="G4020" s="111">
        <v>25.92</v>
      </c>
      <c r="H4020" s="114" t="s">
        <v>18639</v>
      </c>
    </row>
    <row r="4021" spans="1:8" x14ac:dyDescent="0.25">
      <c r="A4021" s="30"/>
      <c r="B4021" s="30"/>
      <c r="C4021" s="30"/>
      <c r="D4021" s="30" t="s">
        <v>7</v>
      </c>
      <c r="E4021" s="30">
        <v>0.5</v>
      </c>
      <c r="F4021" s="31">
        <v>1</v>
      </c>
      <c r="G4021" s="111">
        <v>12.96</v>
      </c>
      <c r="H4021" s="102"/>
    </row>
    <row r="4022" spans="1:8" ht="42.75" x14ac:dyDescent="0.25">
      <c r="A4022" s="34"/>
      <c r="B4022" s="34"/>
      <c r="C4022" s="34" t="s">
        <v>13176</v>
      </c>
      <c r="D4022" s="34"/>
      <c r="E4022" s="34"/>
      <c r="F4022" s="35">
        <v>2</v>
      </c>
      <c r="G4022" s="112">
        <v>38.880000000000003</v>
      </c>
      <c r="H4022" s="102"/>
    </row>
    <row r="4023" spans="1:8" x14ac:dyDescent="0.25">
      <c r="A4023" s="30" t="s">
        <v>1524</v>
      </c>
      <c r="B4023" s="30" t="s">
        <v>7879</v>
      </c>
      <c r="C4023" s="30" t="s">
        <v>1525</v>
      </c>
      <c r="D4023" s="30" t="s">
        <v>5</v>
      </c>
      <c r="E4023" s="30">
        <v>5</v>
      </c>
      <c r="F4023" s="31">
        <v>1</v>
      </c>
      <c r="G4023" s="111">
        <v>129.59</v>
      </c>
      <c r="H4023" s="102" t="s">
        <v>16880</v>
      </c>
    </row>
    <row r="4024" spans="1:8" x14ac:dyDescent="0.25">
      <c r="A4024" s="30"/>
      <c r="B4024" s="30"/>
      <c r="C4024" s="30"/>
      <c r="D4024" s="30" t="s">
        <v>7</v>
      </c>
      <c r="E4024" s="30">
        <v>0.5</v>
      </c>
      <c r="F4024" s="31">
        <v>1</v>
      </c>
      <c r="G4024" s="111">
        <v>12.96</v>
      </c>
      <c r="H4024" s="102"/>
    </row>
    <row r="4025" spans="1:8" x14ac:dyDescent="0.25">
      <c r="A4025" s="34"/>
      <c r="B4025" s="34"/>
      <c r="C4025" s="34" t="s">
        <v>13177</v>
      </c>
      <c r="D4025" s="34"/>
      <c r="E4025" s="34"/>
      <c r="F4025" s="35">
        <v>2</v>
      </c>
      <c r="G4025" s="112">
        <v>142.55000000000001</v>
      </c>
      <c r="H4025" s="102"/>
    </row>
    <row r="4026" spans="1:8" ht="30" x14ac:dyDescent="0.25">
      <c r="A4026" s="30" t="s">
        <v>1526</v>
      </c>
      <c r="B4026" s="30" t="s">
        <v>7880</v>
      </c>
      <c r="C4026" s="30" t="s">
        <v>1527</v>
      </c>
      <c r="D4026" s="30" t="s">
        <v>5</v>
      </c>
      <c r="E4026" s="30">
        <v>5</v>
      </c>
      <c r="F4026" s="31">
        <v>1</v>
      </c>
      <c r="G4026" s="111">
        <v>129.59</v>
      </c>
      <c r="H4026" s="102" t="s">
        <v>18654</v>
      </c>
    </row>
    <row r="4027" spans="1:8" x14ac:dyDescent="0.25">
      <c r="A4027" s="30"/>
      <c r="B4027" s="30"/>
      <c r="C4027" s="30"/>
      <c r="D4027" s="30" t="s">
        <v>7</v>
      </c>
      <c r="E4027" s="30">
        <v>0.5</v>
      </c>
      <c r="F4027" s="31">
        <v>1</v>
      </c>
      <c r="G4027" s="111">
        <v>12.96</v>
      </c>
      <c r="H4027" s="102"/>
    </row>
    <row r="4028" spans="1:8" ht="28.5" x14ac:dyDescent="0.25">
      <c r="A4028" s="34"/>
      <c r="B4028" s="34"/>
      <c r="C4028" s="34" t="s">
        <v>13178</v>
      </c>
      <c r="D4028" s="34"/>
      <c r="E4028" s="34"/>
      <c r="F4028" s="35">
        <v>2</v>
      </c>
      <c r="G4028" s="112">
        <v>142.55000000000001</v>
      </c>
      <c r="H4028" s="102"/>
    </row>
    <row r="4029" spans="1:8" x14ac:dyDescent="0.25">
      <c r="A4029" s="30" t="s">
        <v>1528</v>
      </c>
      <c r="B4029" s="30" t="s">
        <v>7881</v>
      </c>
      <c r="C4029" s="30" t="s">
        <v>1529</v>
      </c>
      <c r="D4029" s="30" t="s">
        <v>5</v>
      </c>
      <c r="E4029" s="30">
        <v>5</v>
      </c>
      <c r="F4029" s="31">
        <v>1</v>
      </c>
      <c r="G4029" s="111">
        <v>129.59</v>
      </c>
      <c r="H4029" s="102" t="s">
        <v>20254</v>
      </c>
    </row>
    <row r="4030" spans="1:8" x14ac:dyDescent="0.25">
      <c r="A4030" s="30"/>
      <c r="B4030" s="30"/>
      <c r="C4030" s="30"/>
      <c r="D4030" s="30" t="s">
        <v>7</v>
      </c>
      <c r="E4030" s="30">
        <v>0.5</v>
      </c>
      <c r="F4030" s="31">
        <v>1</v>
      </c>
      <c r="G4030" s="111">
        <v>12.96</v>
      </c>
      <c r="H4030" s="102"/>
    </row>
    <row r="4031" spans="1:8" ht="28.5" x14ac:dyDescent="0.25">
      <c r="A4031" s="34"/>
      <c r="B4031" s="34"/>
      <c r="C4031" s="34" t="s">
        <v>13179</v>
      </c>
      <c r="D4031" s="34"/>
      <c r="E4031" s="34"/>
      <c r="F4031" s="35">
        <v>2</v>
      </c>
      <c r="G4031" s="112">
        <v>142.55000000000001</v>
      </c>
      <c r="H4031" s="102"/>
    </row>
    <row r="4032" spans="1:8" x14ac:dyDescent="0.25">
      <c r="A4032" s="30" t="s">
        <v>1064</v>
      </c>
      <c r="B4032" s="30" t="s">
        <v>7560</v>
      </c>
      <c r="C4032" s="30" t="s">
        <v>1065</v>
      </c>
      <c r="D4032" s="30" t="s">
        <v>5</v>
      </c>
      <c r="E4032" s="30">
        <v>5</v>
      </c>
      <c r="F4032" s="31">
        <v>1</v>
      </c>
      <c r="G4032" s="111">
        <v>129.59</v>
      </c>
      <c r="H4032" s="102" t="s">
        <v>19746</v>
      </c>
    </row>
    <row r="4033" spans="1:8" x14ac:dyDescent="0.25">
      <c r="A4033" s="30"/>
      <c r="B4033" s="30"/>
      <c r="C4033" s="30"/>
      <c r="D4033" s="30" t="s">
        <v>7</v>
      </c>
      <c r="E4033" s="30">
        <v>0.5</v>
      </c>
      <c r="F4033" s="31">
        <v>2</v>
      </c>
      <c r="G4033" s="111">
        <v>25.92</v>
      </c>
      <c r="H4033" s="102"/>
    </row>
    <row r="4034" spans="1:8" ht="28.5" x14ac:dyDescent="0.25">
      <c r="A4034" s="34"/>
      <c r="B4034" s="34"/>
      <c r="C4034" s="34" t="s">
        <v>13180</v>
      </c>
      <c r="D4034" s="34"/>
      <c r="E4034" s="34"/>
      <c r="F4034" s="35">
        <v>3</v>
      </c>
      <c r="G4034" s="112">
        <v>155.51</v>
      </c>
      <c r="H4034" s="102"/>
    </row>
    <row r="4035" spans="1:8" ht="30" x14ac:dyDescent="0.25">
      <c r="A4035" s="30" t="s">
        <v>1066</v>
      </c>
      <c r="B4035" s="30" t="s">
        <v>7561</v>
      </c>
      <c r="C4035" s="30" t="s">
        <v>1067</v>
      </c>
      <c r="D4035" s="30" t="s">
        <v>5</v>
      </c>
      <c r="E4035" s="30">
        <v>5</v>
      </c>
      <c r="F4035" s="31">
        <v>1</v>
      </c>
      <c r="G4035" s="111">
        <v>129.59</v>
      </c>
      <c r="H4035" s="102" t="s">
        <v>18562</v>
      </c>
    </row>
    <row r="4036" spans="1:8" x14ac:dyDescent="0.25">
      <c r="A4036" s="30"/>
      <c r="B4036" s="30"/>
      <c r="C4036" s="30"/>
      <c r="D4036" s="30" t="s">
        <v>7</v>
      </c>
      <c r="E4036" s="30">
        <v>0.5</v>
      </c>
      <c r="F4036" s="31">
        <v>3</v>
      </c>
      <c r="G4036" s="111">
        <v>38.880000000000003</v>
      </c>
      <c r="H4036" s="102"/>
    </row>
    <row r="4037" spans="1:8" ht="28.5" x14ac:dyDescent="0.25">
      <c r="A4037" s="34"/>
      <c r="B4037" s="34"/>
      <c r="C4037" s="34" t="s">
        <v>13181</v>
      </c>
      <c r="D4037" s="34"/>
      <c r="E4037" s="34"/>
      <c r="F4037" s="35">
        <v>4</v>
      </c>
      <c r="G4037" s="112">
        <v>168.47</v>
      </c>
      <c r="H4037" s="102"/>
    </row>
    <row r="4038" spans="1:8" ht="30" x14ac:dyDescent="0.25">
      <c r="A4038" s="30" t="s">
        <v>1068</v>
      </c>
      <c r="B4038" s="30" t="s">
        <v>7562</v>
      </c>
      <c r="C4038" s="30" t="s">
        <v>1069</v>
      </c>
      <c r="D4038" s="30" t="s">
        <v>5</v>
      </c>
      <c r="E4038" s="30">
        <v>5</v>
      </c>
      <c r="F4038" s="31">
        <v>2</v>
      </c>
      <c r="G4038" s="111">
        <v>259.18</v>
      </c>
      <c r="H4038" s="102" t="s">
        <v>19743</v>
      </c>
    </row>
    <row r="4039" spans="1:8" x14ac:dyDescent="0.25">
      <c r="A4039" s="30"/>
      <c r="B4039" s="30"/>
      <c r="C4039" s="30"/>
      <c r="D4039" s="30" t="s">
        <v>7</v>
      </c>
      <c r="E4039" s="30">
        <v>0.5</v>
      </c>
      <c r="F4039" s="31">
        <v>2</v>
      </c>
      <c r="G4039" s="111">
        <v>25.92</v>
      </c>
      <c r="H4039" s="102"/>
    </row>
    <row r="4040" spans="1:8" ht="28.5" x14ac:dyDescent="0.25">
      <c r="A4040" s="34"/>
      <c r="B4040" s="34"/>
      <c r="C4040" s="34" t="s">
        <v>13182</v>
      </c>
      <c r="D4040" s="34"/>
      <c r="E4040" s="34"/>
      <c r="F4040" s="35">
        <v>4</v>
      </c>
      <c r="G4040" s="112">
        <v>285.10000000000002</v>
      </c>
      <c r="H4040" s="102"/>
    </row>
    <row r="4041" spans="1:8" ht="30" x14ac:dyDescent="0.25">
      <c r="A4041" s="30" t="s">
        <v>1070</v>
      </c>
      <c r="B4041" s="30" t="s">
        <v>7563</v>
      </c>
      <c r="C4041" s="30" t="s">
        <v>1071</v>
      </c>
      <c r="D4041" s="30" t="s">
        <v>5</v>
      </c>
      <c r="E4041" s="30">
        <v>5</v>
      </c>
      <c r="F4041" s="31">
        <v>2</v>
      </c>
      <c r="G4041" s="111">
        <v>259.18</v>
      </c>
      <c r="H4041" s="102" t="s">
        <v>20163</v>
      </c>
    </row>
    <row r="4042" spans="1:8" x14ac:dyDescent="0.25">
      <c r="A4042" s="30"/>
      <c r="B4042" s="30"/>
      <c r="C4042" s="30"/>
      <c r="D4042" s="30" t="s">
        <v>7</v>
      </c>
      <c r="E4042" s="30">
        <v>0.5</v>
      </c>
      <c r="F4042" s="31">
        <v>1</v>
      </c>
      <c r="G4042" s="111">
        <v>12.96</v>
      </c>
      <c r="H4042" s="102"/>
    </row>
    <row r="4043" spans="1:8" ht="28.5" x14ac:dyDescent="0.25">
      <c r="A4043" s="34"/>
      <c r="B4043" s="34"/>
      <c r="C4043" s="34" t="s">
        <v>13183</v>
      </c>
      <c r="D4043" s="34"/>
      <c r="E4043" s="34"/>
      <c r="F4043" s="35">
        <v>3</v>
      </c>
      <c r="G4043" s="112">
        <v>272.14</v>
      </c>
      <c r="H4043" s="102"/>
    </row>
    <row r="4044" spans="1:8" ht="30" x14ac:dyDescent="0.25">
      <c r="A4044" s="30" t="s">
        <v>1072</v>
      </c>
      <c r="B4044" s="30" t="s">
        <v>7564</v>
      </c>
      <c r="C4044" s="30" t="s">
        <v>1073</v>
      </c>
      <c r="D4044" s="30" t="s">
        <v>8</v>
      </c>
      <c r="E4044" s="30">
        <v>2</v>
      </c>
      <c r="F4044" s="31">
        <v>1</v>
      </c>
      <c r="G4044" s="111">
        <v>51.84</v>
      </c>
      <c r="H4044" s="102" t="s">
        <v>18502</v>
      </c>
    </row>
    <row r="4045" spans="1:8" x14ac:dyDescent="0.25">
      <c r="A4045" s="30"/>
      <c r="B4045" s="30"/>
      <c r="C4045" s="30"/>
      <c r="D4045" s="30" t="s">
        <v>7</v>
      </c>
      <c r="E4045" s="30">
        <v>0.5</v>
      </c>
      <c r="F4045" s="31">
        <v>1</v>
      </c>
      <c r="G4045" s="111">
        <v>12.96</v>
      </c>
      <c r="H4045" s="102"/>
    </row>
    <row r="4046" spans="1:8" ht="28.5" x14ac:dyDescent="0.25">
      <c r="A4046" s="34"/>
      <c r="B4046" s="34"/>
      <c r="C4046" s="34" t="s">
        <v>13184</v>
      </c>
      <c r="D4046" s="34"/>
      <c r="E4046" s="34"/>
      <c r="F4046" s="35">
        <v>2</v>
      </c>
      <c r="G4046" s="112">
        <v>64.800000000000011</v>
      </c>
      <c r="H4046" s="102"/>
    </row>
    <row r="4047" spans="1:8" ht="30" x14ac:dyDescent="0.25">
      <c r="A4047" s="30" t="s">
        <v>1074</v>
      </c>
      <c r="B4047" s="30" t="s">
        <v>7565</v>
      </c>
      <c r="C4047" s="30" t="s">
        <v>1075</v>
      </c>
      <c r="D4047" s="30" t="s">
        <v>3</v>
      </c>
      <c r="E4047" s="30">
        <v>10</v>
      </c>
      <c r="F4047" s="31">
        <v>1</v>
      </c>
      <c r="G4047" s="111">
        <v>259.18</v>
      </c>
      <c r="H4047" s="102" t="s">
        <v>18709</v>
      </c>
    </row>
    <row r="4048" spans="1:8" x14ac:dyDescent="0.25">
      <c r="A4048" s="30"/>
      <c r="B4048" s="30"/>
      <c r="C4048" s="30"/>
      <c r="D4048" s="30" t="s">
        <v>5</v>
      </c>
      <c r="E4048" s="30">
        <v>5</v>
      </c>
      <c r="F4048" s="31">
        <v>3</v>
      </c>
      <c r="G4048" s="111">
        <v>388.77</v>
      </c>
      <c r="H4048" s="102"/>
    </row>
    <row r="4049" spans="1:8" x14ac:dyDescent="0.25">
      <c r="A4049" s="30"/>
      <c r="B4049" s="30"/>
      <c r="C4049" s="30"/>
      <c r="D4049" s="30" t="s">
        <v>7</v>
      </c>
      <c r="E4049" s="30">
        <v>0.5</v>
      </c>
      <c r="F4049" s="31">
        <v>2</v>
      </c>
      <c r="G4049" s="111">
        <v>25.92</v>
      </c>
      <c r="H4049" s="102"/>
    </row>
    <row r="4050" spans="1:8" ht="28.5" x14ac:dyDescent="0.25">
      <c r="A4050" s="34"/>
      <c r="B4050" s="34"/>
      <c r="C4050" s="34" t="s">
        <v>13185</v>
      </c>
      <c r="D4050" s="34"/>
      <c r="E4050" s="34"/>
      <c r="F4050" s="35">
        <v>6</v>
      </c>
      <c r="G4050" s="112">
        <v>673.87</v>
      </c>
      <c r="H4050" s="102"/>
    </row>
    <row r="4051" spans="1:8" ht="30" x14ac:dyDescent="0.25">
      <c r="A4051" s="30" t="s">
        <v>1076</v>
      </c>
      <c r="B4051" s="30" t="s">
        <v>7566</v>
      </c>
      <c r="C4051" s="30" t="s">
        <v>1077</v>
      </c>
      <c r="D4051" s="30" t="s">
        <v>5</v>
      </c>
      <c r="E4051" s="30">
        <v>5</v>
      </c>
      <c r="F4051" s="31">
        <v>1</v>
      </c>
      <c r="G4051" s="111">
        <v>129.59</v>
      </c>
      <c r="H4051" s="102" t="s">
        <v>19964</v>
      </c>
    </row>
    <row r="4052" spans="1:8" x14ac:dyDescent="0.25">
      <c r="A4052" s="30"/>
      <c r="B4052" s="30"/>
      <c r="C4052" s="30"/>
      <c r="D4052" s="30" t="s">
        <v>7</v>
      </c>
      <c r="E4052" s="30">
        <v>0.5</v>
      </c>
      <c r="F4052" s="31">
        <v>7</v>
      </c>
      <c r="G4052" s="111">
        <v>90.71</v>
      </c>
      <c r="H4052" s="102"/>
    </row>
    <row r="4053" spans="1:8" ht="28.5" x14ac:dyDescent="0.25">
      <c r="A4053" s="34"/>
      <c r="B4053" s="34"/>
      <c r="C4053" s="34" t="s">
        <v>13186</v>
      </c>
      <c r="D4053" s="34"/>
      <c r="E4053" s="34"/>
      <c r="F4053" s="35">
        <v>8</v>
      </c>
      <c r="G4053" s="112">
        <v>220.3</v>
      </c>
      <c r="H4053" s="102"/>
    </row>
    <row r="4054" spans="1:8" ht="30" x14ac:dyDescent="0.25">
      <c r="A4054" s="30" t="s">
        <v>1078</v>
      </c>
      <c r="B4054" s="30" t="s">
        <v>7569</v>
      </c>
      <c r="C4054" s="30" t="s">
        <v>1079</v>
      </c>
      <c r="D4054" s="30" t="s">
        <v>5</v>
      </c>
      <c r="E4054" s="30">
        <v>5</v>
      </c>
      <c r="F4054" s="31">
        <v>2</v>
      </c>
      <c r="G4054" s="111">
        <v>259.18</v>
      </c>
      <c r="H4054" s="102" t="s">
        <v>18762</v>
      </c>
    </row>
    <row r="4055" spans="1:8" x14ac:dyDescent="0.25">
      <c r="A4055" s="30"/>
      <c r="B4055" s="30"/>
      <c r="C4055" s="30"/>
      <c r="D4055" s="30" t="s">
        <v>7</v>
      </c>
      <c r="E4055" s="30">
        <v>0.5</v>
      </c>
      <c r="F4055" s="31">
        <v>4</v>
      </c>
      <c r="G4055" s="111">
        <v>51.84</v>
      </c>
      <c r="H4055" s="102"/>
    </row>
    <row r="4056" spans="1:8" ht="28.5" x14ac:dyDescent="0.25">
      <c r="A4056" s="34"/>
      <c r="B4056" s="34"/>
      <c r="C4056" s="34" t="s">
        <v>13187</v>
      </c>
      <c r="D4056" s="34"/>
      <c r="E4056" s="34"/>
      <c r="F4056" s="35">
        <v>6</v>
      </c>
      <c r="G4056" s="112">
        <v>311.02</v>
      </c>
      <c r="H4056" s="102"/>
    </row>
    <row r="4057" spans="1:8" x14ac:dyDescent="0.25">
      <c r="A4057" s="30" t="s">
        <v>1080</v>
      </c>
      <c r="B4057" s="30" t="s">
        <v>7570</v>
      </c>
      <c r="C4057" s="30" t="s">
        <v>1081</v>
      </c>
      <c r="D4057" s="30" t="s">
        <v>5</v>
      </c>
      <c r="E4057" s="30">
        <v>5</v>
      </c>
      <c r="F4057" s="31">
        <v>1</v>
      </c>
      <c r="G4057" s="111">
        <v>129.59</v>
      </c>
      <c r="H4057" s="102" t="s">
        <v>20885</v>
      </c>
    </row>
    <row r="4058" spans="1:8" x14ac:dyDescent="0.25">
      <c r="A4058" s="30"/>
      <c r="B4058" s="30"/>
      <c r="C4058" s="30"/>
      <c r="D4058" s="30" t="s">
        <v>7</v>
      </c>
      <c r="E4058" s="30">
        <v>0.5</v>
      </c>
      <c r="F4058" s="31">
        <v>3</v>
      </c>
      <c r="G4058" s="111">
        <v>38.880000000000003</v>
      </c>
      <c r="H4058" s="102"/>
    </row>
    <row r="4059" spans="1:8" ht="28.5" x14ac:dyDescent="0.25">
      <c r="A4059" s="34"/>
      <c r="B4059" s="34"/>
      <c r="C4059" s="34" t="s">
        <v>13188</v>
      </c>
      <c r="D4059" s="34"/>
      <c r="E4059" s="34"/>
      <c r="F4059" s="35">
        <v>4</v>
      </c>
      <c r="G4059" s="112">
        <v>168.47</v>
      </c>
      <c r="H4059" s="102"/>
    </row>
    <row r="4060" spans="1:8" ht="30" x14ac:dyDescent="0.25">
      <c r="A4060" s="30" t="s">
        <v>1082</v>
      </c>
      <c r="B4060" s="30" t="s">
        <v>7571</v>
      </c>
      <c r="C4060" s="30" t="s">
        <v>1083</v>
      </c>
      <c r="D4060" s="30" t="s">
        <v>8</v>
      </c>
      <c r="E4060" s="30">
        <v>2</v>
      </c>
      <c r="F4060" s="31">
        <v>1</v>
      </c>
      <c r="G4060" s="111">
        <v>51.84</v>
      </c>
      <c r="H4060" s="102" t="s">
        <v>17993</v>
      </c>
    </row>
    <row r="4061" spans="1:8" x14ac:dyDescent="0.25">
      <c r="A4061" s="30"/>
      <c r="B4061" s="30"/>
      <c r="C4061" s="30"/>
      <c r="D4061" s="30" t="s">
        <v>7</v>
      </c>
      <c r="E4061" s="30">
        <v>0.5</v>
      </c>
      <c r="F4061" s="31">
        <v>3</v>
      </c>
      <c r="G4061" s="111">
        <v>38.880000000000003</v>
      </c>
      <c r="H4061" s="102"/>
    </row>
    <row r="4062" spans="1:8" ht="28.5" x14ac:dyDescent="0.25">
      <c r="A4062" s="34"/>
      <c r="B4062" s="34"/>
      <c r="C4062" s="34" t="s">
        <v>13189</v>
      </c>
      <c r="D4062" s="34"/>
      <c r="E4062" s="34"/>
      <c r="F4062" s="35">
        <v>4</v>
      </c>
      <c r="G4062" s="112">
        <v>90.72</v>
      </c>
      <c r="H4062" s="102"/>
    </row>
    <row r="4063" spans="1:8" ht="30" x14ac:dyDescent="0.25">
      <c r="A4063" s="30" t="s">
        <v>1084</v>
      </c>
      <c r="B4063" s="30" t="s">
        <v>7572</v>
      </c>
      <c r="C4063" s="30" t="s">
        <v>1085</v>
      </c>
      <c r="D4063" s="30" t="s">
        <v>3</v>
      </c>
      <c r="E4063" s="30">
        <v>10</v>
      </c>
      <c r="F4063" s="31">
        <v>1</v>
      </c>
      <c r="G4063" s="111">
        <v>259.18</v>
      </c>
      <c r="H4063" s="102" t="s">
        <v>19955</v>
      </c>
    </row>
    <row r="4064" spans="1:8" x14ac:dyDescent="0.25">
      <c r="A4064" s="30"/>
      <c r="B4064" s="30"/>
      <c r="C4064" s="30"/>
      <c r="D4064" s="30" t="s">
        <v>5</v>
      </c>
      <c r="E4064" s="30">
        <v>5</v>
      </c>
      <c r="F4064" s="31">
        <v>2</v>
      </c>
      <c r="G4064" s="111">
        <v>259.18</v>
      </c>
      <c r="H4064" s="102"/>
    </row>
    <row r="4065" spans="1:8" x14ac:dyDescent="0.25">
      <c r="A4065" s="30"/>
      <c r="B4065" s="30"/>
      <c r="C4065" s="30"/>
      <c r="D4065" s="30" t="s">
        <v>7</v>
      </c>
      <c r="E4065" s="30">
        <v>0.5</v>
      </c>
      <c r="F4065" s="31">
        <v>3</v>
      </c>
      <c r="G4065" s="111">
        <v>38.880000000000003</v>
      </c>
      <c r="H4065" s="102"/>
    </row>
    <row r="4066" spans="1:8" ht="42.75" x14ac:dyDescent="0.25">
      <c r="A4066" s="34"/>
      <c r="B4066" s="34"/>
      <c r="C4066" s="34" t="s">
        <v>13190</v>
      </c>
      <c r="D4066" s="34"/>
      <c r="E4066" s="34"/>
      <c r="F4066" s="35">
        <v>6</v>
      </c>
      <c r="G4066" s="112">
        <v>557.24</v>
      </c>
      <c r="H4066" s="102"/>
    </row>
    <row r="4067" spans="1:8" x14ac:dyDescent="0.25">
      <c r="A4067" s="30" t="s">
        <v>1086</v>
      </c>
      <c r="B4067" s="30" t="s">
        <v>7573</v>
      </c>
      <c r="C4067" s="30" t="s">
        <v>1087</v>
      </c>
      <c r="D4067" s="30" t="s">
        <v>5</v>
      </c>
      <c r="E4067" s="30">
        <v>5</v>
      </c>
      <c r="F4067" s="31">
        <v>1</v>
      </c>
      <c r="G4067" s="111">
        <v>129.59</v>
      </c>
      <c r="H4067" s="102" t="s">
        <v>17425</v>
      </c>
    </row>
    <row r="4068" spans="1:8" x14ac:dyDescent="0.25">
      <c r="A4068" s="30"/>
      <c r="B4068" s="30"/>
      <c r="C4068" s="30"/>
      <c r="D4068" s="30" t="s">
        <v>7</v>
      </c>
      <c r="E4068" s="30">
        <v>0.5</v>
      </c>
      <c r="F4068" s="31">
        <v>3</v>
      </c>
      <c r="G4068" s="111">
        <v>38.880000000000003</v>
      </c>
      <c r="H4068" s="102"/>
    </row>
    <row r="4069" spans="1:8" ht="28.5" x14ac:dyDescent="0.25">
      <c r="A4069" s="34"/>
      <c r="B4069" s="34"/>
      <c r="C4069" s="34" t="s">
        <v>13191</v>
      </c>
      <c r="D4069" s="34"/>
      <c r="E4069" s="34"/>
      <c r="F4069" s="35">
        <v>4</v>
      </c>
      <c r="G4069" s="112">
        <v>168.47</v>
      </c>
      <c r="H4069" s="102"/>
    </row>
    <row r="4070" spans="1:8" x14ac:dyDescent="0.25">
      <c r="A4070" s="30" t="s">
        <v>1090</v>
      </c>
      <c r="B4070" s="30" t="s">
        <v>7574</v>
      </c>
      <c r="C4070" s="30" t="s">
        <v>1091</v>
      </c>
      <c r="D4070" s="30" t="s">
        <v>5</v>
      </c>
      <c r="E4070" s="30">
        <v>5</v>
      </c>
      <c r="F4070" s="31">
        <v>1</v>
      </c>
      <c r="G4070" s="111">
        <v>129.59</v>
      </c>
      <c r="H4070" s="102" t="s">
        <v>18955</v>
      </c>
    </row>
    <row r="4071" spans="1:8" x14ac:dyDescent="0.25">
      <c r="A4071" s="30"/>
      <c r="B4071" s="30"/>
      <c r="C4071" s="30"/>
      <c r="D4071" s="30" t="s">
        <v>8</v>
      </c>
      <c r="E4071" s="30">
        <v>2</v>
      </c>
      <c r="F4071" s="31">
        <v>1</v>
      </c>
      <c r="G4071" s="111">
        <v>51.84</v>
      </c>
      <c r="H4071" s="102"/>
    </row>
    <row r="4072" spans="1:8" x14ac:dyDescent="0.25">
      <c r="A4072" s="30"/>
      <c r="B4072" s="30"/>
      <c r="C4072" s="30"/>
      <c r="D4072" s="30" t="s">
        <v>7</v>
      </c>
      <c r="E4072" s="30">
        <v>0.5</v>
      </c>
      <c r="F4072" s="31">
        <v>2</v>
      </c>
      <c r="G4072" s="111">
        <v>25.92</v>
      </c>
      <c r="H4072" s="102"/>
    </row>
    <row r="4073" spans="1:8" ht="28.5" x14ac:dyDescent="0.25">
      <c r="A4073" s="34"/>
      <c r="B4073" s="34"/>
      <c r="C4073" s="34" t="s">
        <v>13192</v>
      </c>
      <c r="D4073" s="34"/>
      <c r="E4073" s="34"/>
      <c r="F4073" s="35">
        <v>4</v>
      </c>
      <c r="G4073" s="112">
        <v>207.35000000000002</v>
      </c>
      <c r="H4073" s="102"/>
    </row>
    <row r="4074" spans="1:8" x14ac:dyDescent="0.25">
      <c r="A4074" s="30" t="s">
        <v>1092</v>
      </c>
      <c r="B4074" s="30" t="s">
        <v>7575</v>
      </c>
      <c r="C4074" s="30" t="s">
        <v>1093</v>
      </c>
      <c r="D4074" s="30" t="s">
        <v>3</v>
      </c>
      <c r="E4074" s="30">
        <v>10</v>
      </c>
      <c r="F4074" s="31">
        <v>2</v>
      </c>
      <c r="G4074" s="111">
        <v>518.36</v>
      </c>
      <c r="H4074" s="102" t="s">
        <v>18701</v>
      </c>
    </row>
    <row r="4075" spans="1:8" x14ac:dyDescent="0.25">
      <c r="A4075" s="30"/>
      <c r="B4075" s="30"/>
      <c r="C4075" s="30"/>
      <c r="D4075" s="30" t="s">
        <v>6</v>
      </c>
      <c r="E4075" s="30">
        <v>1</v>
      </c>
      <c r="F4075" s="31">
        <v>1</v>
      </c>
      <c r="G4075" s="111">
        <v>25.92</v>
      </c>
      <c r="H4075" s="102"/>
    </row>
    <row r="4076" spans="1:8" x14ac:dyDescent="0.25">
      <c r="A4076" s="30"/>
      <c r="B4076" s="30"/>
      <c r="C4076" s="30"/>
      <c r="D4076" s="30" t="s">
        <v>7</v>
      </c>
      <c r="E4076" s="30">
        <v>0.5</v>
      </c>
      <c r="F4076" s="31">
        <v>1</v>
      </c>
      <c r="G4076" s="111">
        <v>12.96</v>
      </c>
      <c r="H4076" s="102"/>
    </row>
    <row r="4077" spans="1:8" ht="28.5" x14ac:dyDescent="0.25">
      <c r="A4077" s="34"/>
      <c r="B4077" s="34"/>
      <c r="C4077" s="34" t="s">
        <v>13193</v>
      </c>
      <c r="D4077" s="34"/>
      <c r="E4077" s="34"/>
      <c r="F4077" s="35">
        <v>4</v>
      </c>
      <c r="G4077" s="112">
        <v>557.24</v>
      </c>
      <c r="H4077" s="102"/>
    </row>
    <row r="4078" spans="1:8" ht="30" x14ac:dyDescent="0.25">
      <c r="A4078" s="30" t="s">
        <v>1677</v>
      </c>
      <c r="B4078" s="30" t="s">
        <v>8703</v>
      </c>
      <c r="C4078" s="30" t="s">
        <v>2588</v>
      </c>
      <c r="D4078" s="30" t="s">
        <v>3</v>
      </c>
      <c r="E4078" s="30">
        <v>10</v>
      </c>
      <c r="F4078" s="31">
        <v>21</v>
      </c>
      <c r="G4078" s="111">
        <v>5442.82</v>
      </c>
      <c r="H4078" s="102" t="s">
        <v>18710</v>
      </c>
    </row>
    <row r="4079" spans="1:8" x14ac:dyDescent="0.25">
      <c r="A4079" s="30"/>
      <c r="B4079" s="30"/>
      <c r="C4079" s="30"/>
      <c r="D4079" s="30" t="s">
        <v>4</v>
      </c>
      <c r="E4079" s="30">
        <v>8</v>
      </c>
      <c r="F4079" s="31">
        <v>10</v>
      </c>
      <c r="G4079" s="111">
        <v>2073.46</v>
      </c>
      <c r="H4079" s="102"/>
    </row>
    <row r="4080" spans="1:8" x14ac:dyDescent="0.25">
      <c r="A4080" s="30"/>
      <c r="B4080" s="30"/>
      <c r="C4080" s="30"/>
      <c r="D4080" s="30" t="s">
        <v>5</v>
      </c>
      <c r="E4080" s="30">
        <v>5</v>
      </c>
      <c r="F4080" s="31">
        <v>37</v>
      </c>
      <c r="G4080" s="111">
        <v>4794.87</v>
      </c>
      <c r="H4080" s="102"/>
    </row>
    <row r="4081" spans="1:8" x14ac:dyDescent="0.25">
      <c r="A4081" s="30"/>
      <c r="B4081" s="30"/>
      <c r="C4081" s="30"/>
      <c r="D4081" s="30" t="s">
        <v>8</v>
      </c>
      <c r="E4081" s="30">
        <v>2</v>
      </c>
      <c r="F4081" s="31">
        <v>3</v>
      </c>
      <c r="G4081" s="111">
        <v>155.51</v>
      </c>
      <c r="H4081" s="102"/>
    </row>
    <row r="4082" spans="1:8" x14ac:dyDescent="0.25">
      <c r="A4082" s="30"/>
      <c r="B4082" s="30"/>
      <c r="C4082" s="30"/>
      <c r="D4082" s="30" t="s">
        <v>6</v>
      </c>
      <c r="E4082" s="30">
        <v>1</v>
      </c>
      <c r="F4082" s="31">
        <v>23</v>
      </c>
      <c r="G4082" s="111">
        <v>596.12</v>
      </c>
      <c r="H4082" s="102"/>
    </row>
    <row r="4083" spans="1:8" x14ac:dyDescent="0.25">
      <c r="A4083" s="30"/>
      <c r="B4083" s="30"/>
      <c r="C4083" s="30"/>
      <c r="D4083" s="30" t="s">
        <v>7</v>
      </c>
      <c r="E4083" s="30">
        <v>0.5</v>
      </c>
      <c r="F4083" s="31">
        <v>182</v>
      </c>
      <c r="G4083" s="111">
        <v>2358.56</v>
      </c>
      <c r="H4083" s="102"/>
    </row>
    <row r="4084" spans="1:8" ht="28.5" x14ac:dyDescent="0.25">
      <c r="A4084" s="34"/>
      <c r="B4084" s="34"/>
      <c r="C4084" s="34" t="s">
        <v>13194</v>
      </c>
      <c r="D4084" s="34"/>
      <c r="E4084" s="34"/>
      <c r="F4084" s="35">
        <v>276</v>
      </c>
      <c r="G4084" s="112">
        <v>15421.34</v>
      </c>
      <c r="H4084" s="102"/>
    </row>
    <row r="4085" spans="1:8" ht="30" x14ac:dyDescent="0.25">
      <c r="A4085" s="30" t="s">
        <v>1094</v>
      </c>
      <c r="B4085" s="30" t="s">
        <v>7576</v>
      </c>
      <c r="C4085" s="30" t="s">
        <v>6828</v>
      </c>
      <c r="D4085" s="30" t="s">
        <v>5</v>
      </c>
      <c r="E4085" s="30">
        <v>5</v>
      </c>
      <c r="F4085" s="31">
        <v>1</v>
      </c>
      <c r="G4085" s="111">
        <v>129.59</v>
      </c>
      <c r="H4085" s="102" t="s">
        <v>18294</v>
      </c>
    </row>
    <row r="4086" spans="1:8" x14ac:dyDescent="0.25">
      <c r="A4086" s="30"/>
      <c r="B4086" s="30"/>
      <c r="C4086" s="30"/>
      <c r="D4086" s="30" t="s">
        <v>7</v>
      </c>
      <c r="E4086" s="30">
        <v>0.5</v>
      </c>
      <c r="F4086" s="31">
        <v>4</v>
      </c>
      <c r="G4086" s="111">
        <v>51.84</v>
      </c>
      <c r="H4086" s="102"/>
    </row>
    <row r="4087" spans="1:8" ht="42.75" x14ac:dyDescent="0.25">
      <c r="A4087" s="34"/>
      <c r="B4087" s="34"/>
      <c r="C4087" s="34" t="s">
        <v>13195</v>
      </c>
      <c r="D4087" s="34"/>
      <c r="E4087" s="34"/>
      <c r="F4087" s="35">
        <v>5</v>
      </c>
      <c r="G4087" s="112">
        <v>181.43</v>
      </c>
      <c r="H4087" s="102"/>
    </row>
    <row r="4088" spans="1:8" ht="30" x14ac:dyDescent="0.25">
      <c r="A4088" s="30" t="s">
        <v>1095</v>
      </c>
      <c r="B4088" s="30" t="s">
        <v>7577</v>
      </c>
      <c r="C4088" s="30" t="s">
        <v>2643</v>
      </c>
      <c r="D4088" s="30" t="s">
        <v>7</v>
      </c>
      <c r="E4088" s="30">
        <v>0.5</v>
      </c>
      <c r="F4088" s="31">
        <v>1</v>
      </c>
      <c r="G4088" s="111">
        <v>12.96</v>
      </c>
      <c r="H4088" s="114" t="s">
        <v>18708</v>
      </c>
    </row>
    <row r="4089" spans="1:8" ht="42.75" x14ac:dyDescent="0.25">
      <c r="A4089" s="34"/>
      <c r="B4089" s="34"/>
      <c r="C4089" s="34" t="s">
        <v>13196</v>
      </c>
      <c r="D4089" s="34"/>
      <c r="E4089" s="34"/>
      <c r="F4089" s="35">
        <v>1</v>
      </c>
      <c r="G4089" s="112">
        <v>12.96</v>
      </c>
      <c r="H4089" s="102"/>
    </row>
    <row r="4090" spans="1:8" x14ac:dyDescent="0.25">
      <c r="A4090" s="30" t="s">
        <v>1096</v>
      </c>
      <c r="B4090" s="30" t="s">
        <v>7578</v>
      </c>
      <c r="C4090" s="30" t="s">
        <v>3005</v>
      </c>
      <c r="D4090" s="30" t="s">
        <v>5</v>
      </c>
      <c r="E4090" s="30">
        <v>5</v>
      </c>
      <c r="F4090" s="31">
        <v>1</v>
      </c>
      <c r="G4090" s="111">
        <v>129.59</v>
      </c>
      <c r="H4090" s="102" t="s">
        <v>18778</v>
      </c>
    </row>
    <row r="4091" spans="1:8" x14ac:dyDescent="0.25">
      <c r="A4091" s="30"/>
      <c r="B4091" s="30"/>
      <c r="C4091" s="30"/>
      <c r="D4091" s="30" t="s">
        <v>7</v>
      </c>
      <c r="E4091" s="30">
        <v>0.5</v>
      </c>
      <c r="F4091" s="31">
        <v>3</v>
      </c>
      <c r="G4091" s="111">
        <v>38.880000000000003</v>
      </c>
      <c r="H4091" s="102"/>
    </row>
    <row r="4092" spans="1:8" ht="28.5" x14ac:dyDescent="0.25">
      <c r="A4092" s="34"/>
      <c r="B4092" s="34"/>
      <c r="C4092" s="34" t="s">
        <v>13197</v>
      </c>
      <c r="D4092" s="34"/>
      <c r="E4092" s="34"/>
      <c r="F4092" s="35">
        <v>4</v>
      </c>
      <c r="G4092" s="112">
        <v>168.47</v>
      </c>
      <c r="H4092" s="102"/>
    </row>
    <row r="4093" spans="1:8" ht="30" x14ac:dyDescent="0.25">
      <c r="A4093" s="30" t="s">
        <v>2494</v>
      </c>
      <c r="B4093" s="30" t="s">
        <v>7579</v>
      </c>
      <c r="C4093" s="30" t="s">
        <v>2495</v>
      </c>
      <c r="D4093" s="30" t="s">
        <v>5</v>
      </c>
      <c r="E4093" s="30">
        <v>5</v>
      </c>
      <c r="F4093" s="31">
        <v>1</v>
      </c>
      <c r="G4093" s="111">
        <v>129.59</v>
      </c>
      <c r="H4093" s="102" t="s">
        <v>20051</v>
      </c>
    </row>
    <row r="4094" spans="1:8" x14ac:dyDescent="0.25">
      <c r="A4094" s="30"/>
      <c r="B4094" s="30"/>
      <c r="C4094" s="30"/>
      <c r="D4094" s="30" t="s">
        <v>7</v>
      </c>
      <c r="E4094" s="30">
        <v>0.5</v>
      </c>
      <c r="F4094" s="31">
        <v>1</v>
      </c>
      <c r="G4094" s="111">
        <v>12.96</v>
      </c>
      <c r="H4094" s="102"/>
    </row>
    <row r="4095" spans="1:8" ht="28.5" x14ac:dyDescent="0.25">
      <c r="A4095" s="34"/>
      <c r="B4095" s="34"/>
      <c r="C4095" s="34" t="s">
        <v>13198</v>
      </c>
      <c r="D4095" s="34"/>
      <c r="E4095" s="34"/>
      <c r="F4095" s="35">
        <v>2</v>
      </c>
      <c r="G4095" s="112">
        <v>142.55000000000001</v>
      </c>
      <c r="H4095" s="102"/>
    </row>
    <row r="4096" spans="1:8" x14ac:dyDescent="0.25">
      <c r="A4096" s="30" t="s">
        <v>2505</v>
      </c>
      <c r="B4096" s="30" t="s">
        <v>7580</v>
      </c>
      <c r="C4096" s="30" t="s">
        <v>1732</v>
      </c>
      <c r="D4096" s="30" t="s">
        <v>3</v>
      </c>
      <c r="E4096" s="30">
        <v>10</v>
      </c>
      <c r="F4096" s="31">
        <v>3</v>
      </c>
      <c r="G4096" s="111">
        <v>777.55</v>
      </c>
      <c r="H4096" s="102" t="s">
        <v>20788</v>
      </c>
    </row>
    <row r="4097" spans="1:8" x14ac:dyDescent="0.25">
      <c r="A4097" s="30"/>
      <c r="B4097" s="30"/>
      <c r="C4097" s="30"/>
      <c r="D4097" s="30" t="s">
        <v>5</v>
      </c>
      <c r="E4097" s="30">
        <v>5</v>
      </c>
      <c r="F4097" s="31">
        <v>58</v>
      </c>
      <c r="G4097" s="111">
        <v>7516.28</v>
      </c>
      <c r="H4097" s="102"/>
    </row>
    <row r="4098" spans="1:8" x14ac:dyDescent="0.25">
      <c r="A4098" s="30"/>
      <c r="B4098" s="30"/>
      <c r="C4098" s="30"/>
      <c r="D4098" s="30" t="s">
        <v>8</v>
      </c>
      <c r="E4098" s="30">
        <v>2</v>
      </c>
      <c r="F4098" s="31">
        <v>1</v>
      </c>
      <c r="G4098" s="111">
        <v>51.84</v>
      </c>
      <c r="H4098" s="102"/>
    </row>
    <row r="4099" spans="1:8" x14ac:dyDescent="0.25">
      <c r="A4099" s="30"/>
      <c r="B4099" s="30"/>
      <c r="C4099" s="30"/>
      <c r="D4099" s="30" t="s">
        <v>6</v>
      </c>
      <c r="E4099" s="30">
        <v>1</v>
      </c>
      <c r="F4099" s="31">
        <v>1</v>
      </c>
      <c r="G4099" s="111">
        <v>25.92</v>
      </c>
      <c r="H4099" s="102"/>
    </row>
    <row r="4100" spans="1:8" x14ac:dyDescent="0.25">
      <c r="A4100" s="30"/>
      <c r="B4100" s="30"/>
      <c r="C4100" s="30"/>
      <c r="D4100" s="30" t="s">
        <v>7</v>
      </c>
      <c r="E4100" s="30">
        <v>0.5</v>
      </c>
      <c r="F4100" s="31">
        <v>79</v>
      </c>
      <c r="G4100" s="111">
        <v>1023.77</v>
      </c>
      <c r="H4100" s="102"/>
    </row>
    <row r="4101" spans="1:8" ht="28.5" x14ac:dyDescent="0.25">
      <c r="A4101" s="34"/>
      <c r="B4101" s="34"/>
      <c r="C4101" s="34" t="s">
        <v>13199</v>
      </c>
      <c r="D4101" s="34"/>
      <c r="E4101" s="34"/>
      <c r="F4101" s="35">
        <v>142</v>
      </c>
      <c r="G4101" s="112">
        <v>9395.36</v>
      </c>
      <c r="H4101" s="102"/>
    </row>
    <row r="4102" spans="1:8" ht="30" x14ac:dyDescent="0.25">
      <c r="A4102" s="30" t="s">
        <v>2730</v>
      </c>
      <c r="B4102" s="30" t="s">
        <v>7581</v>
      </c>
      <c r="C4102" s="30" t="s">
        <v>2731</v>
      </c>
      <c r="D4102" s="30" t="s">
        <v>5</v>
      </c>
      <c r="E4102" s="30">
        <v>5</v>
      </c>
      <c r="F4102" s="31">
        <v>2</v>
      </c>
      <c r="G4102" s="111">
        <v>259.18</v>
      </c>
      <c r="H4102" s="102" t="s">
        <v>20088</v>
      </c>
    </row>
    <row r="4103" spans="1:8" x14ac:dyDescent="0.25">
      <c r="A4103" s="30"/>
      <c r="B4103" s="30"/>
      <c r="C4103" s="30"/>
      <c r="D4103" s="30" t="s">
        <v>7</v>
      </c>
      <c r="E4103" s="30">
        <v>0.5</v>
      </c>
      <c r="F4103" s="31">
        <v>1</v>
      </c>
      <c r="G4103" s="111">
        <v>12.96</v>
      </c>
      <c r="H4103" s="102"/>
    </row>
    <row r="4104" spans="1:8" ht="28.5" x14ac:dyDescent="0.25">
      <c r="A4104" s="34"/>
      <c r="B4104" s="34"/>
      <c r="C4104" s="34" t="s">
        <v>13200</v>
      </c>
      <c r="D4104" s="34"/>
      <c r="E4104" s="34"/>
      <c r="F4104" s="35">
        <v>3</v>
      </c>
      <c r="G4104" s="112">
        <v>272.14</v>
      </c>
      <c r="H4104" s="102"/>
    </row>
    <row r="4105" spans="1:8" ht="30" x14ac:dyDescent="0.25">
      <c r="A4105" s="30" t="s">
        <v>2827</v>
      </c>
      <c r="B4105" s="30" t="s">
        <v>7582</v>
      </c>
      <c r="C4105" s="30" t="s">
        <v>6452</v>
      </c>
      <c r="D4105" s="30" t="s">
        <v>5</v>
      </c>
      <c r="E4105" s="30">
        <v>5</v>
      </c>
      <c r="F4105" s="31">
        <v>1</v>
      </c>
      <c r="G4105" s="111">
        <v>129.59</v>
      </c>
      <c r="H4105" s="102" t="s">
        <v>20859</v>
      </c>
    </row>
    <row r="4106" spans="1:8" x14ac:dyDescent="0.25">
      <c r="A4106" s="30"/>
      <c r="B4106" s="30"/>
      <c r="C4106" s="30"/>
      <c r="D4106" s="30" t="s">
        <v>7</v>
      </c>
      <c r="E4106" s="30">
        <v>0.5</v>
      </c>
      <c r="F4106" s="31">
        <v>2</v>
      </c>
      <c r="G4106" s="111">
        <v>25.92</v>
      </c>
      <c r="H4106" s="102"/>
    </row>
    <row r="4107" spans="1:8" ht="28.5" x14ac:dyDescent="0.25">
      <c r="A4107" s="34"/>
      <c r="B4107" s="34"/>
      <c r="C4107" s="34" t="s">
        <v>13201</v>
      </c>
      <c r="D4107" s="34"/>
      <c r="E4107" s="34"/>
      <c r="F4107" s="35">
        <v>3</v>
      </c>
      <c r="G4107" s="112">
        <v>155.51</v>
      </c>
      <c r="H4107" s="102"/>
    </row>
    <row r="4108" spans="1:8" x14ac:dyDescent="0.25">
      <c r="A4108" s="30" t="s">
        <v>2828</v>
      </c>
      <c r="B4108" s="30" t="s">
        <v>7583</v>
      </c>
      <c r="C4108" s="30" t="s">
        <v>1299</v>
      </c>
      <c r="D4108" s="30" t="s">
        <v>8</v>
      </c>
      <c r="E4108" s="30">
        <v>2</v>
      </c>
      <c r="F4108" s="31">
        <v>7</v>
      </c>
      <c r="G4108" s="111">
        <v>362.85</v>
      </c>
      <c r="H4108" s="102" t="s">
        <v>17007</v>
      </c>
    </row>
    <row r="4109" spans="1:8" x14ac:dyDescent="0.25">
      <c r="A4109" s="30"/>
      <c r="B4109" s="30"/>
      <c r="C4109" s="30"/>
      <c r="D4109" s="30" t="s">
        <v>7</v>
      </c>
      <c r="E4109" s="30">
        <v>0.5</v>
      </c>
      <c r="F4109" s="31">
        <v>9</v>
      </c>
      <c r="G4109" s="111">
        <v>116.63</v>
      </c>
      <c r="H4109" s="102"/>
    </row>
    <row r="4110" spans="1:8" x14ac:dyDescent="0.25">
      <c r="A4110" s="34"/>
      <c r="B4110" s="34"/>
      <c r="C4110" s="34" t="s">
        <v>13202</v>
      </c>
      <c r="D4110" s="34"/>
      <c r="E4110" s="34"/>
      <c r="F4110" s="35">
        <v>16</v>
      </c>
      <c r="G4110" s="112">
        <v>479.48</v>
      </c>
      <c r="H4110" s="102"/>
    </row>
    <row r="4111" spans="1:8" ht="30" x14ac:dyDescent="0.25">
      <c r="A4111" s="30" t="s">
        <v>1099</v>
      </c>
      <c r="B4111" s="30" t="s">
        <v>7585</v>
      </c>
      <c r="C4111" s="30" t="s">
        <v>1100</v>
      </c>
      <c r="D4111" s="30" t="s">
        <v>5</v>
      </c>
      <c r="E4111" s="30">
        <v>5</v>
      </c>
      <c r="F4111" s="31">
        <v>2</v>
      </c>
      <c r="G4111" s="111">
        <v>259.18</v>
      </c>
      <c r="H4111" s="102" t="s">
        <v>17146</v>
      </c>
    </row>
    <row r="4112" spans="1:8" x14ac:dyDescent="0.25">
      <c r="A4112" s="30"/>
      <c r="B4112" s="30"/>
      <c r="C4112" s="30"/>
      <c r="D4112" s="30" t="s">
        <v>7</v>
      </c>
      <c r="E4112" s="30">
        <v>0.5</v>
      </c>
      <c r="F4112" s="31">
        <v>1</v>
      </c>
      <c r="G4112" s="111">
        <v>12.96</v>
      </c>
      <c r="H4112" s="102"/>
    </row>
    <row r="4113" spans="1:8" ht="28.5" x14ac:dyDescent="0.25">
      <c r="A4113" s="34"/>
      <c r="B4113" s="34"/>
      <c r="C4113" s="34" t="s">
        <v>13203</v>
      </c>
      <c r="D4113" s="34"/>
      <c r="E4113" s="34"/>
      <c r="F4113" s="35">
        <v>3</v>
      </c>
      <c r="G4113" s="112">
        <v>272.14</v>
      </c>
      <c r="H4113" s="102"/>
    </row>
    <row r="4114" spans="1:8" x14ac:dyDescent="0.25">
      <c r="A4114" s="30" t="s">
        <v>2732</v>
      </c>
      <c r="B4114" s="30" t="s">
        <v>7586</v>
      </c>
      <c r="C4114" s="30" t="s">
        <v>2733</v>
      </c>
      <c r="D4114" s="30" t="s">
        <v>5</v>
      </c>
      <c r="E4114" s="30">
        <v>5</v>
      </c>
      <c r="F4114" s="31">
        <v>1</v>
      </c>
      <c r="G4114" s="111">
        <v>129.59</v>
      </c>
      <c r="H4114" s="102" t="s">
        <v>17770</v>
      </c>
    </row>
    <row r="4115" spans="1:8" x14ac:dyDescent="0.25">
      <c r="A4115" s="30"/>
      <c r="B4115" s="30"/>
      <c r="C4115" s="30"/>
      <c r="D4115" s="30" t="s">
        <v>7</v>
      </c>
      <c r="E4115" s="30">
        <v>0.5</v>
      </c>
      <c r="F4115" s="31">
        <v>3</v>
      </c>
      <c r="G4115" s="111">
        <v>38.880000000000003</v>
      </c>
      <c r="H4115" s="102"/>
    </row>
    <row r="4116" spans="1:8" ht="28.5" x14ac:dyDescent="0.25">
      <c r="A4116" s="34"/>
      <c r="B4116" s="34"/>
      <c r="C4116" s="34" t="s">
        <v>13204</v>
      </c>
      <c r="D4116" s="34"/>
      <c r="E4116" s="34"/>
      <c r="F4116" s="35">
        <v>4</v>
      </c>
      <c r="G4116" s="112">
        <v>168.47</v>
      </c>
      <c r="H4116" s="102"/>
    </row>
    <row r="4117" spans="1:8" ht="30" x14ac:dyDescent="0.25">
      <c r="A4117" s="30" t="s">
        <v>1101</v>
      </c>
      <c r="B4117" s="30" t="s">
        <v>7587</v>
      </c>
      <c r="C4117" s="30" t="s">
        <v>1102</v>
      </c>
      <c r="D4117" s="30" t="s">
        <v>5</v>
      </c>
      <c r="E4117" s="30">
        <v>5</v>
      </c>
      <c r="F4117" s="31">
        <v>1</v>
      </c>
      <c r="G4117" s="111">
        <v>129.59</v>
      </c>
      <c r="H4117" s="102" t="s">
        <v>17423</v>
      </c>
    </row>
    <row r="4118" spans="1:8" x14ac:dyDescent="0.25">
      <c r="A4118" s="30"/>
      <c r="B4118" s="30"/>
      <c r="C4118" s="30"/>
      <c r="D4118" s="30" t="s">
        <v>6</v>
      </c>
      <c r="E4118" s="30">
        <v>1</v>
      </c>
      <c r="F4118" s="31">
        <v>1</v>
      </c>
      <c r="G4118" s="111">
        <v>25.92</v>
      </c>
      <c r="H4118" s="102"/>
    </row>
    <row r="4119" spans="1:8" x14ac:dyDescent="0.25">
      <c r="A4119" s="30"/>
      <c r="B4119" s="30"/>
      <c r="C4119" s="30"/>
      <c r="D4119" s="30" t="s">
        <v>7</v>
      </c>
      <c r="E4119" s="30">
        <v>0.5</v>
      </c>
      <c r="F4119" s="31">
        <v>2</v>
      </c>
      <c r="G4119" s="111">
        <v>25.92</v>
      </c>
      <c r="H4119" s="102"/>
    </row>
    <row r="4120" spans="1:8" ht="28.5" x14ac:dyDescent="0.25">
      <c r="A4120" s="34"/>
      <c r="B4120" s="34"/>
      <c r="C4120" s="34" t="s">
        <v>13205</v>
      </c>
      <c r="D4120" s="34"/>
      <c r="E4120" s="34"/>
      <c r="F4120" s="35">
        <v>4</v>
      </c>
      <c r="G4120" s="112">
        <v>181.43</v>
      </c>
      <c r="H4120" s="102"/>
    </row>
    <row r="4121" spans="1:8" x14ac:dyDescent="0.25">
      <c r="A4121" s="30" t="s">
        <v>1103</v>
      </c>
      <c r="B4121" s="30" t="s">
        <v>7588</v>
      </c>
      <c r="C4121" s="30" t="s">
        <v>1104</v>
      </c>
      <c r="D4121" s="30" t="s">
        <v>5</v>
      </c>
      <c r="E4121" s="30">
        <v>5</v>
      </c>
      <c r="F4121" s="31">
        <v>1</v>
      </c>
      <c r="G4121" s="111">
        <v>129.59</v>
      </c>
      <c r="H4121" s="102" t="s">
        <v>17130</v>
      </c>
    </row>
    <row r="4122" spans="1:8" x14ac:dyDescent="0.25">
      <c r="A4122" s="30"/>
      <c r="B4122" s="30"/>
      <c r="C4122" s="30"/>
      <c r="D4122" s="30" t="s">
        <v>7</v>
      </c>
      <c r="E4122" s="30">
        <v>0.5</v>
      </c>
      <c r="F4122" s="31">
        <v>2</v>
      </c>
      <c r="G4122" s="111">
        <v>25.92</v>
      </c>
      <c r="H4122" s="102"/>
    </row>
    <row r="4123" spans="1:8" ht="28.5" x14ac:dyDescent="0.25">
      <c r="A4123" s="34"/>
      <c r="B4123" s="34"/>
      <c r="C4123" s="34" t="s">
        <v>13206</v>
      </c>
      <c r="D4123" s="34"/>
      <c r="E4123" s="34"/>
      <c r="F4123" s="35">
        <v>3</v>
      </c>
      <c r="G4123" s="112">
        <v>155.51</v>
      </c>
      <c r="H4123" s="102"/>
    </row>
    <row r="4124" spans="1:8" ht="30" x14ac:dyDescent="0.25">
      <c r="A4124" s="30" t="s">
        <v>1105</v>
      </c>
      <c r="B4124" s="30" t="s">
        <v>7589</v>
      </c>
      <c r="C4124" s="30" t="s">
        <v>13207</v>
      </c>
      <c r="D4124" s="30" t="s">
        <v>5</v>
      </c>
      <c r="E4124" s="30">
        <v>5</v>
      </c>
      <c r="F4124" s="31">
        <v>1</v>
      </c>
      <c r="G4124" s="111">
        <v>129.59</v>
      </c>
      <c r="H4124" s="102" t="s">
        <v>19745</v>
      </c>
    </row>
    <row r="4125" spans="1:8" x14ac:dyDescent="0.25">
      <c r="A4125" s="30"/>
      <c r="B4125" s="30"/>
      <c r="C4125" s="30"/>
      <c r="D4125" s="30" t="s">
        <v>7</v>
      </c>
      <c r="E4125" s="30">
        <v>0.5</v>
      </c>
      <c r="F4125" s="31">
        <v>3</v>
      </c>
      <c r="G4125" s="111">
        <v>38.880000000000003</v>
      </c>
      <c r="H4125" s="102"/>
    </row>
    <row r="4126" spans="1:8" ht="28.5" x14ac:dyDescent="0.25">
      <c r="A4126" s="34"/>
      <c r="B4126" s="34"/>
      <c r="C4126" s="34" t="s">
        <v>13208</v>
      </c>
      <c r="D4126" s="34"/>
      <c r="E4126" s="34"/>
      <c r="F4126" s="35">
        <v>4</v>
      </c>
      <c r="G4126" s="112">
        <v>168.47</v>
      </c>
      <c r="H4126" s="102"/>
    </row>
    <row r="4127" spans="1:8" x14ac:dyDescent="0.25">
      <c r="A4127" s="30" t="s">
        <v>1106</v>
      </c>
      <c r="B4127" s="30" t="s">
        <v>7590</v>
      </c>
      <c r="C4127" s="30" t="s">
        <v>1107</v>
      </c>
      <c r="D4127" s="30" t="s">
        <v>5</v>
      </c>
      <c r="E4127" s="30">
        <v>5</v>
      </c>
      <c r="F4127" s="31">
        <v>4</v>
      </c>
      <c r="G4127" s="111">
        <v>518.36</v>
      </c>
      <c r="H4127" s="102" t="s">
        <v>17542</v>
      </c>
    </row>
    <row r="4128" spans="1:8" x14ac:dyDescent="0.25">
      <c r="A4128" s="30"/>
      <c r="B4128" s="30"/>
      <c r="C4128" s="30"/>
      <c r="D4128" s="30" t="s">
        <v>7</v>
      </c>
      <c r="E4128" s="30">
        <v>0.5</v>
      </c>
      <c r="F4128" s="31">
        <v>3</v>
      </c>
      <c r="G4128" s="111">
        <v>38.880000000000003</v>
      </c>
      <c r="H4128" s="102"/>
    </row>
    <row r="4129" spans="1:8" ht="28.5" x14ac:dyDescent="0.25">
      <c r="A4129" s="34"/>
      <c r="B4129" s="34"/>
      <c r="C4129" s="34" t="s">
        <v>13209</v>
      </c>
      <c r="D4129" s="34"/>
      <c r="E4129" s="34"/>
      <c r="F4129" s="35">
        <v>7</v>
      </c>
      <c r="G4129" s="112">
        <v>557.24</v>
      </c>
      <c r="H4129" s="102"/>
    </row>
    <row r="4130" spans="1:8" ht="30" x14ac:dyDescent="0.25">
      <c r="A4130" s="30" t="s">
        <v>1108</v>
      </c>
      <c r="B4130" s="30" t="s">
        <v>7591</v>
      </c>
      <c r="C4130" s="30" t="s">
        <v>1109</v>
      </c>
      <c r="D4130" s="30" t="s">
        <v>5</v>
      </c>
      <c r="E4130" s="30">
        <v>5</v>
      </c>
      <c r="F4130" s="31">
        <v>1</v>
      </c>
      <c r="G4130" s="111">
        <v>129.59</v>
      </c>
      <c r="H4130" s="102" t="s">
        <v>18684</v>
      </c>
    </row>
    <row r="4131" spans="1:8" x14ac:dyDescent="0.25">
      <c r="A4131" s="30"/>
      <c r="B4131" s="30"/>
      <c r="C4131" s="30"/>
      <c r="D4131" s="30" t="s">
        <v>7</v>
      </c>
      <c r="E4131" s="30">
        <v>0.5</v>
      </c>
      <c r="F4131" s="31">
        <v>1</v>
      </c>
      <c r="G4131" s="111">
        <v>12.96</v>
      </c>
      <c r="H4131" s="102"/>
    </row>
    <row r="4132" spans="1:8" ht="28.5" x14ac:dyDescent="0.25">
      <c r="A4132" s="34"/>
      <c r="B4132" s="34"/>
      <c r="C4132" s="34" t="s">
        <v>13210</v>
      </c>
      <c r="D4132" s="34"/>
      <c r="E4132" s="34"/>
      <c r="F4132" s="35">
        <v>2</v>
      </c>
      <c r="G4132" s="112">
        <v>142.55000000000001</v>
      </c>
      <c r="H4132" s="102"/>
    </row>
    <row r="4133" spans="1:8" ht="30" x14ac:dyDescent="0.25">
      <c r="A4133" s="30" t="s">
        <v>1110</v>
      </c>
      <c r="B4133" s="30" t="s">
        <v>7592</v>
      </c>
      <c r="C4133" s="30" t="s">
        <v>1111</v>
      </c>
      <c r="D4133" s="30" t="s">
        <v>8</v>
      </c>
      <c r="E4133" s="30">
        <v>2</v>
      </c>
      <c r="F4133" s="31">
        <v>1</v>
      </c>
      <c r="G4133" s="111">
        <v>51.84</v>
      </c>
      <c r="H4133" s="102" t="s">
        <v>18909</v>
      </c>
    </row>
    <row r="4134" spans="1:8" x14ac:dyDescent="0.25">
      <c r="A4134" s="30"/>
      <c r="B4134" s="30"/>
      <c r="C4134" s="30"/>
      <c r="D4134" s="30" t="s">
        <v>7</v>
      </c>
      <c r="E4134" s="30">
        <v>0.5</v>
      </c>
      <c r="F4134" s="31">
        <v>1</v>
      </c>
      <c r="G4134" s="111">
        <v>12.96</v>
      </c>
      <c r="H4134" s="102"/>
    </row>
    <row r="4135" spans="1:8" ht="28.5" x14ac:dyDescent="0.25">
      <c r="A4135" s="34"/>
      <c r="B4135" s="34"/>
      <c r="C4135" s="34" t="s">
        <v>13211</v>
      </c>
      <c r="D4135" s="34"/>
      <c r="E4135" s="34"/>
      <c r="F4135" s="35">
        <v>2</v>
      </c>
      <c r="G4135" s="112">
        <v>64.800000000000011</v>
      </c>
      <c r="H4135" s="102"/>
    </row>
    <row r="4136" spans="1:8" ht="30" x14ac:dyDescent="0.25">
      <c r="A4136" s="30" t="s">
        <v>1113</v>
      </c>
      <c r="B4136" s="30" t="s">
        <v>7593</v>
      </c>
      <c r="C4136" s="30" t="s">
        <v>1114</v>
      </c>
      <c r="D4136" s="30" t="s">
        <v>5</v>
      </c>
      <c r="E4136" s="30">
        <v>5</v>
      </c>
      <c r="F4136" s="31">
        <v>3</v>
      </c>
      <c r="G4136" s="111">
        <v>388.77</v>
      </c>
      <c r="H4136" s="102" t="s">
        <v>20237</v>
      </c>
    </row>
    <row r="4137" spans="1:8" ht="42.75" x14ac:dyDescent="0.25">
      <c r="A4137" s="34"/>
      <c r="B4137" s="34"/>
      <c r="C4137" s="34" t="s">
        <v>13212</v>
      </c>
      <c r="D4137" s="34"/>
      <c r="E4137" s="34"/>
      <c r="F4137" s="35">
        <v>3</v>
      </c>
      <c r="G4137" s="112">
        <v>388.77</v>
      </c>
      <c r="H4137" s="102"/>
    </row>
    <row r="4138" spans="1:8" ht="30" x14ac:dyDescent="0.25">
      <c r="A4138" s="30" t="s">
        <v>2506</v>
      </c>
      <c r="B4138" s="30" t="s">
        <v>7594</v>
      </c>
      <c r="C4138" s="30" t="s">
        <v>2507</v>
      </c>
      <c r="D4138" s="30" t="s">
        <v>5</v>
      </c>
      <c r="E4138" s="30">
        <v>5</v>
      </c>
      <c r="F4138" s="31">
        <v>1</v>
      </c>
      <c r="G4138" s="111">
        <v>129.59</v>
      </c>
      <c r="H4138" s="102" t="s">
        <v>17427</v>
      </c>
    </row>
    <row r="4139" spans="1:8" x14ac:dyDescent="0.25">
      <c r="A4139" s="30"/>
      <c r="B4139" s="30"/>
      <c r="C4139" s="30"/>
      <c r="D4139" s="30" t="s">
        <v>7</v>
      </c>
      <c r="E4139" s="30">
        <v>0.5</v>
      </c>
      <c r="F4139" s="31">
        <v>1</v>
      </c>
      <c r="G4139" s="111">
        <v>12.96</v>
      </c>
      <c r="H4139" s="102"/>
    </row>
    <row r="4140" spans="1:8" ht="28.5" x14ac:dyDescent="0.25">
      <c r="A4140" s="34"/>
      <c r="B4140" s="34"/>
      <c r="C4140" s="34" t="s">
        <v>13213</v>
      </c>
      <c r="D4140" s="34"/>
      <c r="E4140" s="34"/>
      <c r="F4140" s="35">
        <v>2</v>
      </c>
      <c r="G4140" s="112">
        <v>142.55000000000001</v>
      </c>
      <c r="H4140" s="102"/>
    </row>
    <row r="4141" spans="1:8" x14ac:dyDescent="0.25">
      <c r="A4141" s="30" t="s">
        <v>3006</v>
      </c>
      <c r="B4141" s="30" t="s">
        <v>7595</v>
      </c>
      <c r="C4141" s="30" t="s">
        <v>3007</v>
      </c>
      <c r="D4141" s="30" t="s">
        <v>5</v>
      </c>
      <c r="E4141" s="30">
        <v>5</v>
      </c>
      <c r="F4141" s="31">
        <v>1</v>
      </c>
      <c r="G4141" s="111">
        <v>129.59</v>
      </c>
      <c r="H4141" s="102" t="s">
        <v>19394</v>
      </c>
    </row>
    <row r="4142" spans="1:8" x14ac:dyDescent="0.25">
      <c r="A4142" s="30"/>
      <c r="B4142" s="30"/>
      <c r="C4142" s="30"/>
      <c r="D4142" s="30" t="s">
        <v>6</v>
      </c>
      <c r="E4142" s="30">
        <v>1</v>
      </c>
      <c r="F4142" s="31">
        <v>1</v>
      </c>
      <c r="G4142" s="111">
        <v>25.92</v>
      </c>
      <c r="H4142" s="102"/>
    </row>
    <row r="4143" spans="1:8" x14ac:dyDescent="0.25">
      <c r="A4143" s="30"/>
      <c r="B4143" s="30"/>
      <c r="C4143" s="30"/>
      <c r="D4143" s="30" t="s">
        <v>7</v>
      </c>
      <c r="E4143" s="30">
        <v>0.5</v>
      </c>
      <c r="F4143" s="31">
        <v>2</v>
      </c>
      <c r="G4143" s="111">
        <v>25.92</v>
      </c>
      <c r="H4143" s="102"/>
    </row>
    <row r="4144" spans="1:8" ht="28.5" x14ac:dyDescent="0.25">
      <c r="A4144" s="34"/>
      <c r="B4144" s="34"/>
      <c r="C4144" s="34" t="s">
        <v>13214</v>
      </c>
      <c r="D4144" s="34"/>
      <c r="E4144" s="34"/>
      <c r="F4144" s="35">
        <v>4</v>
      </c>
      <c r="G4144" s="112">
        <v>181.43</v>
      </c>
      <c r="H4144" s="102"/>
    </row>
    <row r="4145" spans="1:8" ht="30" x14ac:dyDescent="0.25">
      <c r="A4145" s="30" t="s">
        <v>2644</v>
      </c>
      <c r="B4145" s="30" t="s">
        <v>7596</v>
      </c>
      <c r="C4145" s="30" t="s">
        <v>2645</v>
      </c>
      <c r="D4145" s="30" t="s">
        <v>5</v>
      </c>
      <c r="E4145" s="30">
        <v>5</v>
      </c>
      <c r="F4145" s="31">
        <v>1</v>
      </c>
      <c r="G4145" s="111">
        <v>129.59</v>
      </c>
      <c r="H4145" s="102" t="s">
        <v>17746</v>
      </c>
    </row>
    <row r="4146" spans="1:8" x14ac:dyDescent="0.25">
      <c r="A4146" s="30"/>
      <c r="B4146" s="30"/>
      <c r="C4146" s="30"/>
      <c r="D4146" s="30" t="s">
        <v>7</v>
      </c>
      <c r="E4146" s="30">
        <v>0.5</v>
      </c>
      <c r="F4146" s="31">
        <v>2</v>
      </c>
      <c r="G4146" s="111">
        <v>25.92</v>
      </c>
      <c r="H4146" s="102"/>
    </row>
    <row r="4147" spans="1:8" ht="28.5" x14ac:dyDescent="0.25">
      <c r="A4147" s="34"/>
      <c r="B4147" s="34"/>
      <c r="C4147" s="34" t="s">
        <v>13215</v>
      </c>
      <c r="D4147" s="34"/>
      <c r="E4147" s="34"/>
      <c r="F4147" s="35">
        <v>3</v>
      </c>
      <c r="G4147" s="112">
        <v>155.51</v>
      </c>
      <c r="H4147" s="102"/>
    </row>
    <row r="4148" spans="1:8" x14ac:dyDescent="0.25">
      <c r="A4148" s="30" t="s">
        <v>1117</v>
      </c>
      <c r="B4148" s="30" t="s">
        <v>7597</v>
      </c>
      <c r="C4148" s="30" t="s">
        <v>1118</v>
      </c>
      <c r="D4148" s="30" t="s">
        <v>5</v>
      </c>
      <c r="E4148" s="30">
        <v>5</v>
      </c>
      <c r="F4148" s="31">
        <v>2</v>
      </c>
      <c r="G4148" s="111">
        <v>259.18</v>
      </c>
      <c r="H4148" s="102" t="s">
        <v>20720</v>
      </c>
    </row>
    <row r="4149" spans="1:8" x14ac:dyDescent="0.25">
      <c r="A4149" s="30"/>
      <c r="B4149" s="30"/>
      <c r="C4149" s="30"/>
      <c r="D4149" s="30" t="s">
        <v>7</v>
      </c>
      <c r="E4149" s="30">
        <v>0.5</v>
      </c>
      <c r="F4149" s="31">
        <v>2</v>
      </c>
      <c r="G4149" s="111">
        <v>25.92</v>
      </c>
      <c r="H4149" s="102"/>
    </row>
    <row r="4150" spans="1:8" ht="28.5" x14ac:dyDescent="0.25">
      <c r="A4150" s="34"/>
      <c r="B4150" s="34"/>
      <c r="C4150" s="34" t="s">
        <v>13216</v>
      </c>
      <c r="D4150" s="34"/>
      <c r="E4150" s="34"/>
      <c r="F4150" s="35">
        <v>4</v>
      </c>
      <c r="G4150" s="112">
        <v>285.10000000000002</v>
      </c>
      <c r="H4150" s="102"/>
    </row>
    <row r="4151" spans="1:8" ht="30" x14ac:dyDescent="0.25">
      <c r="A4151" s="30" t="s">
        <v>1119</v>
      </c>
      <c r="B4151" s="30" t="s">
        <v>7598</v>
      </c>
      <c r="C4151" s="30" t="s">
        <v>1120</v>
      </c>
      <c r="D4151" s="30" t="s">
        <v>8</v>
      </c>
      <c r="E4151" s="30">
        <v>2</v>
      </c>
      <c r="F4151" s="31">
        <v>1</v>
      </c>
      <c r="G4151" s="111">
        <v>51.84</v>
      </c>
      <c r="H4151" s="102" t="s">
        <v>19956</v>
      </c>
    </row>
    <row r="4152" spans="1:8" ht="42.75" x14ac:dyDescent="0.25">
      <c r="A4152" s="34"/>
      <c r="B4152" s="34"/>
      <c r="C4152" s="34" t="s">
        <v>13217</v>
      </c>
      <c r="D4152" s="34"/>
      <c r="E4152" s="34"/>
      <c r="F4152" s="35">
        <v>1</v>
      </c>
      <c r="G4152" s="112">
        <v>51.84</v>
      </c>
      <c r="H4152" s="102"/>
    </row>
    <row r="4153" spans="1:8" ht="30" x14ac:dyDescent="0.25">
      <c r="A4153" s="30" t="s">
        <v>1121</v>
      </c>
      <c r="B4153" s="30" t="s">
        <v>7599</v>
      </c>
      <c r="C4153" s="30" t="s">
        <v>1122</v>
      </c>
      <c r="D4153" s="30" t="s">
        <v>3</v>
      </c>
      <c r="E4153" s="30">
        <v>10</v>
      </c>
      <c r="F4153" s="31">
        <v>1</v>
      </c>
      <c r="G4153" s="111">
        <v>259.18</v>
      </c>
      <c r="H4153" s="102" t="s">
        <v>18965</v>
      </c>
    </row>
    <row r="4154" spans="1:8" ht="42.75" x14ac:dyDescent="0.25">
      <c r="A4154" s="34"/>
      <c r="B4154" s="34"/>
      <c r="C4154" s="34" t="s">
        <v>13218</v>
      </c>
      <c r="D4154" s="34"/>
      <c r="E4154" s="34"/>
      <c r="F4154" s="35">
        <v>1</v>
      </c>
      <c r="G4154" s="112">
        <v>259.18</v>
      </c>
      <c r="H4154" s="102"/>
    </row>
    <row r="4155" spans="1:8" x14ac:dyDescent="0.25">
      <c r="A4155" s="30" t="s">
        <v>1123</v>
      </c>
      <c r="B4155" s="30" t="s">
        <v>7600</v>
      </c>
      <c r="C4155" s="30" t="s">
        <v>1124</v>
      </c>
      <c r="D4155" s="30" t="s">
        <v>5</v>
      </c>
      <c r="E4155" s="30">
        <v>5</v>
      </c>
      <c r="F4155" s="31">
        <v>5</v>
      </c>
      <c r="G4155" s="111">
        <v>647.95000000000005</v>
      </c>
      <c r="H4155" s="102" t="s">
        <v>18281</v>
      </c>
    </row>
    <row r="4156" spans="1:8" x14ac:dyDescent="0.25">
      <c r="A4156" s="30"/>
      <c r="B4156" s="30"/>
      <c r="C4156" s="30"/>
      <c r="D4156" s="30" t="s">
        <v>7</v>
      </c>
      <c r="E4156" s="30">
        <v>0.5</v>
      </c>
      <c r="F4156" s="31">
        <v>4</v>
      </c>
      <c r="G4156" s="111">
        <v>51.84</v>
      </c>
      <c r="H4156" s="102"/>
    </row>
    <row r="4157" spans="1:8" x14ac:dyDescent="0.25">
      <c r="A4157" s="34"/>
      <c r="B4157" s="34"/>
      <c r="C4157" s="34" t="s">
        <v>13219</v>
      </c>
      <c r="D4157" s="34"/>
      <c r="E4157" s="34"/>
      <c r="F4157" s="35">
        <v>9</v>
      </c>
      <c r="G4157" s="112">
        <v>699.79000000000008</v>
      </c>
      <c r="H4157" s="102"/>
    </row>
    <row r="4158" spans="1:8" x14ac:dyDescent="0.25">
      <c r="A4158" s="30" t="s">
        <v>1127</v>
      </c>
      <c r="B4158" s="30" t="s">
        <v>7601</v>
      </c>
      <c r="C4158" s="30" t="s">
        <v>1128</v>
      </c>
      <c r="D4158" s="30" t="s">
        <v>5</v>
      </c>
      <c r="E4158" s="30">
        <v>5</v>
      </c>
      <c r="F4158" s="31">
        <v>1</v>
      </c>
      <c r="G4158" s="111">
        <v>129.59</v>
      </c>
      <c r="H4158" s="102" t="s">
        <v>18477</v>
      </c>
    </row>
    <row r="4159" spans="1:8" x14ac:dyDescent="0.25">
      <c r="A4159" s="30"/>
      <c r="B4159" s="30"/>
      <c r="C4159" s="30"/>
      <c r="D4159" s="30" t="s">
        <v>7</v>
      </c>
      <c r="E4159" s="30">
        <v>0.5</v>
      </c>
      <c r="F4159" s="31">
        <v>3</v>
      </c>
      <c r="G4159" s="111">
        <v>38.880000000000003</v>
      </c>
      <c r="H4159" s="102"/>
    </row>
    <row r="4160" spans="1:8" ht="28.5" x14ac:dyDescent="0.25">
      <c r="A4160" s="34"/>
      <c r="B4160" s="34"/>
      <c r="C4160" s="34" t="s">
        <v>13220</v>
      </c>
      <c r="D4160" s="34"/>
      <c r="E4160" s="34"/>
      <c r="F4160" s="35">
        <v>4</v>
      </c>
      <c r="G4160" s="112">
        <v>168.47</v>
      </c>
      <c r="H4160" s="102"/>
    </row>
    <row r="4161" spans="1:8" x14ac:dyDescent="0.25">
      <c r="A4161" s="30" t="s">
        <v>1129</v>
      </c>
      <c r="B4161" s="30" t="s">
        <v>7602</v>
      </c>
      <c r="C4161" s="30" t="s">
        <v>1130</v>
      </c>
      <c r="D4161" s="30" t="s">
        <v>5</v>
      </c>
      <c r="E4161" s="30">
        <v>5</v>
      </c>
      <c r="F4161" s="31">
        <v>1</v>
      </c>
      <c r="G4161" s="111">
        <v>129.59</v>
      </c>
      <c r="H4161" s="102" t="s">
        <v>20528</v>
      </c>
    </row>
    <row r="4162" spans="1:8" x14ac:dyDescent="0.25">
      <c r="A4162" s="30"/>
      <c r="B4162" s="30"/>
      <c r="C4162" s="30"/>
      <c r="D4162" s="30" t="s">
        <v>7</v>
      </c>
      <c r="E4162" s="30">
        <v>0.5</v>
      </c>
      <c r="F4162" s="31">
        <v>2</v>
      </c>
      <c r="G4162" s="111">
        <v>25.92</v>
      </c>
      <c r="H4162" s="102"/>
    </row>
    <row r="4163" spans="1:8" ht="28.5" x14ac:dyDescent="0.25">
      <c r="A4163" s="34"/>
      <c r="B4163" s="34"/>
      <c r="C4163" s="34" t="s">
        <v>13221</v>
      </c>
      <c r="D4163" s="34"/>
      <c r="E4163" s="34"/>
      <c r="F4163" s="35">
        <v>3</v>
      </c>
      <c r="G4163" s="112">
        <v>155.51</v>
      </c>
      <c r="H4163" s="102"/>
    </row>
    <row r="4164" spans="1:8" ht="30" x14ac:dyDescent="0.25">
      <c r="A4164" s="30" t="s">
        <v>905</v>
      </c>
      <c r="B4164" s="30" t="s">
        <v>7603</v>
      </c>
      <c r="C4164" s="30" t="s">
        <v>2413</v>
      </c>
      <c r="D4164" s="30" t="s">
        <v>7</v>
      </c>
      <c r="E4164" s="30">
        <v>0.5</v>
      </c>
      <c r="F4164" s="31">
        <v>1</v>
      </c>
      <c r="G4164" s="111">
        <v>12.96</v>
      </c>
      <c r="H4164" s="102" t="s">
        <v>17414</v>
      </c>
    </row>
    <row r="4165" spans="1:8" ht="28.5" x14ac:dyDescent="0.25">
      <c r="A4165" s="34"/>
      <c r="B4165" s="34"/>
      <c r="C4165" s="34" t="s">
        <v>13222</v>
      </c>
      <c r="D4165" s="34"/>
      <c r="E4165" s="34"/>
      <c r="F4165" s="35">
        <v>1</v>
      </c>
      <c r="G4165" s="112">
        <v>12.96</v>
      </c>
      <c r="H4165" s="102"/>
    </row>
    <row r="4166" spans="1:8" x14ac:dyDescent="0.25">
      <c r="A4166" s="30" t="s">
        <v>1131</v>
      </c>
      <c r="B4166" s="30" t="s">
        <v>7604</v>
      </c>
      <c r="C4166" s="30" t="s">
        <v>1132</v>
      </c>
      <c r="D4166" s="30" t="s">
        <v>5</v>
      </c>
      <c r="E4166" s="30">
        <v>5</v>
      </c>
      <c r="F4166" s="31">
        <v>1</v>
      </c>
      <c r="G4166" s="111">
        <v>129.59</v>
      </c>
      <c r="H4166" s="102" t="s">
        <v>18621</v>
      </c>
    </row>
    <row r="4167" spans="1:8" x14ac:dyDescent="0.25">
      <c r="A4167" s="30"/>
      <c r="B4167" s="30"/>
      <c r="C4167" s="30"/>
      <c r="D4167" s="30" t="s">
        <v>7</v>
      </c>
      <c r="E4167" s="30">
        <v>0.5</v>
      </c>
      <c r="F4167" s="31">
        <v>2</v>
      </c>
      <c r="G4167" s="111">
        <v>25.92</v>
      </c>
      <c r="H4167" s="102"/>
    </row>
    <row r="4168" spans="1:8" ht="28.5" x14ac:dyDescent="0.25">
      <c r="A4168" s="34"/>
      <c r="B4168" s="34"/>
      <c r="C4168" s="34" t="s">
        <v>13223</v>
      </c>
      <c r="D4168" s="34"/>
      <c r="E4168" s="34"/>
      <c r="F4168" s="35">
        <v>3</v>
      </c>
      <c r="G4168" s="112">
        <v>155.51</v>
      </c>
      <c r="H4168" s="102"/>
    </row>
    <row r="4169" spans="1:8" x14ac:dyDescent="0.25">
      <c r="A4169" s="30" t="s">
        <v>1678</v>
      </c>
      <c r="B4169" s="30" t="s">
        <v>8704</v>
      </c>
      <c r="C4169" s="30" t="s">
        <v>1679</v>
      </c>
      <c r="D4169" s="30" t="s">
        <v>3</v>
      </c>
      <c r="E4169" s="30">
        <v>10</v>
      </c>
      <c r="F4169" s="31">
        <v>6</v>
      </c>
      <c r="G4169" s="111">
        <v>1555.09</v>
      </c>
      <c r="H4169" s="102" t="s">
        <v>19691</v>
      </c>
    </row>
    <row r="4170" spans="1:8" x14ac:dyDescent="0.25">
      <c r="A4170" s="30"/>
      <c r="B4170" s="30"/>
      <c r="C4170" s="30"/>
      <c r="D4170" s="30" t="s">
        <v>4</v>
      </c>
      <c r="E4170" s="30">
        <v>8</v>
      </c>
      <c r="F4170" s="31">
        <v>4</v>
      </c>
      <c r="G4170" s="111">
        <v>829.38</v>
      </c>
      <c r="H4170" s="102"/>
    </row>
    <row r="4171" spans="1:8" x14ac:dyDescent="0.25">
      <c r="A4171" s="30"/>
      <c r="B4171" s="30"/>
      <c r="C4171" s="30"/>
      <c r="D4171" s="30" t="s">
        <v>5</v>
      </c>
      <c r="E4171" s="30">
        <v>5</v>
      </c>
      <c r="F4171" s="31">
        <v>7</v>
      </c>
      <c r="G4171" s="111">
        <v>907.14</v>
      </c>
      <c r="H4171" s="102"/>
    </row>
    <row r="4172" spans="1:8" x14ac:dyDescent="0.25">
      <c r="A4172" s="30"/>
      <c r="B4172" s="30"/>
      <c r="C4172" s="30"/>
      <c r="D4172" s="30" t="s">
        <v>8</v>
      </c>
      <c r="E4172" s="30">
        <v>2</v>
      </c>
      <c r="F4172" s="31">
        <v>3</v>
      </c>
      <c r="G4172" s="111">
        <v>155.51</v>
      </c>
      <c r="H4172" s="102"/>
    </row>
    <row r="4173" spans="1:8" x14ac:dyDescent="0.25">
      <c r="A4173" s="30"/>
      <c r="B4173" s="30"/>
      <c r="C4173" s="30"/>
      <c r="D4173" s="30" t="s">
        <v>6</v>
      </c>
      <c r="E4173" s="30">
        <v>1</v>
      </c>
      <c r="F4173" s="31">
        <v>8</v>
      </c>
      <c r="G4173" s="111">
        <v>207.35</v>
      </c>
      <c r="H4173" s="102"/>
    </row>
    <row r="4174" spans="1:8" x14ac:dyDescent="0.25">
      <c r="A4174" s="30"/>
      <c r="B4174" s="30"/>
      <c r="C4174" s="30"/>
      <c r="D4174" s="30" t="s">
        <v>7</v>
      </c>
      <c r="E4174" s="30">
        <v>0.5</v>
      </c>
      <c r="F4174" s="31">
        <v>41</v>
      </c>
      <c r="G4174" s="111">
        <v>531.32000000000005</v>
      </c>
      <c r="H4174" s="102"/>
    </row>
    <row r="4175" spans="1:8" ht="28.5" x14ac:dyDescent="0.25">
      <c r="A4175" s="34"/>
      <c r="B4175" s="34"/>
      <c r="C4175" s="34" t="s">
        <v>13224</v>
      </c>
      <c r="D4175" s="34"/>
      <c r="E4175" s="34"/>
      <c r="F4175" s="35">
        <v>69</v>
      </c>
      <c r="G4175" s="112">
        <v>4185.79</v>
      </c>
      <c r="H4175" s="102"/>
    </row>
    <row r="4176" spans="1:8" ht="30" x14ac:dyDescent="0.25">
      <c r="A4176" s="30" t="s">
        <v>1133</v>
      </c>
      <c r="B4176" s="30" t="s">
        <v>7605</v>
      </c>
      <c r="C4176" s="30" t="s">
        <v>2829</v>
      </c>
      <c r="D4176" s="30" t="s">
        <v>5</v>
      </c>
      <c r="E4176" s="30">
        <v>5</v>
      </c>
      <c r="F4176" s="31">
        <v>3</v>
      </c>
      <c r="G4176" s="111">
        <v>388.77</v>
      </c>
      <c r="H4176" s="102" t="s">
        <v>18870</v>
      </c>
    </row>
    <row r="4177" spans="1:8" x14ac:dyDescent="0.25">
      <c r="A4177" s="30"/>
      <c r="B4177" s="30"/>
      <c r="C4177" s="30"/>
      <c r="D4177" s="30" t="s">
        <v>7</v>
      </c>
      <c r="E4177" s="30">
        <v>0.5</v>
      </c>
      <c r="F4177" s="31">
        <v>4</v>
      </c>
      <c r="G4177" s="111">
        <v>51.84</v>
      </c>
      <c r="H4177" s="102"/>
    </row>
    <row r="4178" spans="1:8" ht="28.5" x14ac:dyDescent="0.25">
      <c r="A4178" s="34"/>
      <c r="B4178" s="34"/>
      <c r="C4178" s="34" t="s">
        <v>13225</v>
      </c>
      <c r="D4178" s="34"/>
      <c r="E4178" s="34"/>
      <c r="F4178" s="35">
        <v>7</v>
      </c>
      <c r="G4178" s="112">
        <v>440.61</v>
      </c>
      <c r="H4178" s="102"/>
    </row>
    <row r="4179" spans="1:8" ht="45" x14ac:dyDescent="0.25">
      <c r="A4179" s="30" t="s">
        <v>1134</v>
      </c>
      <c r="B4179" s="30" t="s">
        <v>7606</v>
      </c>
      <c r="C4179" s="30" t="s">
        <v>2734</v>
      </c>
      <c r="D4179" s="30" t="s">
        <v>5</v>
      </c>
      <c r="E4179" s="30">
        <v>5</v>
      </c>
      <c r="F4179" s="31">
        <v>2</v>
      </c>
      <c r="G4179" s="111">
        <v>259.18</v>
      </c>
      <c r="H4179" s="102" t="s">
        <v>17334</v>
      </c>
    </row>
    <row r="4180" spans="1:8" x14ac:dyDescent="0.25">
      <c r="A4180" s="30"/>
      <c r="B4180" s="30"/>
      <c r="C4180" s="30"/>
      <c r="D4180" s="30" t="s">
        <v>7</v>
      </c>
      <c r="E4180" s="30">
        <v>0.5</v>
      </c>
      <c r="F4180" s="31">
        <v>2</v>
      </c>
      <c r="G4180" s="111">
        <v>25.92</v>
      </c>
      <c r="H4180" s="102"/>
    </row>
    <row r="4181" spans="1:8" ht="42.75" x14ac:dyDescent="0.25">
      <c r="A4181" s="34"/>
      <c r="B4181" s="34"/>
      <c r="C4181" s="34" t="s">
        <v>13226</v>
      </c>
      <c r="D4181" s="34"/>
      <c r="E4181" s="34"/>
      <c r="F4181" s="35">
        <v>4</v>
      </c>
      <c r="G4181" s="112">
        <v>285.10000000000002</v>
      </c>
      <c r="H4181" s="102"/>
    </row>
    <row r="4182" spans="1:8" ht="30" x14ac:dyDescent="0.25">
      <c r="A4182" s="30" t="s">
        <v>1135</v>
      </c>
      <c r="B4182" s="30" t="s">
        <v>7607</v>
      </c>
      <c r="C4182" s="30" t="s">
        <v>1136</v>
      </c>
      <c r="D4182" s="30" t="s">
        <v>5</v>
      </c>
      <c r="E4182" s="30">
        <v>5</v>
      </c>
      <c r="F4182" s="31">
        <v>2</v>
      </c>
      <c r="G4182" s="111">
        <v>259.18</v>
      </c>
      <c r="H4182" s="102" t="s">
        <v>19579</v>
      </c>
    </row>
    <row r="4183" spans="1:8" x14ac:dyDescent="0.25">
      <c r="A4183" s="30"/>
      <c r="B4183" s="30"/>
      <c r="C4183" s="30"/>
      <c r="D4183" s="30" t="s">
        <v>7</v>
      </c>
      <c r="E4183" s="30">
        <v>0.5</v>
      </c>
      <c r="F4183" s="31">
        <v>2</v>
      </c>
      <c r="G4183" s="111">
        <v>25.92</v>
      </c>
      <c r="H4183" s="102"/>
    </row>
    <row r="4184" spans="1:8" ht="28.5" x14ac:dyDescent="0.25">
      <c r="A4184" s="34"/>
      <c r="B4184" s="34"/>
      <c r="C4184" s="34" t="s">
        <v>13227</v>
      </c>
      <c r="D4184" s="34"/>
      <c r="E4184" s="34"/>
      <c r="F4184" s="35">
        <v>4</v>
      </c>
      <c r="G4184" s="112">
        <v>285.10000000000002</v>
      </c>
      <c r="H4184" s="102"/>
    </row>
    <row r="4185" spans="1:8" x14ac:dyDescent="0.25">
      <c r="A4185" s="30" t="s">
        <v>1137</v>
      </c>
      <c r="B4185" s="30" t="s">
        <v>7608</v>
      </c>
      <c r="C4185" s="30" t="s">
        <v>1138</v>
      </c>
      <c r="D4185" s="30" t="s">
        <v>5</v>
      </c>
      <c r="E4185" s="30">
        <v>5</v>
      </c>
      <c r="F4185" s="31">
        <v>3</v>
      </c>
      <c r="G4185" s="111">
        <v>388.77</v>
      </c>
      <c r="H4185" s="102" t="s">
        <v>19166</v>
      </c>
    </row>
    <row r="4186" spans="1:8" x14ac:dyDescent="0.25">
      <c r="A4186" s="30"/>
      <c r="B4186" s="30"/>
      <c r="C4186" s="30"/>
      <c r="D4186" s="30" t="s">
        <v>7</v>
      </c>
      <c r="E4186" s="30">
        <v>0.5</v>
      </c>
      <c r="F4186" s="31">
        <v>3</v>
      </c>
      <c r="G4186" s="111">
        <v>38.880000000000003</v>
      </c>
      <c r="H4186" s="102"/>
    </row>
    <row r="4187" spans="1:8" x14ac:dyDescent="0.25">
      <c r="A4187" s="34"/>
      <c r="B4187" s="34"/>
      <c r="C4187" s="34" t="s">
        <v>13228</v>
      </c>
      <c r="D4187" s="34"/>
      <c r="E4187" s="34"/>
      <c r="F4187" s="35">
        <v>6</v>
      </c>
      <c r="G4187" s="112">
        <v>427.65</v>
      </c>
      <c r="H4187" s="102"/>
    </row>
    <row r="4188" spans="1:8" ht="45" x14ac:dyDescent="0.25">
      <c r="A4188" s="30" t="s">
        <v>1140</v>
      </c>
      <c r="B4188" s="30" t="s">
        <v>7609</v>
      </c>
      <c r="C4188" s="30" t="s">
        <v>2415</v>
      </c>
      <c r="D4188" s="30" t="s">
        <v>5</v>
      </c>
      <c r="E4188" s="30">
        <v>5</v>
      </c>
      <c r="F4188" s="31">
        <v>2</v>
      </c>
      <c r="G4188" s="111">
        <v>259.18</v>
      </c>
      <c r="H4188" s="102" t="s">
        <v>17346</v>
      </c>
    </row>
    <row r="4189" spans="1:8" x14ac:dyDescent="0.25">
      <c r="A4189" s="30"/>
      <c r="B4189" s="30"/>
      <c r="C4189" s="30"/>
      <c r="D4189" s="30" t="s">
        <v>7</v>
      </c>
      <c r="E4189" s="30">
        <v>0.5</v>
      </c>
      <c r="F4189" s="31">
        <v>4</v>
      </c>
      <c r="G4189" s="111">
        <v>51.84</v>
      </c>
      <c r="H4189" s="102"/>
    </row>
    <row r="4190" spans="1:8" ht="42.75" x14ac:dyDescent="0.25">
      <c r="A4190" s="34"/>
      <c r="B4190" s="34"/>
      <c r="C4190" s="34" t="s">
        <v>13229</v>
      </c>
      <c r="D4190" s="34"/>
      <c r="E4190" s="34"/>
      <c r="F4190" s="35">
        <v>6</v>
      </c>
      <c r="G4190" s="112">
        <v>311.02</v>
      </c>
      <c r="H4190" s="102"/>
    </row>
    <row r="4191" spans="1:8" ht="30" x14ac:dyDescent="0.25">
      <c r="A4191" s="30" t="s">
        <v>1883</v>
      </c>
      <c r="B4191" s="30" t="s">
        <v>8872</v>
      </c>
      <c r="C4191" s="30" t="s">
        <v>1884</v>
      </c>
      <c r="D4191" s="30" t="s">
        <v>5</v>
      </c>
      <c r="E4191" s="30">
        <v>5</v>
      </c>
      <c r="F4191" s="31">
        <v>1</v>
      </c>
      <c r="G4191" s="111">
        <v>129.59</v>
      </c>
      <c r="H4191" s="102" t="s">
        <v>19733</v>
      </c>
    </row>
    <row r="4192" spans="1:8" ht="28.5" x14ac:dyDescent="0.25">
      <c r="A4192" s="34"/>
      <c r="B4192" s="34"/>
      <c r="C4192" s="34" t="s">
        <v>13230</v>
      </c>
      <c r="D4192" s="34"/>
      <c r="E4192" s="34"/>
      <c r="F4192" s="35">
        <v>1</v>
      </c>
      <c r="G4192" s="112">
        <v>129.59</v>
      </c>
      <c r="H4192" s="102"/>
    </row>
    <row r="4193" spans="1:8" ht="30" x14ac:dyDescent="0.25">
      <c r="A4193" s="30" t="s">
        <v>1885</v>
      </c>
      <c r="B4193" s="30" t="s">
        <v>8873</v>
      </c>
      <c r="C4193" s="30" t="s">
        <v>1886</v>
      </c>
      <c r="D4193" s="30" t="s">
        <v>5</v>
      </c>
      <c r="E4193" s="30">
        <v>5</v>
      </c>
      <c r="F4193" s="31">
        <v>1</v>
      </c>
      <c r="G4193" s="111">
        <v>129.59</v>
      </c>
      <c r="H4193" s="102" t="s">
        <v>20309</v>
      </c>
    </row>
    <row r="4194" spans="1:8" x14ac:dyDescent="0.25">
      <c r="A4194" s="30"/>
      <c r="B4194" s="30"/>
      <c r="C4194" s="30"/>
      <c r="D4194" s="30" t="s">
        <v>7</v>
      </c>
      <c r="E4194" s="30">
        <v>0.5</v>
      </c>
      <c r="F4194" s="31">
        <v>1</v>
      </c>
      <c r="G4194" s="111">
        <v>12.96</v>
      </c>
      <c r="H4194" s="102"/>
    </row>
    <row r="4195" spans="1:8" ht="28.5" x14ac:dyDescent="0.25">
      <c r="A4195" s="34"/>
      <c r="B4195" s="34"/>
      <c r="C4195" s="34" t="s">
        <v>13231</v>
      </c>
      <c r="D4195" s="34"/>
      <c r="E4195" s="34"/>
      <c r="F4195" s="35">
        <v>2</v>
      </c>
      <c r="G4195" s="112">
        <v>142.55000000000001</v>
      </c>
      <c r="H4195" s="102"/>
    </row>
    <row r="4196" spans="1:8" ht="30" x14ac:dyDescent="0.25">
      <c r="A4196" s="30" t="s">
        <v>1680</v>
      </c>
      <c r="B4196" s="30" t="s">
        <v>8705</v>
      </c>
      <c r="C4196" s="30" t="s">
        <v>1681</v>
      </c>
      <c r="D4196" s="30" t="s">
        <v>3</v>
      </c>
      <c r="E4196" s="30">
        <v>10</v>
      </c>
      <c r="F4196" s="31">
        <v>13</v>
      </c>
      <c r="G4196" s="111">
        <v>3369.37</v>
      </c>
      <c r="H4196" s="102" t="s">
        <v>18929</v>
      </c>
    </row>
    <row r="4197" spans="1:8" x14ac:dyDescent="0.25">
      <c r="A4197" s="30"/>
      <c r="B4197" s="30"/>
      <c r="C4197" s="30"/>
      <c r="D4197" s="30" t="s">
        <v>4</v>
      </c>
      <c r="E4197" s="30">
        <v>8</v>
      </c>
      <c r="F4197" s="31">
        <v>12</v>
      </c>
      <c r="G4197" s="111">
        <v>2488.15</v>
      </c>
      <c r="H4197" s="102"/>
    </row>
    <row r="4198" spans="1:8" x14ac:dyDescent="0.25">
      <c r="A4198" s="30"/>
      <c r="B4198" s="30"/>
      <c r="C4198" s="30"/>
      <c r="D4198" s="30" t="s">
        <v>5</v>
      </c>
      <c r="E4198" s="30">
        <v>5</v>
      </c>
      <c r="F4198" s="31">
        <v>24</v>
      </c>
      <c r="G4198" s="111">
        <v>3110.18</v>
      </c>
      <c r="H4198" s="102"/>
    </row>
    <row r="4199" spans="1:8" x14ac:dyDescent="0.25">
      <c r="A4199" s="30"/>
      <c r="B4199" s="30"/>
      <c r="C4199" s="30"/>
      <c r="D4199" s="30" t="s">
        <v>8</v>
      </c>
      <c r="E4199" s="30">
        <v>2</v>
      </c>
      <c r="F4199" s="31">
        <v>3</v>
      </c>
      <c r="G4199" s="111">
        <v>155.51</v>
      </c>
      <c r="H4199" s="102"/>
    </row>
    <row r="4200" spans="1:8" x14ac:dyDescent="0.25">
      <c r="A4200" s="30"/>
      <c r="B4200" s="30"/>
      <c r="C4200" s="30"/>
      <c r="D4200" s="30" t="s">
        <v>6</v>
      </c>
      <c r="E4200" s="30">
        <v>1</v>
      </c>
      <c r="F4200" s="31">
        <v>5</v>
      </c>
      <c r="G4200" s="111">
        <v>129.59</v>
      </c>
      <c r="H4200" s="102"/>
    </row>
    <row r="4201" spans="1:8" x14ac:dyDescent="0.25">
      <c r="A4201" s="30"/>
      <c r="B4201" s="30"/>
      <c r="C4201" s="30"/>
      <c r="D4201" s="30" t="s">
        <v>7</v>
      </c>
      <c r="E4201" s="30">
        <v>0.5</v>
      </c>
      <c r="F4201" s="31">
        <v>78</v>
      </c>
      <c r="G4201" s="111">
        <v>1010.81</v>
      </c>
      <c r="H4201" s="102"/>
    </row>
    <row r="4202" spans="1:8" ht="28.5" x14ac:dyDescent="0.25">
      <c r="A4202" s="34"/>
      <c r="B4202" s="34"/>
      <c r="C4202" s="34" t="s">
        <v>13232</v>
      </c>
      <c r="D4202" s="34"/>
      <c r="E4202" s="34"/>
      <c r="F4202" s="35">
        <v>135</v>
      </c>
      <c r="G4202" s="112">
        <v>10263.61</v>
      </c>
      <c r="H4202" s="102"/>
    </row>
    <row r="4203" spans="1:8" ht="30" x14ac:dyDescent="0.25">
      <c r="A4203" s="30" t="s">
        <v>1887</v>
      </c>
      <c r="B4203" s="30" t="s">
        <v>8874</v>
      </c>
      <c r="C4203" s="30" t="s">
        <v>1888</v>
      </c>
      <c r="D4203" s="30" t="s">
        <v>3</v>
      </c>
      <c r="E4203" s="30">
        <v>10</v>
      </c>
      <c r="F4203" s="31">
        <v>1</v>
      </c>
      <c r="G4203" s="111">
        <v>259.18</v>
      </c>
      <c r="H4203" s="102" t="s">
        <v>19306</v>
      </c>
    </row>
    <row r="4204" spans="1:8" x14ac:dyDescent="0.25">
      <c r="A4204" s="30"/>
      <c r="B4204" s="30"/>
      <c r="C4204" s="30"/>
      <c r="D4204" s="30" t="s">
        <v>6</v>
      </c>
      <c r="E4204" s="30">
        <v>1</v>
      </c>
      <c r="F4204" s="31">
        <v>1</v>
      </c>
      <c r="G4204" s="111">
        <v>25.92</v>
      </c>
      <c r="H4204" s="102"/>
    </row>
    <row r="4205" spans="1:8" x14ac:dyDescent="0.25">
      <c r="A4205" s="30"/>
      <c r="B4205" s="30"/>
      <c r="C4205" s="30"/>
      <c r="D4205" s="30" t="s">
        <v>7</v>
      </c>
      <c r="E4205" s="30">
        <v>0.5</v>
      </c>
      <c r="F4205" s="31">
        <v>1</v>
      </c>
      <c r="G4205" s="111">
        <v>12.96</v>
      </c>
      <c r="H4205" s="102"/>
    </row>
    <row r="4206" spans="1:8" ht="28.5" x14ac:dyDescent="0.25">
      <c r="A4206" s="34"/>
      <c r="B4206" s="34"/>
      <c r="C4206" s="34" t="s">
        <v>13233</v>
      </c>
      <c r="D4206" s="34"/>
      <c r="E4206" s="34"/>
      <c r="F4206" s="35">
        <v>3</v>
      </c>
      <c r="G4206" s="112">
        <v>298.06</v>
      </c>
      <c r="H4206" s="102"/>
    </row>
    <row r="4207" spans="1:8" ht="30" x14ac:dyDescent="0.25">
      <c r="A4207" s="30" t="s">
        <v>1889</v>
      </c>
      <c r="B4207" s="30" t="s">
        <v>8875</v>
      </c>
      <c r="C4207" s="30" t="s">
        <v>3074</v>
      </c>
      <c r="D4207" s="30" t="s">
        <v>3</v>
      </c>
      <c r="E4207" s="30">
        <v>10</v>
      </c>
      <c r="F4207" s="31">
        <v>2</v>
      </c>
      <c r="G4207" s="111">
        <v>518.36</v>
      </c>
      <c r="H4207" s="102" t="s">
        <v>18292</v>
      </c>
    </row>
    <row r="4208" spans="1:8" x14ac:dyDescent="0.25">
      <c r="A4208" s="30"/>
      <c r="B4208" s="30"/>
      <c r="C4208" s="30"/>
      <c r="D4208" s="30" t="s">
        <v>6</v>
      </c>
      <c r="E4208" s="30">
        <v>1</v>
      </c>
      <c r="F4208" s="31">
        <v>1</v>
      </c>
      <c r="G4208" s="111">
        <v>25.92</v>
      </c>
      <c r="H4208" s="102"/>
    </row>
    <row r="4209" spans="1:8" x14ac:dyDescent="0.25">
      <c r="A4209" s="30"/>
      <c r="B4209" s="30"/>
      <c r="C4209" s="30"/>
      <c r="D4209" s="30" t="s">
        <v>7</v>
      </c>
      <c r="E4209" s="30">
        <v>0.5</v>
      </c>
      <c r="F4209" s="31">
        <v>5</v>
      </c>
      <c r="G4209" s="111">
        <v>64.8</v>
      </c>
      <c r="H4209" s="102"/>
    </row>
    <row r="4210" spans="1:8" ht="28.5" x14ac:dyDescent="0.25">
      <c r="A4210" s="34"/>
      <c r="B4210" s="34"/>
      <c r="C4210" s="34" t="s">
        <v>13234</v>
      </c>
      <c r="D4210" s="34"/>
      <c r="E4210" s="34"/>
      <c r="F4210" s="35">
        <v>8</v>
      </c>
      <c r="G4210" s="112">
        <v>609.07999999999993</v>
      </c>
      <c r="H4210" s="102"/>
    </row>
    <row r="4211" spans="1:8" ht="30" x14ac:dyDescent="0.25">
      <c r="A4211" s="30" t="s">
        <v>2440</v>
      </c>
      <c r="B4211" s="30" t="s">
        <v>8876</v>
      </c>
      <c r="C4211" s="30" t="s">
        <v>1890</v>
      </c>
      <c r="D4211" s="30" t="s">
        <v>5</v>
      </c>
      <c r="E4211" s="30">
        <v>5</v>
      </c>
      <c r="F4211" s="31">
        <v>1</v>
      </c>
      <c r="G4211" s="111">
        <v>129.59</v>
      </c>
      <c r="H4211" s="102" t="s">
        <v>20307</v>
      </c>
    </row>
    <row r="4212" spans="1:8" x14ac:dyDescent="0.25">
      <c r="A4212" s="30"/>
      <c r="B4212" s="30"/>
      <c r="C4212" s="30"/>
      <c r="D4212" s="30" t="s">
        <v>7</v>
      </c>
      <c r="E4212" s="30">
        <v>0.5</v>
      </c>
      <c r="F4212" s="31">
        <v>2</v>
      </c>
      <c r="G4212" s="111">
        <v>25.92</v>
      </c>
      <c r="H4212" s="102"/>
    </row>
    <row r="4213" spans="1:8" ht="28.5" x14ac:dyDescent="0.25">
      <c r="A4213" s="34"/>
      <c r="B4213" s="34"/>
      <c r="C4213" s="34" t="s">
        <v>13235</v>
      </c>
      <c r="D4213" s="34"/>
      <c r="E4213" s="34"/>
      <c r="F4213" s="35">
        <v>3</v>
      </c>
      <c r="G4213" s="112">
        <v>155.51</v>
      </c>
      <c r="H4213" s="102"/>
    </row>
    <row r="4214" spans="1:8" ht="45" x14ac:dyDescent="0.25">
      <c r="A4214" s="30" t="s">
        <v>1891</v>
      </c>
      <c r="B4214" s="30" t="s">
        <v>8877</v>
      </c>
      <c r="C4214" s="30" t="s">
        <v>2950</v>
      </c>
      <c r="D4214" s="30" t="s">
        <v>5</v>
      </c>
      <c r="E4214" s="30">
        <v>5</v>
      </c>
      <c r="F4214" s="31">
        <v>1</v>
      </c>
      <c r="G4214" s="111">
        <v>129.59</v>
      </c>
      <c r="H4214" s="102" t="s">
        <v>17302</v>
      </c>
    </row>
    <row r="4215" spans="1:8" x14ac:dyDescent="0.25">
      <c r="A4215" s="30"/>
      <c r="B4215" s="30"/>
      <c r="C4215" s="30"/>
      <c r="D4215" s="30" t="s">
        <v>7</v>
      </c>
      <c r="E4215" s="30">
        <v>0.5</v>
      </c>
      <c r="F4215" s="31">
        <v>3</v>
      </c>
      <c r="G4215" s="111">
        <v>38.880000000000003</v>
      </c>
      <c r="H4215" s="102"/>
    </row>
    <row r="4216" spans="1:8" ht="42.75" x14ac:dyDescent="0.25">
      <c r="A4216" s="34"/>
      <c r="B4216" s="34"/>
      <c r="C4216" s="34" t="s">
        <v>13236</v>
      </c>
      <c r="D4216" s="34"/>
      <c r="E4216" s="34"/>
      <c r="F4216" s="35">
        <v>4</v>
      </c>
      <c r="G4216" s="112">
        <v>168.47</v>
      </c>
      <c r="H4216" s="102"/>
    </row>
    <row r="4217" spans="1:8" ht="30" x14ac:dyDescent="0.25">
      <c r="A4217" s="30" t="s">
        <v>1892</v>
      </c>
      <c r="B4217" s="30" t="s">
        <v>8878</v>
      </c>
      <c r="C4217" s="30" t="s">
        <v>1893</v>
      </c>
      <c r="D4217" s="30" t="s">
        <v>5</v>
      </c>
      <c r="E4217" s="30">
        <v>5</v>
      </c>
      <c r="F4217" s="31">
        <v>2</v>
      </c>
      <c r="G4217" s="111">
        <v>259.18</v>
      </c>
      <c r="H4217" s="102" t="s">
        <v>18214</v>
      </c>
    </row>
    <row r="4218" spans="1:8" x14ac:dyDescent="0.25">
      <c r="A4218" s="30"/>
      <c r="B4218" s="30"/>
      <c r="C4218" s="30"/>
      <c r="D4218" s="30" t="s">
        <v>7</v>
      </c>
      <c r="E4218" s="30">
        <v>0.5</v>
      </c>
      <c r="F4218" s="31">
        <v>2</v>
      </c>
      <c r="G4218" s="111">
        <v>25.92</v>
      </c>
      <c r="H4218" s="102"/>
    </row>
    <row r="4219" spans="1:8" ht="42.75" x14ac:dyDescent="0.25">
      <c r="A4219" s="34"/>
      <c r="B4219" s="34"/>
      <c r="C4219" s="34" t="s">
        <v>13237</v>
      </c>
      <c r="D4219" s="34"/>
      <c r="E4219" s="34"/>
      <c r="F4219" s="35">
        <v>4</v>
      </c>
      <c r="G4219" s="112">
        <v>285.10000000000002</v>
      </c>
      <c r="H4219" s="102"/>
    </row>
    <row r="4220" spans="1:8" ht="30" x14ac:dyDescent="0.25">
      <c r="A4220" s="30" t="s">
        <v>1894</v>
      </c>
      <c r="B4220" s="30" t="s">
        <v>8879</v>
      </c>
      <c r="C4220" s="30" t="s">
        <v>1895</v>
      </c>
      <c r="D4220" s="30" t="s">
        <v>5</v>
      </c>
      <c r="E4220" s="30">
        <v>5</v>
      </c>
      <c r="F4220" s="31">
        <v>1</v>
      </c>
      <c r="G4220" s="111">
        <v>129.59</v>
      </c>
      <c r="H4220" s="102" t="s">
        <v>17780</v>
      </c>
    </row>
    <row r="4221" spans="1:8" x14ac:dyDescent="0.25">
      <c r="A4221" s="30"/>
      <c r="B4221" s="30"/>
      <c r="C4221" s="30"/>
      <c r="D4221" s="30" t="s">
        <v>7</v>
      </c>
      <c r="E4221" s="30">
        <v>0.5</v>
      </c>
      <c r="F4221" s="31">
        <v>3</v>
      </c>
      <c r="G4221" s="111">
        <v>38.880000000000003</v>
      </c>
      <c r="H4221" s="102"/>
    </row>
    <row r="4222" spans="1:8" ht="28.5" x14ac:dyDescent="0.25">
      <c r="A4222" s="34"/>
      <c r="B4222" s="34"/>
      <c r="C4222" s="34" t="s">
        <v>13238</v>
      </c>
      <c r="D4222" s="34"/>
      <c r="E4222" s="34"/>
      <c r="F4222" s="35">
        <v>4</v>
      </c>
      <c r="G4222" s="112">
        <v>168.47</v>
      </c>
      <c r="H4222" s="102"/>
    </row>
    <row r="4223" spans="1:8" x14ac:dyDescent="0.25">
      <c r="A4223" s="30" t="s">
        <v>1896</v>
      </c>
      <c r="B4223" s="30" t="s">
        <v>8880</v>
      </c>
      <c r="C4223" s="30" t="s">
        <v>6514</v>
      </c>
      <c r="D4223" s="30" t="s">
        <v>4</v>
      </c>
      <c r="E4223" s="30">
        <v>8</v>
      </c>
      <c r="F4223" s="31">
        <v>2</v>
      </c>
      <c r="G4223" s="111">
        <v>414.69</v>
      </c>
      <c r="H4223" s="102" t="s">
        <v>20460</v>
      </c>
    </row>
    <row r="4224" spans="1:8" x14ac:dyDescent="0.25">
      <c r="A4224" s="34"/>
      <c r="B4224" s="34"/>
      <c r="C4224" s="34" t="s">
        <v>13239</v>
      </c>
      <c r="D4224" s="34"/>
      <c r="E4224" s="34"/>
      <c r="F4224" s="35">
        <v>2</v>
      </c>
      <c r="G4224" s="112">
        <v>414.69</v>
      </c>
      <c r="H4224" s="102"/>
    </row>
    <row r="4225" spans="1:8" ht="30" x14ac:dyDescent="0.25">
      <c r="A4225" s="30" t="s">
        <v>1897</v>
      </c>
      <c r="B4225" s="30" t="s">
        <v>8881</v>
      </c>
      <c r="C4225" s="30" t="s">
        <v>1898</v>
      </c>
      <c r="D4225" s="30" t="s">
        <v>5</v>
      </c>
      <c r="E4225" s="30">
        <v>5</v>
      </c>
      <c r="F4225" s="31">
        <v>2</v>
      </c>
      <c r="G4225" s="111">
        <v>259.18</v>
      </c>
      <c r="H4225" s="102" t="s">
        <v>18632</v>
      </c>
    </row>
    <row r="4226" spans="1:8" x14ac:dyDescent="0.25">
      <c r="A4226" s="30"/>
      <c r="B4226" s="30"/>
      <c r="C4226" s="30"/>
      <c r="D4226" s="30" t="s">
        <v>7</v>
      </c>
      <c r="E4226" s="30">
        <v>0.5</v>
      </c>
      <c r="F4226" s="31">
        <v>1</v>
      </c>
      <c r="G4226" s="111">
        <v>12.96</v>
      </c>
      <c r="H4226" s="102"/>
    </row>
    <row r="4227" spans="1:8" ht="28.5" x14ac:dyDescent="0.25">
      <c r="A4227" s="34"/>
      <c r="B4227" s="34"/>
      <c r="C4227" s="34" t="s">
        <v>13240</v>
      </c>
      <c r="D4227" s="34"/>
      <c r="E4227" s="34"/>
      <c r="F4227" s="35">
        <v>3</v>
      </c>
      <c r="G4227" s="112">
        <v>272.14</v>
      </c>
      <c r="H4227" s="102"/>
    </row>
    <row r="4228" spans="1:8" x14ac:dyDescent="0.25">
      <c r="A4228" s="30" t="s">
        <v>1899</v>
      </c>
      <c r="B4228" s="30" t="s">
        <v>8882</v>
      </c>
      <c r="C4228" s="30" t="s">
        <v>1900</v>
      </c>
      <c r="D4228" s="30" t="s">
        <v>5</v>
      </c>
      <c r="E4228" s="30">
        <v>5</v>
      </c>
      <c r="F4228" s="31">
        <v>1</v>
      </c>
      <c r="G4228" s="111">
        <v>129.59</v>
      </c>
      <c r="H4228" s="102" t="s">
        <v>18876</v>
      </c>
    </row>
    <row r="4229" spans="1:8" x14ac:dyDescent="0.25">
      <c r="A4229" s="30"/>
      <c r="B4229" s="30"/>
      <c r="C4229" s="30"/>
      <c r="D4229" s="30" t="s">
        <v>7</v>
      </c>
      <c r="E4229" s="30">
        <v>0.5</v>
      </c>
      <c r="F4229" s="31">
        <v>1</v>
      </c>
      <c r="G4229" s="111">
        <v>12.96</v>
      </c>
      <c r="H4229" s="102"/>
    </row>
    <row r="4230" spans="1:8" ht="28.5" x14ac:dyDescent="0.25">
      <c r="A4230" s="34"/>
      <c r="B4230" s="34"/>
      <c r="C4230" s="34" t="s">
        <v>13241</v>
      </c>
      <c r="D4230" s="34"/>
      <c r="E4230" s="34"/>
      <c r="F4230" s="35">
        <v>2</v>
      </c>
      <c r="G4230" s="112">
        <v>142.55000000000001</v>
      </c>
      <c r="H4230" s="102"/>
    </row>
    <row r="4231" spans="1:8" ht="45" x14ac:dyDescent="0.25">
      <c r="A4231" s="30" t="s">
        <v>1901</v>
      </c>
      <c r="B4231" s="30" t="s">
        <v>8883</v>
      </c>
      <c r="C4231" s="30" t="s">
        <v>2664</v>
      </c>
      <c r="D4231" s="30" t="s">
        <v>5</v>
      </c>
      <c r="E4231" s="30">
        <v>5</v>
      </c>
      <c r="F4231" s="31">
        <v>2</v>
      </c>
      <c r="G4231" s="111">
        <v>259.18</v>
      </c>
      <c r="H4231" s="102" t="s">
        <v>19410</v>
      </c>
    </row>
    <row r="4232" spans="1:8" x14ac:dyDescent="0.25">
      <c r="A4232" s="30"/>
      <c r="B4232" s="30"/>
      <c r="C4232" s="30"/>
      <c r="D4232" s="30" t="s">
        <v>6</v>
      </c>
      <c r="E4232" s="30">
        <v>1</v>
      </c>
      <c r="F4232" s="31">
        <v>1</v>
      </c>
      <c r="G4232" s="111">
        <v>25.92</v>
      </c>
      <c r="H4232" s="102"/>
    </row>
    <row r="4233" spans="1:8" x14ac:dyDescent="0.25">
      <c r="A4233" s="30"/>
      <c r="B4233" s="30"/>
      <c r="C4233" s="30"/>
      <c r="D4233" s="30" t="s">
        <v>7</v>
      </c>
      <c r="E4233" s="30">
        <v>0.5</v>
      </c>
      <c r="F4233" s="31">
        <v>2</v>
      </c>
      <c r="G4233" s="111">
        <v>25.92</v>
      </c>
      <c r="H4233" s="102"/>
    </row>
    <row r="4234" spans="1:8" ht="42.75" x14ac:dyDescent="0.25">
      <c r="A4234" s="34"/>
      <c r="B4234" s="34"/>
      <c r="C4234" s="34" t="s">
        <v>13242</v>
      </c>
      <c r="D4234" s="34"/>
      <c r="E4234" s="34"/>
      <c r="F4234" s="35">
        <v>5</v>
      </c>
      <c r="G4234" s="112">
        <v>311.02000000000004</v>
      </c>
      <c r="H4234" s="102"/>
    </row>
    <row r="4235" spans="1:8" x14ac:dyDescent="0.25">
      <c r="A4235" s="30" t="s">
        <v>1902</v>
      </c>
      <c r="B4235" s="30" t="s">
        <v>8884</v>
      </c>
      <c r="C4235" s="30" t="s">
        <v>1903</v>
      </c>
      <c r="D4235" s="30" t="s">
        <v>5</v>
      </c>
      <c r="E4235" s="30">
        <v>5</v>
      </c>
      <c r="F4235" s="31">
        <v>2</v>
      </c>
      <c r="G4235" s="111">
        <v>259.18</v>
      </c>
      <c r="H4235" s="102" t="s">
        <v>20724</v>
      </c>
    </row>
    <row r="4236" spans="1:8" x14ac:dyDescent="0.25">
      <c r="A4236" s="30"/>
      <c r="B4236" s="30"/>
      <c r="C4236" s="30"/>
      <c r="D4236" s="30" t="s">
        <v>8</v>
      </c>
      <c r="E4236" s="30">
        <v>2</v>
      </c>
      <c r="F4236" s="31">
        <v>1</v>
      </c>
      <c r="G4236" s="111">
        <v>51.84</v>
      </c>
      <c r="H4236" s="102"/>
    </row>
    <row r="4237" spans="1:8" x14ac:dyDescent="0.25">
      <c r="A4237" s="30"/>
      <c r="B4237" s="30"/>
      <c r="C4237" s="30"/>
      <c r="D4237" s="30" t="s">
        <v>7</v>
      </c>
      <c r="E4237" s="30">
        <v>0.5</v>
      </c>
      <c r="F4237" s="31">
        <v>2</v>
      </c>
      <c r="G4237" s="111">
        <v>25.92</v>
      </c>
      <c r="H4237" s="102"/>
    </row>
    <row r="4238" spans="1:8" ht="28.5" x14ac:dyDescent="0.25">
      <c r="A4238" s="34"/>
      <c r="B4238" s="34"/>
      <c r="C4238" s="34" t="s">
        <v>13243</v>
      </c>
      <c r="D4238" s="34"/>
      <c r="E4238" s="34"/>
      <c r="F4238" s="35">
        <v>5</v>
      </c>
      <c r="G4238" s="112">
        <v>336.94</v>
      </c>
      <c r="H4238" s="102"/>
    </row>
    <row r="4239" spans="1:8" x14ac:dyDescent="0.25">
      <c r="A4239" s="30" t="s">
        <v>1904</v>
      </c>
      <c r="B4239" s="30" t="s">
        <v>8885</v>
      </c>
      <c r="C4239" s="30" t="s">
        <v>1905</v>
      </c>
      <c r="D4239" s="30" t="s">
        <v>5</v>
      </c>
      <c r="E4239" s="30">
        <v>5</v>
      </c>
      <c r="F4239" s="31">
        <v>1</v>
      </c>
      <c r="G4239" s="111">
        <v>129.59</v>
      </c>
      <c r="H4239" s="102" t="s">
        <v>20174</v>
      </c>
    </row>
    <row r="4240" spans="1:8" x14ac:dyDescent="0.25">
      <c r="A4240" s="30"/>
      <c r="B4240" s="30"/>
      <c r="C4240" s="30"/>
      <c r="D4240" s="30" t="s">
        <v>7</v>
      </c>
      <c r="E4240" s="30">
        <v>0.5</v>
      </c>
      <c r="F4240" s="31">
        <v>1</v>
      </c>
      <c r="G4240" s="111">
        <v>12.96</v>
      </c>
      <c r="H4240" s="102"/>
    </row>
    <row r="4241" spans="1:8" x14ac:dyDescent="0.25">
      <c r="A4241" s="34"/>
      <c r="B4241" s="34"/>
      <c r="C4241" s="34" t="s">
        <v>13244</v>
      </c>
      <c r="D4241" s="34"/>
      <c r="E4241" s="34"/>
      <c r="F4241" s="35">
        <v>2</v>
      </c>
      <c r="G4241" s="112">
        <v>142.55000000000001</v>
      </c>
      <c r="H4241" s="102"/>
    </row>
    <row r="4242" spans="1:8" ht="30" x14ac:dyDescent="0.25">
      <c r="A4242" s="30" t="s">
        <v>1906</v>
      </c>
      <c r="B4242" s="30" t="s">
        <v>8886</v>
      </c>
      <c r="C4242" s="30" t="s">
        <v>1907</v>
      </c>
      <c r="D4242" s="30" t="s">
        <v>5</v>
      </c>
      <c r="E4242" s="30">
        <v>5</v>
      </c>
      <c r="F4242" s="31">
        <v>1</v>
      </c>
      <c r="G4242" s="111">
        <v>129.59</v>
      </c>
      <c r="H4242" s="102" t="s">
        <v>20378</v>
      </c>
    </row>
    <row r="4243" spans="1:8" x14ac:dyDescent="0.25">
      <c r="A4243" s="30"/>
      <c r="B4243" s="30"/>
      <c r="C4243" s="30"/>
      <c r="D4243" s="30" t="s">
        <v>6</v>
      </c>
      <c r="E4243" s="30">
        <v>1</v>
      </c>
      <c r="F4243" s="31">
        <v>1</v>
      </c>
      <c r="G4243" s="111">
        <v>25.92</v>
      </c>
      <c r="H4243" s="102"/>
    </row>
    <row r="4244" spans="1:8" ht="28.5" x14ac:dyDescent="0.25">
      <c r="A4244" s="34"/>
      <c r="B4244" s="34"/>
      <c r="C4244" s="34" t="s">
        <v>13245</v>
      </c>
      <c r="D4244" s="34"/>
      <c r="E4244" s="34"/>
      <c r="F4244" s="35">
        <v>2</v>
      </c>
      <c r="G4244" s="112">
        <v>155.51</v>
      </c>
      <c r="H4244" s="102"/>
    </row>
    <row r="4245" spans="1:8" ht="30" x14ac:dyDescent="0.25">
      <c r="A4245" s="30" t="s">
        <v>1908</v>
      </c>
      <c r="B4245" s="30" t="s">
        <v>8887</v>
      </c>
      <c r="C4245" s="30" t="s">
        <v>1909</v>
      </c>
      <c r="D4245" s="30" t="s">
        <v>5</v>
      </c>
      <c r="E4245" s="30">
        <v>5</v>
      </c>
      <c r="F4245" s="31">
        <v>1</v>
      </c>
      <c r="G4245" s="111">
        <v>129.59</v>
      </c>
      <c r="H4245" s="102" t="s">
        <v>18713</v>
      </c>
    </row>
    <row r="4246" spans="1:8" x14ac:dyDescent="0.25">
      <c r="A4246" s="30"/>
      <c r="B4246" s="30"/>
      <c r="C4246" s="30"/>
      <c r="D4246" s="30" t="s">
        <v>7</v>
      </c>
      <c r="E4246" s="30">
        <v>0.5</v>
      </c>
      <c r="F4246" s="31">
        <v>2</v>
      </c>
      <c r="G4246" s="111">
        <v>25.92</v>
      </c>
      <c r="H4246" s="102"/>
    </row>
    <row r="4247" spans="1:8" ht="28.5" x14ac:dyDescent="0.25">
      <c r="A4247" s="34"/>
      <c r="B4247" s="34"/>
      <c r="C4247" s="34" t="s">
        <v>13246</v>
      </c>
      <c r="D4247" s="34"/>
      <c r="E4247" s="34"/>
      <c r="F4247" s="35">
        <v>3</v>
      </c>
      <c r="G4247" s="112">
        <v>155.51</v>
      </c>
      <c r="H4247" s="102"/>
    </row>
    <row r="4248" spans="1:8" ht="30" x14ac:dyDescent="0.25">
      <c r="A4248" s="30" t="s">
        <v>1910</v>
      </c>
      <c r="B4248" s="30" t="s">
        <v>8888</v>
      </c>
      <c r="C4248" s="30" t="s">
        <v>1911</v>
      </c>
      <c r="D4248" s="30" t="s">
        <v>5</v>
      </c>
      <c r="E4248" s="30">
        <v>5</v>
      </c>
      <c r="F4248" s="31">
        <v>1</v>
      </c>
      <c r="G4248" s="111">
        <v>129.59</v>
      </c>
      <c r="H4248" s="102" t="s">
        <v>19524</v>
      </c>
    </row>
    <row r="4249" spans="1:8" ht="28.5" x14ac:dyDescent="0.25">
      <c r="A4249" s="34"/>
      <c r="B4249" s="34"/>
      <c r="C4249" s="34" t="s">
        <v>13247</v>
      </c>
      <c r="D4249" s="34"/>
      <c r="E4249" s="34"/>
      <c r="F4249" s="35">
        <v>1</v>
      </c>
      <c r="G4249" s="112">
        <v>129.59</v>
      </c>
      <c r="H4249" s="102"/>
    </row>
    <row r="4250" spans="1:8" ht="30" x14ac:dyDescent="0.25">
      <c r="A4250" s="30" t="s">
        <v>1912</v>
      </c>
      <c r="B4250" s="30" t="s">
        <v>8889</v>
      </c>
      <c r="C4250" s="30" t="s">
        <v>2665</v>
      </c>
      <c r="D4250" s="30" t="s">
        <v>7</v>
      </c>
      <c r="E4250" s="30">
        <v>0.5</v>
      </c>
      <c r="F4250" s="31">
        <v>1</v>
      </c>
      <c r="G4250" s="111">
        <v>12.96</v>
      </c>
      <c r="H4250" s="102" t="s">
        <v>20569</v>
      </c>
    </row>
    <row r="4251" spans="1:8" ht="28.5" x14ac:dyDescent="0.25">
      <c r="A4251" s="34"/>
      <c r="B4251" s="34"/>
      <c r="C4251" s="34" t="s">
        <v>13248</v>
      </c>
      <c r="D4251" s="34"/>
      <c r="E4251" s="34"/>
      <c r="F4251" s="35">
        <v>1</v>
      </c>
      <c r="G4251" s="112">
        <v>12.96</v>
      </c>
      <c r="H4251" s="102"/>
    </row>
    <row r="4252" spans="1:8" ht="30" x14ac:dyDescent="0.25">
      <c r="A4252" s="30" t="s">
        <v>1913</v>
      </c>
      <c r="B4252" s="30" t="s">
        <v>8890</v>
      </c>
      <c r="C4252" s="30" t="s">
        <v>2998</v>
      </c>
      <c r="D4252" s="30" t="s">
        <v>5</v>
      </c>
      <c r="E4252" s="30">
        <v>5</v>
      </c>
      <c r="F4252" s="31">
        <v>1</v>
      </c>
      <c r="G4252" s="111">
        <v>129.59</v>
      </c>
      <c r="H4252" s="102" t="s">
        <v>19984</v>
      </c>
    </row>
    <row r="4253" spans="1:8" x14ac:dyDescent="0.25">
      <c r="A4253" s="30"/>
      <c r="B4253" s="30"/>
      <c r="C4253" s="30"/>
      <c r="D4253" s="30" t="s">
        <v>7</v>
      </c>
      <c r="E4253" s="30">
        <v>0.5</v>
      </c>
      <c r="F4253" s="31">
        <v>3</v>
      </c>
      <c r="G4253" s="111">
        <v>38.880000000000003</v>
      </c>
      <c r="H4253" s="102"/>
    </row>
    <row r="4254" spans="1:8" ht="42.75" x14ac:dyDescent="0.25">
      <c r="A4254" s="34"/>
      <c r="B4254" s="34"/>
      <c r="C4254" s="34" t="s">
        <v>13249</v>
      </c>
      <c r="D4254" s="34"/>
      <c r="E4254" s="34"/>
      <c r="F4254" s="35">
        <v>4</v>
      </c>
      <c r="G4254" s="112">
        <v>168.47</v>
      </c>
      <c r="H4254" s="102"/>
    </row>
    <row r="4255" spans="1:8" ht="30" x14ac:dyDescent="0.25">
      <c r="A4255" s="30" t="s">
        <v>1914</v>
      </c>
      <c r="B4255" s="30" t="s">
        <v>8891</v>
      </c>
      <c r="C4255" s="30" t="s">
        <v>3075</v>
      </c>
      <c r="D4255" s="30" t="s">
        <v>5</v>
      </c>
      <c r="E4255" s="30">
        <v>5</v>
      </c>
      <c r="F4255" s="31">
        <v>2</v>
      </c>
      <c r="G4255" s="111">
        <v>259.18</v>
      </c>
      <c r="H4255" s="102" t="s">
        <v>20049</v>
      </c>
    </row>
    <row r="4256" spans="1:8" x14ac:dyDescent="0.25">
      <c r="A4256" s="30"/>
      <c r="B4256" s="30"/>
      <c r="C4256" s="30"/>
      <c r="D4256" s="30" t="s">
        <v>6</v>
      </c>
      <c r="E4256" s="30">
        <v>1</v>
      </c>
      <c r="F4256" s="31">
        <v>2</v>
      </c>
      <c r="G4256" s="111">
        <v>51.84</v>
      </c>
      <c r="H4256" s="102"/>
    </row>
    <row r="4257" spans="1:8" x14ac:dyDescent="0.25">
      <c r="A4257" s="30"/>
      <c r="B4257" s="30"/>
      <c r="C4257" s="30"/>
      <c r="D4257" s="30" t="s">
        <v>7</v>
      </c>
      <c r="E4257" s="30">
        <v>0.5</v>
      </c>
      <c r="F4257" s="31">
        <v>1</v>
      </c>
      <c r="G4257" s="111">
        <v>12.96</v>
      </c>
      <c r="H4257" s="102"/>
    </row>
    <row r="4258" spans="1:8" ht="28.5" x14ac:dyDescent="0.25">
      <c r="A4258" s="34"/>
      <c r="B4258" s="34"/>
      <c r="C4258" s="34" t="s">
        <v>13250</v>
      </c>
      <c r="D4258" s="34"/>
      <c r="E4258" s="34"/>
      <c r="F4258" s="35">
        <v>5</v>
      </c>
      <c r="G4258" s="112">
        <v>323.97999999999996</v>
      </c>
      <c r="H4258" s="102"/>
    </row>
    <row r="4259" spans="1:8" ht="60" x14ac:dyDescent="0.25">
      <c r="A4259" s="30" t="s">
        <v>1915</v>
      </c>
      <c r="B4259" s="30" t="s">
        <v>8892</v>
      </c>
      <c r="C4259" s="30" t="s">
        <v>1916</v>
      </c>
      <c r="D4259" s="30" t="s">
        <v>5</v>
      </c>
      <c r="E4259" s="30">
        <v>5</v>
      </c>
      <c r="F4259" s="31">
        <v>1</v>
      </c>
      <c r="G4259" s="111">
        <v>129.59</v>
      </c>
      <c r="H4259" s="102" t="s">
        <v>19344</v>
      </c>
    </row>
    <row r="4260" spans="1:8" x14ac:dyDescent="0.25">
      <c r="A4260" s="30"/>
      <c r="B4260" s="30"/>
      <c r="C4260" s="30"/>
      <c r="D4260" s="30" t="s">
        <v>7</v>
      </c>
      <c r="E4260" s="30">
        <v>0.5</v>
      </c>
      <c r="F4260" s="31">
        <v>1</v>
      </c>
      <c r="G4260" s="111">
        <v>12.96</v>
      </c>
      <c r="H4260" s="102"/>
    </row>
    <row r="4261" spans="1:8" ht="57" x14ac:dyDescent="0.25">
      <c r="A4261" s="34"/>
      <c r="B4261" s="34"/>
      <c r="C4261" s="34" t="s">
        <v>13251</v>
      </c>
      <c r="D4261" s="34"/>
      <c r="E4261" s="34"/>
      <c r="F4261" s="35">
        <v>2</v>
      </c>
      <c r="G4261" s="112">
        <v>142.55000000000001</v>
      </c>
      <c r="H4261" s="102"/>
    </row>
    <row r="4262" spans="1:8" ht="30" x14ac:dyDescent="0.25">
      <c r="A4262" s="30" t="s">
        <v>1917</v>
      </c>
      <c r="B4262" s="30" t="s">
        <v>8893</v>
      </c>
      <c r="C4262" s="30" t="s">
        <v>1918</v>
      </c>
      <c r="D4262" s="30" t="s">
        <v>8</v>
      </c>
      <c r="E4262" s="30">
        <v>2</v>
      </c>
      <c r="F4262" s="31">
        <v>1</v>
      </c>
      <c r="G4262" s="111">
        <v>51.84</v>
      </c>
      <c r="H4262" s="102" t="s">
        <v>20384</v>
      </c>
    </row>
    <row r="4263" spans="1:8" ht="28.5" x14ac:dyDescent="0.25">
      <c r="A4263" s="34"/>
      <c r="B4263" s="34"/>
      <c r="C4263" s="34" t="s">
        <v>13252</v>
      </c>
      <c r="D4263" s="34"/>
      <c r="E4263" s="34"/>
      <c r="F4263" s="35">
        <v>1</v>
      </c>
      <c r="G4263" s="112">
        <v>51.84</v>
      </c>
      <c r="H4263" s="102"/>
    </row>
    <row r="4264" spans="1:8" x14ac:dyDescent="0.25">
      <c r="A4264" s="30" t="s">
        <v>1921</v>
      </c>
      <c r="B4264" s="30" t="s">
        <v>8894</v>
      </c>
      <c r="C4264" s="30" t="s">
        <v>1922</v>
      </c>
      <c r="D4264" s="30" t="s">
        <v>5</v>
      </c>
      <c r="E4264" s="30">
        <v>5</v>
      </c>
      <c r="F4264" s="31">
        <v>1</v>
      </c>
      <c r="G4264" s="111">
        <v>129.59</v>
      </c>
      <c r="H4264" s="102" t="s">
        <v>18946</v>
      </c>
    </row>
    <row r="4265" spans="1:8" x14ac:dyDescent="0.25">
      <c r="A4265" s="30"/>
      <c r="B4265" s="30"/>
      <c r="C4265" s="30"/>
      <c r="D4265" s="30" t="s">
        <v>7</v>
      </c>
      <c r="E4265" s="30">
        <v>0.5</v>
      </c>
      <c r="F4265" s="31">
        <v>1</v>
      </c>
      <c r="G4265" s="111">
        <v>12.96</v>
      </c>
      <c r="H4265" s="102"/>
    </row>
    <row r="4266" spans="1:8" ht="28.5" x14ac:dyDescent="0.25">
      <c r="A4266" s="34"/>
      <c r="B4266" s="34"/>
      <c r="C4266" s="34" t="s">
        <v>13253</v>
      </c>
      <c r="D4266" s="34"/>
      <c r="E4266" s="34"/>
      <c r="F4266" s="35">
        <v>2</v>
      </c>
      <c r="G4266" s="112">
        <v>142.55000000000001</v>
      </c>
      <c r="H4266" s="102"/>
    </row>
    <row r="4267" spans="1:8" ht="45" x14ac:dyDescent="0.25">
      <c r="A4267" s="30" t="s">
        <v>1682</v>
      </c>
      <c r="B4267" s="30" t="s">
        <v>8706</v>
      </c>
      <c r="C4267" s="30" t="s">
        <v>1683</v>
      </c>
      <c r="D4267" s="30" t="s">
        <v>5</v>
      </c>
      <c r="E4267" s="30">
        <v>5</v>
      </c>
      <c r="F4267" s="31">
        <v>3</v>
      </c>
      <c r="G4267" s="111">
        <v>388.77</v>
      </c>
      <c r="H4267" s="102" t="s">
        <v>17298</v>
      </c>
    </row>
    <row r="4268" spans="1:8" x14ac:dyDescent="0.25">
      <c r="A4268" s="30"/>
      <c r="B4268" s="30"/>
      <c r="C4268" s="30"/>
      <c r="D4268" s="30" t="s">
        <v>7</v>
      </c>
      <c r="E4268" s="30">
        <v>0.5</v>
      </c>
      <c r="F4268" s="31">
        <v>40</v>
      </c>
      <c r="G4268" s="111">
        <v>518.36</v>
      </c>
      <c r="H4268" s="102"/>
    </row>
    <row r="4269" spans="1:8" ht="71.25" x14ac:dyDescent="0.25">
      <c r="A4269" s="34"/>
      <c r="B4269" s="34"/>
      <c r="C4269" s="34" t="s">
        <v>13254</v>
      </c>
      <c r="D4269" s="34"/>
      <c r="E4269" s="34"/>
      <c r="F4269" s="35">
        <v>43</v>
      </c>
      <c r="G4269" s="112">
        <v>907.13</v>
      </c>
      <c r="H4269" s="102"/>
    </row>
    <row r="4270" spans="1:8" x14ac:dyDescent="0.25">
      <c r="A4270" s="30" t="s">
        <v>2496</v>
      </c>
      <c r="B4270" s="30" t="s">
        <v>8895</v>
      </c>
      <c r="C4270" s="30" t="s">
        <v>2497</v>
      </c>
      <c r="D4270" s="30" t="s">
        <v>5</v>
      </c>
      <c r="E4270" s="30">
        <v>5</v>
      </c>
      <c r="F4270" s="31">
        <v>1</v>
      </c>
      <c r="G4270" s="111">
        <v>129.59</v>
      </c>
      <c r="H4270" s="102" t="s">
        <v>16899</v>
      </c>
    </row>
    <row r="4271" spans="1:8" x14ac:dyDescent="0.25">
      <c r="A4271" s="34"/>
      <c r="B4271" s="34"/>
      <c r="C4271" s="34" t="s">
        <v>13255</v>
      </c>
      <c r="D4271" s="34"/>
      <c r="E4271" s="34"/>
      <c r="F4271" s="35">
        <v>1</v>
      </c>
      <c r="G4271" s="112">
        <v>129.59</v>
      </c>
      <c r="H4271" s="102"/>
    </row>
    <row r="4272" spans="1:8" ht="30" x14ac:dyDescent="0.25">
      <c r="A4272" s="30" t="s">
        <v>1530</v>
      </c>
      <c r="B4272" s="30" t="s">
        <v>7882</v>
      </c>
      <c r="C4272" s="30" t="s">
        <v>1531</v>
      </c>
      <c r="D4272" s="30" t="s">
        <v>5</v>
      </c>
      <c r="E4272" s="30">
        <v>5</v>
      </c>
      <c r="F4272" s="31">
        <v>1</v>
      </c>
      <c r="G4272" s="111">
        <v>129.59</v>
      </c>
      <c r="H4272" s="102" t="s">
        <v>20852</v>
      </c>
    </row>
    <row r="4273" spans="1:8" ht="28.5" x14ac:dyDescent="0.25">
      <c r="A4273" s="34"/>
      <c r="B4273" s="34"/>
      <c r="C4273" s="34" t="s">
        <v>13256</v>
      </c>
      <c r="D4273" s="34"/>
      <c r="E4273" s="34"/>
      <c r="F4273" s="35">
        <v>1</v>
      </c>
      <c r="G4273" s="112">
        <v>129.59</v>
      </c>
      <c r="H4273" s="102"/>
    </row>
    <row r="4274" spans="1:8" ht="45" x14ac:dyDescent="0.25">
      <c r="A4274" s="30" t="s">
        <v>1532</v>
      </c>
      <c r="B4274" s="30" t="s">
        <v>7883</v>
      </c>
      <c r="C4274" s="30" t="s">
        <v>1533</v>
      </c>
      <c r="D4274" s="30" t="s">
        <v>5</v>
      </c>
      <c r="E4274" s="30">
        <v>5</v>
      </c>
      <c r="F4274" s="31">
        <v>2</v>
      </c>
      <c r="G4274" s="111">
        <v>259.18</v>
      </c>
      <c r="H4274" s="102" t="s">
        <v>18802</v>
      </c>
    </row>
    <row r="4275" spans="1:8" x14ac:dyDescent="0.25">
      <c r="A4275" s="30"/>
      <c r="B4275" s="30"/>
      <c r="C4275" s="30"/>
      <c r="D4275" s="30" t="s">
        <v>7</v>
      </c>
      <c r="E4275" s="30">
        <v>0.5</v>
      </c>
      <c r="F4275" s="31">
        <v>3</v>
      </c>
      <c r="G4275" s="111">
        <v>38.880000000000003</v>
      </c>
      <c r="H4275" s="102"/>
    </row>
    <row r="4276" spans="1:8" ht="42.75" x14ac:dyDescent="0.25">
      <c r="A4276" s="34"/>
      <c r="B4276" s="34"/>
      <c r="C4276" s="34" t="s">
        <v>13257</v>
      </c>
      <c r="D4276" s="34"/>
      <c r="E4276" s="34"/>
      <c r="F4276" s="35">
        <v>5</v>
      </c>
      <c r="G4276" s="112">
        <v>298.06</v>
      </c>
      <c r="H4276" s="102"/>
    </row>
    <row r="4277" spans="1:8" ht="30" x14ac:dyDescent="0.25">
      <c r="A4277" s="30" t="s">
        <v>1534</v>
      </c>
      <c r="B4277" s="30" t="s">
        <v>7884</v>
      </c>
      <c r="C4277" s="30" t="s">
        <v>1535</v>
      </c>
      <c r="D4277" s="30" t="s">
        <v>8</v>
      </c>
      <c r="E4277" s="30">
        <v>2</v>
      </c>
      <c r="F4277" s="31">
        <v>1</v>
      </c>
      <c r="G4277" s="111">
        <v>51.84</v>
      </c>
      <c r="H4277" s="102" t="s">
        <v>17582</v>
      </c>
    </row>
    <row r="4278" spans="1:8" x14ac:dyDescent="0.25">
      <c r="A4278" s="30"/>
      <c r="B4278" s="30"/>
      <c r="C4278" s="30"/>
      <c r="D4278" s="30" t="s">
        <v>7</v>
      </c>
      <c r="E4278" s="30">
        <v>0.5</v>
      </c>
      <c r="F4278" s="31">
        <v>1</v>
      </c>
      <c r="G4278" s="111">
        <v>12.96</v>
      </c>
      <c r="H4278" s="102"/>
    </row>
    <row r="4279" spans="1:8" ht="28.5" x14ac:dyDescent="0.25">
      <c r="A4279" s="34"/>
      <c r="B4279" s="34"/>
      <c r="C4279" s="34" t="s">
        <v>13258</v>
      </c>
      <c r="D4279" s="34"/>
      <c r="E4279" s="34"/>
      <c r="F4279" s="35">
        <v>2</v>
      </c>
      <c r="G4279" s="112">
        <v>64.800000000000011</v>
      </c>
      <c r="H4279" s="102"/>
    </row>
    <row r="4280" spans="1:8" ht="30" x14ac:dyDescent="0.25">
      <c r="A4280" s="30" t="s">
        <v>1538</v>
      </c>
      <c r="B4280" s="30" t="s">
        <v>7886</v>
      </c>
      <c r="C4280" s="30" t="s">
        <v>1539</v>
      </c>
      <c r="D4280" s="30" t="s">
        <v>5</v>
      </c>
      <c r="E4280" s="30">
        <v>5</v>
      </c>
      <c r="F4280" s="31">
        <v>1</v>
      </c>
      <c r="G4280" s="111">
        <v>129.59</v>
      </c>
      <c r="H4280" s="102" t="s">
        <v>19160</v>
      </c>
    </row>
    <row r="4281" spans="1:8" x14ac:dyDescent="0.25">
      <c r="A4281" s="30"/>
      <c r="B4281" s="30"/>
      <c r="C4281" s="30"/>
      <c r="D4281" s="30" t="s">
        <v>7</v>
      </c>
      <c r="E4281" s="30">
        <v>0.5</v>
      </c>
      <c r="F4281" s="31">
        <v>1</v>
      </c>
      <c r="G4281" s="111">
        <v>12.96</v>
      </c>
      <c r="H4281" s="102"/>
    </row>
    <row r="4282" spans="1:8" ht="42.75" x14ac:dyDescent="0.25">
      <c r="A4282" s="34"/>
      <c r="B4282" s="34"/>
      <c r="C4282" s="34" t="s">
        <v>13259</v>
      </c>
      <c r="D4282" s="34"/>
      <c r="E4282" s="34"/>
      <c r="F4282" s="35">
        <v>2</v>
      </c>
      <c r="G4282" s="112">
        <v>142.55000000000001</v>
      </c>
      <c r="H4282" s="102"/>
    </row>
    <row r="4283" spans="1:8" ht="30" x14ac:dyDescent="0.25">
      <c r="A4283" s="30" t="s">
        <v>1540</v>
      </c>
      <c r="B4283" s="30" t="s">
        <v>7887</v>
      </c>
      <c r="C4283" s="30" t="s">
        <v>1541</v>
      </c>
      <c r="D4283" s="30" t="s">
        <v>3</v>
      </c>
      <c r="E4283" s="30">
        <v>10</v>
      </c>
      <c r="F4283" s="31">
        <v>1</v>
      </c>
      <c r="G4283" s="111">
        <v>259.18</v>
      </c>
      <c r="H4283" s="102" t="s">
        <v>18305</v>
      </c>
    </row>
    <row r="4284" spans="1:8" x14ac:dyDescent="0.25">
      <c r="A4284" s="30"/>
      <c r="B4284" s="30"/>
      <c r="C4284" s="30"/>
      <c r="D4284" s="30" t="s">
        <v>7</v>
      </c>
      <c r="E4284" s="30">
        <v>0.5</v>
      </c>
      <c r="F4284" s="31">
        <v>2</v>
      </c>
      <c r="G4284" s="111">
        <v>25.92</v>
      </c>
      <c r="H4284" s="102"/>
    </row>
    <row r="4285" spans="1:8" ht="28.5" x14ac:dyDescent="0.25">
      <c r="A4285" s="34"/>
      <c r="B4285" s="34"/>
      <c r="C4285" s="34" t="s">
        <v>13260</v>
      </c>
      <c r="D4285" s="34"/>
      <c r="E4285" s="34"/>
      <c r="F4285" s="35">
        <v>3</v>
      </c>
      <c r="G4285" s="112">
        <v>285.10000000000002</v>
      </c>
      <c r="H4285" s="102"/>
    </row>
    <row r="4286" spans="1:8" ht="30" x14ac:dyDescent="0.25">
      <c r="A4286" s="30" t="s">
        <v>1542</v>
      </c>
      <c r="B4286" s="30" t="s">
        <v>7888</v>
      </c>
      <c r="C4286" s="30" t="s">
        <v>1543</v>
      </c>
      <c r="D4286" s="30" t="s">
        <v>5</v>
      </c>
      <c r="E4286" s="30">
        <v>5</v>
      </c>
      <c r="F4286" s="31">
        <v>1</v>
      </c>
      <c r="G4286" s="111">
        <v>129.59</v>
      </c>
      <c r="H4286" s="102" t="s">
        <v>19891</v>
      </c>
    </row>
    <row r="4287" spans="1:8" x14ac:dyDescent="0.25">
      <c r="A4287" s="30"/>
      <c r="B4287" s="30"/>
      <c r="C4287" s="30"/>
      <c r="D4287" s="30" t="s">
        <v>7</v>
      </c>
      <c r="E4287" s="30">
        <v>0.5</v>
      </c>
      <c r="F4287" s="31">
        <v>5</v>
      </c>
      <c r="G4287" s="111">
        <v>64.8</v>
      </c>
      <c r="H4287" s="102"/>
    </row>
    <row r="4288" spans="1:8" ht="28.5" x14ac:dyDescent="0.25">
      <c r="A4288" s="34"/>
      <c r="B4288" s="34"/>
      <c r="C4288" s="34" t="s">
        <v>13261</v>
      </c>
      <c r="D4288" s="34"/>
      <c r="E4288" s="34"/>
      <c r="F4288" s="35">
        <v>6</v>
      </c>
      <c r="G4288" s="112">
        <v>194.39</v>
      </c>
      <c r="H4288" s="102"/>
    </row>
    <row r="4289" spans="1:8" ht="30" x14ac:dyDescent="0.25">
      <c r="A4289" s="30" t="s">
        <v>1544</v>
      </c>
      <c r="B4289" s="30" t="s">
        <v>7889</v>
      </c>
      <c r="C4289" s="30" t="s">
        <v>2855</v>
      </c>
      <c r="D4289" s="30" t="s">
        <v>5</v>
      </c>
      <c r="E4289" s="30">
        <v>5</v>
      </c>
      <c r="F4289" s="31">
        <v>1</v>
      </c>
      <c r="G4289" s="111">
        <v>129.59</v>
      </c>
      <c r="H4289" s="102" t="s">
        <v>20634</v>
      </c>
    </row>
    <row r="4290" spans="1:8" x14ac:dyDescent="0.25">
      <c r="A4290" s="30"/>
      <c r="B4290" s="30"/>
      <c r="C4290" s="30"/>
      <c r="D4290" s="30" t="s">
        <v>7</v>
      </c>
      <c r="E4290" s="30">
        <v>0.5</v>
      </c>
      <c r="F4290" s="31">
        <v>3</v>
      </c>
      <c r="G4290" s="111">
        <v>38.880000000000003</v>
      </c>
      <c r="H4290" s="102"/>
    </row>
    <row r="4291" spans="1:8" ht="28.5" x14ac:dyDescent="0.25">
      <c r="A4291" s="34"/>
      <c r="B4291" s="34"/>
      <c r="C4291" s="34" t="s">
        <v>13262</v>
      </c>
      <c r="D4291" s="34"/>
      <c r="E4291" s="34"/>
      <c r="F4291" s="35">
        <v>4</v>
      </c>
      <c r="G4291" s="112">
        <v>168.47</v>
      </c>
      <c r="H4291" s="102"/>
    </row>
    <row r="4292" spans="1:8" ht="45" x14ac:dyDescent="0.25">
      <c r="A4292" s="30" t="s">
        <v>1545</v>
      </c>
      <c r="B4292" s="30" t="s">
        <v>12496</v>
      </c>
      <c r="C4292" s="30" t="s">
        <v>2590</v>
      </c>
      <c r="D4292" s="30" t="s">
        <v>7</v>
      </c>
      <c r="E4292" s="30">
        <v>0.5</v>
      </c>
      <c r="F4292" s="31">
        <v>1</v>
      </c>
      <c r="G4292" s="111">
        <v>12.96</v>
      </c>
      <c r="H4292" s="114" t="s">
        <v>18994</v>
      </c>
    </row>
    <row r="4293" spans="1:8" ht="42.75" x14ac:dyDescent="0.25">
      <c r="A4293" s="34"/>
      <c r="B4293" s="34"/>
      <c r="C4293" s="34" t="s">
        <v>13263</v>
      </c>
      <c r="D4293" s="34"/>
      <c r="E4293" s="34"/>
      <c r="F4293" s="35">
        <v>1</v>
      </c>
      <c r="G4293" s="112">
        <v>12.96</v>
      </c>
      <c r="H4293" s="102"/>
    </row>
    <row r="4294" spans="1:8" ht="30" x14ac:dyDescent="0.25">
      <c r="A4294" s="30" t="s">
        <v>1546</v>
      </c>
      <c r="B4294" s="30" t="s">
        <v>12496</v>
      </c>
      <c r="C4294" s="30" t="s">
        <v>2591</v>
      </c>
      <c r="D4294" s="30" t="s">
        <v>7</v>
      </c>
      <c r="E4294" s="30">
        <v>0.5</v>
      </c>
      <c r="F4294" s="31">
        <v>1</v>
      </c>
      <c r="G4294" s="111">
        <v>12.96</v>
      </c>
      <c r="H4294" s="114" t="s">
        <v>18997</v>
      </c>
    </row>
    <row r="4295" spans="1:8" ht="42.75" x14ac:dyDescent="0.25">
      <c r="A4295" s="34"/>
      <c r="B4295" s="34"/>
      <c r="C4295" s="34" t="s">
        <v>13264</v>
      </c>
      <c r="D4295" s="34"/>
      <c r="E4295" s="34"/>
      <c r="F4295" s="35">
        <v>1</v>
      </c>
      <c r="G4295" s="112">
        <v>12.96</v>
      </c>
      <c r="H4295" s="102"/>
    </row>
    <row r="4296" spans="1:8" ht="30" x14ac:dyDescent="0.25">
      <c r="A4296" s="30" t="s">
        <v>1547</v>
      </c>
      <c r="B4296" s="30" t="s">
        <v>7890</v>
      </c>
      <c r="C4296" s="30" t="s">
        <v>1548</v>
      </c>
      <c r="D4296" s="30" t="s">
        <v>8</v>
      </c>
      <c r="E4296" s="30">
        <v>2</v>
      </c>
      <c r="F4296" s="31">
        <v>1</v>
      </c>
      <c r="G4296" s="111">
        <v>51.84</v>
      </c>
      <c r="H4296" s="102" t="s">
        <v>17563</v>
      </c>
    </row>
    <row r="4297" spans="1:8" ht="28.5" x14ac:dyDescent="0.25">
      <c r="A4297" s="34"/>
      <c r="B4297" s="34"/>
      <c r="C4297" s="34" t="s">
        <v>13265</v>
      </c>
      <c r="D4297" s="34"/>
      <c r="E4297" s="34"/>
      <c r="F4297" s="35">
        <v>1</v>
      </c>
      <c r="G4297" s="112">
        <v>51.84</v>
      </c>
      <c r="H4297" s="102"/>
    </row>
    <row r="4298" spans="1:8" ht="30" x14ac:dyDescent="0.25">
      <c r="A4298" s="30" t="s">
        <v>1684</v>
      </c>
      <c r="B4298" s="30" t="s">
        <v>8707</v>
      </c>
      <c r="C4298" s="30" t="s">
        <v>2449</v>
      </c>
      <c r="D4298" s="30" t="s">
        <v>3</v>
      </c>
      <c r="E4298" s="30">
        <v>10</v>
      </c>
      <c r="F4298" s="31">
        <v>17</v>
      </c>
      <c r="G4298" s="111">
        <v>4406.09</v>
      </c>
      <c r="H4298" s="102" t="s">
        <v>18992</v>
      </c>
    </row>
    <row r="4299" spans="1:8" x14ac:dyDescent="0.25">
      <c r="A4299" s="30"/>
      <c r="B4299" s="30"/>
      <c r="C4299" s="30"/>
      <c r="D4299" s="30" t="s">
        <v>4</v>
      </c>
      <c r="E4299" s="30">
        <v>8</v>
      </c>
      <c r="F4299" s="31">
        <v>5</v>
      </c>
      <c r="G4299" s="111">
        <v>1036.73</v>
      </c>
      <c r="H4299" s="102"/>
    </row>
    <row r="4300" spans="1:8" x14ac:dyDescent="0.25">
      <c r="A4300" s="30"/>
      <c r="B4300" s="30"/>
      <c r="C4300" s="30"/>
      <c r="D4300" s="30" t="s">
        <v>5</v>
      </c>
      <c r="E4300" s="30">
        <v>5</v>
      </c>
      <c r="F4300" s="31">
        <v>25</v>
      </c>
      <c r="G4300" s="111">
        <v>3239.77</v>
      </c>
      <c r="H4300" s="102"/>
    </row>
    <row r="4301" spans="1:8" x14ac:dyDescent="0.25">
      <c r="A4301" s="30"/>
      <c r="B4301" s="30"/>
      <c r="C4301" s="30"/>
      <c r="D4301" s="30" t="s">
        <v>8</v>
      </c>
      <c r="E4301" s="30">
        <v>2</v>
      </c>
      <c r="F4301" s="31">
        <v>1</v>
      </c>
      <c r="G4301" s="111">
        <v>51.84</v>
      </c>
      <c r="H4301" s="102"/>
    </row>
    <row r="4302" spans="1:8" x14ac:dyDescent="0.25">
      <c r="A4302" s="30"/>
      <c r="B4302" s="30"/>
      <c r="C4302" s="30"/>
      <c r="D4302" s="30" t="s">
        <v>6</v>
      </c>
      <c r="E4302" s="30">
        <v>1</v>
      </c>
      <c r="F4302" s="31">
        <v>2</v>
      </c>
      <c r="G4302" s="111">
        <v>51.84</v>
      </c>
      <c r="H4302" s="102"/>
    </row>
    <row r="4303" spans="1:8" x14ac:dyDescent="0.25">
      <c r="A4303" s="30"/>
      <c r="B4303" s="30"/>
      <c r="C4303" s="30"/>
      <c r="D4303" s="30" t="s">
        <v>7</v>
      </c>
      <c r="E4303" s="30">
        <v>0.5</v>
      </c>
      <c r="F4303" s="31">
        <v>92</v>
      </c>
      <c r="G4303" s="111">
        <v>1192.24</v>
      </c>
      <c r="H4303" s="102"/>
    </row>
    <row r="4304" spans="1:8" ht="42.75" x14ac:dyDescent="0.25">
      <c r="A4304" s="34"/>
      <c r="B4304" s="34"/>
      <c r="C4304" s="34" t="s">
        <v>13266</v>
      </c>
      <c r="D4304" s="34"/>
      <c r="E4304" s="34"/>
      <c r="F4304" s="35">
        <v>142</v>
      </c>
      <c r="G4304" s="112">
        <v>9978.51</v>
      </c>
      <c r="H4304" s="102"/>
    </row>
    <row r="4305" spans="1:8" x14ac:dyDescent="0.25">
      <c r="A4305" s="30" t="s">
        <v>1549</v>
      </c>
      <c r="B4305" s="30" t="s">
        <v>7891</v>
      </c>
      <c r="C4305" s="30" t="s">
        <v>1550</v>
      </c>
      <c r="D4305" s="30" t="s">
        <v>5</v>
      </c>
      <c r="E4305" s="30">
        <v>5</v>
      </c>
      <c r="F4305" s="31">
        <v>1</v>
      </c>
      <c r="G4305" s="111">
        <v>129.59</v>
      </c>
      <c r="H4305" s="102" t="s">
        <v>19232</v>
      </c>
    </row>
    <row r="4306" spans="1:8" x14ac:dyDescent="0.25">
      <c r="A4306" s="30"/>
      <c r="B4306" s="30"/>
      <c r="C4306" s="30"/>
      <c r="D4306" s="30" t="s">
        <v>7</v>
      </c>
      <c r="E4306" s="30">
        <v>0.5</v>
      </c>
      <c r="F4306" s="31">
        <v>2</v>
      </c>
      <c r="G4306" s="111">
        <v>25.92</v>
      </c>
      <c r="H4306" s="102"/>
    </row>
    <row r="4307" spans="1:8" ht="28.5" x14ac:dyDescent="0.25">
      <c r="A4307" s="34"/>
      <c r="B4307" s="34"/>
      <c r="C4307" s="34" t="s">
        <v>13267</v>
      </c>
      <c r="D4307" s="34"/>
      <c r="E4307" s="34"/>
      <c r="F4307" s="35">
        <v>3</v>
      </c>
      <c r="G4307" s="112">
        <v>155.51</v>
      </c>
      <c r="H4307" s="102"/>
    </row>
    <row r="4308" spans="1:8" ht="30" x14ac:dyDescent="0.25">
      <c r="A4308" s="30" t="s">
        <v>1551</v>
      </c>
      <c r="B4308" s="30" t="s">
        <v>7892</v>
      </c>
      <c r="C4308" s="30" t="s">
        <v>1552</v>
      </c>
      <c r="D4308" s="30" t="s">
        <v>4</v>
      </c>
      <c r="E4308" s="30">
        <v>8</v>
      </c>
      <c r="F4308" s="31">
        <v>1</v>
      </c>
      <c r="G4308" s="111">
        <v>207.35</v>
      </c>
      <c r="H4308" s="102" t="s">
        <v>19902</v>
      </c>
    </row>
    <row r="4309" spans="1:8" ht="28.5" x14ac:dyDescent="0.25">
      <c r="A4309" s="34"/>
      <c r="B4309" s="34"/>
      <c r="C4309" s="34" t="s">
        <v>13268</v>
      </c>
      <c r="D4309" s="34"/>
      <c r="E4309" s="34"/>
      <c r="F4309" s="35">
        <v>1</v>
      </c>
      <c r="G4309" s="112">
        <v>207.35</v>
      </c>
      <c r="H4309" s="102"/>
    </row>
    <row r="4310" spans="1:8" ht="45" x14ac:dyDescent="0.25">
      <c r="A4310" s="30" t="s">
        <v>1553</v>
      </c>
      <c r="B4310" s="30" t="s">
        <v>7893</v>
      </c>
      <c r="C4310" s="30" t="s">
        <v>2430</v>
      </c>
      <c r="D4310" s="30" t="s">
        <v>5</v>
      </c>
      <c r="E4310" s="30">
        <v>5</v>
      </c>
      <c r="F4310" s="31">
        <v>2</v>
      </c>
      <c r="G4310" s="111">
        <v>259.18</v>
      </c>
      <c r="H4310" s="102" t="s">
        <v>18766</v>
      </c>
    </row>
    <row r="4311" spans="1:8" x14ac:dyDescent="0.25">
      <c r="A4311" s="30"/>
      <c r="B4311" s="30"/>
      <c r="C4311" s="30"/>
      <c r="D4311" s="30" t="s">
        <v>7</v>
      </c>
      <c r="E4311" s="30">
        <v>0.5</v>
      </c>
      <c r="F4311" s="31">
        <v>2</v>
      </c>
      <c r="G4311" s="111">
        <v>25.92</v>
      </c>
      <c r="H4311" s="102"/>
    </row>
    <row r="4312" spans="1:8" ht="42.75" x14ac:dyDescent="0.25">
      <c r="A4312" s="34"/>
      <c r="B4312" s="34"/>
      <c r="C4312" s="34" t="s">
        <v>13269</v>
      </c>
      <c r="D4312" s="34"/>
      <c r="E4312" s="34"/>
      <c r="F4312" s="35">
        <v>4</v>
      </c>
      <c r="G4312" s="112">
        <v>285.10000000000002</v>
      </c>
      <c r="H4312" s="102"/>
    </row>
    <row r="4313" spans="1:8" ht="30" x14ac:dyDescent="0.25">
      <c r="A4313" s="30" t="s">
        <v>1554</v>
      </c>
      <c r="B4313" s="30" t="s">
        <v>7894</v>
      </c>
      <c r="C4313" s="30" t="s">
        <v>1555</v>
      </c>
      <c r="D4313" s="30" t="s">
        <v>5</v>
      </c>
      <c r="E4313" s="30">
        <v>5</v>
      </c>
      <c r="F4313" s="31">
        <v>1</v>
      </c>
      <c r="G4313" s="111">
        <v>129.59</v>
      </c>
      <c r="H4313" s="102" t="s">
        <v>17486</v>
      </c>
    </row>
    <row r="4314" spans="1:8" x14ac:dyDescent="0.25">
      <c r="A4314" s="30"/>
      <c r="B4314" s="30"/>
      <c r="C4314" s="30"/>
      <c r="D4314" s="30" t="s">
        <v>7</v>
      </c>
      <c r="E4314" s="30">
        <v>0.5</v>
      </c>
      <c r="F4314" s="31">
        <v>2</v>
      </c>
      <c r="G4314" s="111">
        <v>25.92</v>
      </c>
      <c r="H4314" s="102"/>
    </row>
    <row r="4315" spans="1:8" ht="28.5" x14ac:dyDescent="0.25">
      <c r="A4315" s="34"/>
      <c r="B4315" s="34"/>
      <c r="C4315" s="34" t="s">
        <v>13270</v>
      </c>
      <c r="D4315" s="34"/>
      <c r="E4315" s="34"/>
      <c r="F4315" s="35">
        <v>3</v>
      </c>
      <c r="G4315" s="112">
        <v>155.51</v>
      </c>
      <c r="H4315" s="102"/>
    </row>
    <row r="4316" spans="1:8" ht="30" x14ac:dyDescent="0.25">
      <c r="A4316" s="30" t="s">
        <v>1556</v>
      </c>
      <c r="B4316" s="30" t="s">
        <v>7895</v>
      </c>
      <c r="C4316" s="30" t="s">
        <v>1557</v>
      </c>
      <c r="D4316" s="30" t="s">
        <v>3</v>
      </c>
      <c r="E4316" s="30">
        <v>10</v>
      </c>
      <c r="F4316" s="31">
        <v>1</v>
      </c>
      <c r="G4316" s="111">
        <v>259.18</v>
      </c>
      <c r="H4316" s="102" t="s">
        <v>18537</v>
      </c>
    </row>
    <row r="4317" spans="1:8" x14ac:dyDescent="0.25">
      <c r="A4317" s="30"/>
      <c r="B4317" s="30"/>
      <c r="C4317" s="30"/>
      <c r="D4317" s="30" t="s">
        <v>5</v>
      </c>
      <c r="E4317" s="30">
        <v>5</v>
      </c>
      <c r="F4317" s="31">
        <v>4</v>
      </c>
      <c r="G4317" s="111">
        <v>518.36</v>
      </c>
      <c r="H4317" s="102"/>
    </row>
    <row r="4318" spans="1:8" x14ac:dyDescent="0.25">
      <c r="A4318" s="30"/>
      <c r="B4318" s="30"/>
      <c r="C4318" s="30"/>
      <c r="D4318" s="30" t="s">
        <v>8</v>
      </c>
      <c r="E4318" s="30">
        <v>2</v>
      </c>
      <c r="F4318" s="31">
        <v>2</v>
      </c>
      <c r="G4318" s="111">
        <v>103.67</v>
      </c>
      <c r="H4318" s="102"/>
    </row>
    <row r="4319" spans="1:8" x14ac:dyDescent="0.25">
      <c r="A4319" s="30"/>
      <c r="B4319" s="30"/>
      <c r="C4319" s="30"/>
      <c r="D4319" s="30" t="s">
        <v>7</v>
      </c>
      <c r="E4319" s="30">
        <v>0.5</v>
      </c>
      <c r="F4319" s="31">
        <v>9</v>
      </c>
      <c r="G4319" s="111">
        <v>116.63</v>
      </c>
      <c r="H4319" s="102"/>
    </row>
    <row r="4320" spans="1:8" ht="28.5" x14ac:dyDescent="0.25">
      <c r="A4320" s="34"/>
      <c r="B4320" s="34"/>
      <c r="C4320" s="34" t="s">
        <v>13271</v>
      </c>
      <c r="D4320" s="34"/>
      <c r="E4320" s="34"/>
      <c r="F4320" s="35">
        <v>16</v>
      </c>
      <c r="G4320" s="112">
        <v>997.83999999999992</v>
      </c>
      <c r="H4320" s="102"/>
    </row>
    <row r="4321" spans="1:8" ht="30" x14ac:dyDescent="0.25">
      <c r="A4321" s="30" t="s">
        <v>1558</v>
      </c>
      <c r="B4321" s="30" t="s">
        <v>7896</v>
      </c>
      <c r="C4321" s="30" t="s">
        <v>2856</v>
      </c>
      <c r="D4321" s="30" t="s">
        <v>5</v>
      </c>
      <c r="E4321" s="30">
        <v>5</v>
      </c>
      <c r="F4321" s="31">
        <v>1</v>
      </c>
      <c r="G4321" s="111">
        <v>129.59</v>
      </c>
      <c r="H4321" s="102" t="s">
        <v>20168</v>
      </c>
    </row>
    <row r="4322" spans="1:8" x14ac:dyDescent="0.25">
      <c r="A4322" s="30"/>
      <c r="B4322" s="30"/>
      <c r="C4322" s="30"/>
      <c r="D4322" s="30" t="s">
        <v>7</v>
      </c>
      <c r="E4322" s="30">
        <v>0.5</v>
      </c>
      <c r="F4322" s="31">
        <v>2</v>
      </c>
      <c r="G4322" s="111">
        <v>25.92</v>
      </c>
      <c r="H4322" s="102"/>
    </row>
    <row r="4323" spans="1:8" ht="28.5" x14ac:dyDescent="0.25">
      <c r="A4323" s="34"/>
      <c r="B4323" s="34"/>
      <c r="C4323" s="34" t="s">
        <v>13272</v>
      </c>
      <c r="D4323" s="34"/>
      <c r="E4323" s="34"/>
      <c r="F4323" s="35">
        <v>3</v>
      </c>
      <c r="G4323" s="112">
        <v>155.51</v>
      </c>
      <c r="H4323" s="102"/>
    </row>
    <row r="4324" spans="1:8" ht="45" x14ac:dyDescent="0.25">
      <c r="A4324" s="30" t="s">
        <v>1559</v>
      </c>
      <c r="B4324" s="30" t="s">
        <v>7897</v>
      </c>
      <c r="C4324" s="30" t="s">
        <v>2431</v>
      </c>
      <c r="D4324" s="30" t="s">
        <v>5</v>
      </c>
      <c r="E4324" s="30">
        <v>5</v>
      </c>
      <c r="F4324" s="31">
        <v>2</v>
      </c>
      <c r="G4324" s="111">
        <v>259.18</v>
      </c>
      <c r="H4324" s="102" t="s">
        <v>20814</v>
      </c>
    </row>
    <row r="4325" spans="1:8" x14ac:dyDescent="0.25">
      <c r="A4325" s="30"/>
      <c r="B4325" s="30"/>
      <c r="C4325" s="30"/>
      <c r="D4325" s="30" t="s">
        <v>7</v>
      </c>
      <c r="E4325" s="30">
        <v>0.5</v>
      </c>
      <c r="F4325" s="31">
        <v>2</v>
      </c>
      <c r="G4325" s="111">
        <v>25.92</v>
      </c>
      <c r="H4325" s="102"/>
    </row>
    <row r="4326" spans="1:8" ht="42.75" x14ac:dyDescent="0.25">
      <c r="A4326" s="34"/>
      <c r="B4326" s="34"/>
      <c r="C4326" s="34" t="s">
        <v>13273</v>
      </c>
      <c r="D4326" s="34"/>
      <c r="E4326" s="34"/>
      <c r="F4326" s="35">
        <v>4</v>
      </c>
      <c r="G4326" s="112">
        <v>285.10000000000002</v>
      </c>
      <c r="H4326" s="102"/>
    </row>
    <row r="4327" spans="1:8" ht="30" x14ac:dyDescent="0.25">
      <c r="A4327" s="30" t="s">
        <v>2713</v>
      </c>
      <c r="B4327" s="30" t="s">
        <v>7898</v>
      </c>
      <c r="C4327" s="30" t="s">
        <v>2714</v>
      </c>
      <c r="D4327" s="30" t="s">
        <v>8</v>
      </c>
      <c r="E4327" s="30">
        <v>2</v>
      </c>
      <c r="F4327" s="31">
        <v>3</v>
      </c>
      <c r="G4327" s="111">
        <v>155.51</v>
      </c>
      <c r="H4327" s="102" t="s">
        <v>17605</v>
      </c>
    </row>
    <row r="4328" spans="1:8" x14ac:dyDescent="0.25">
      <c r="A4328" s="30"/>
      <c r="B4328" s="30"/>
      <c r="C4328" s="30"/>
      <c r="D4328" s="30" t="s">
        <v>7</v>
      </c>
      <c r="E4328" s="30">
        <v>0.5</v>
      </c>
      <c r="F4328" s="31">
        <v>1</v>
      </c>
      <c r="G4328" s="111">
        <v>12.96</v>
      </c>
      <c r="H4328" s="102"/>
    </row>
    <row r="4329" spans="1:8" ht="28.5" x14ac:dyDescent="0.25">
      <c r="A4329" s="34"/>
      <c r="B4329" s="34"/>
      <c r="C4329" s="34" t="s">
        <v>13274</v>
      </c>
      <c r="D4329" s="34"/>
      <c r="E4329" s="34"/>
      <c r="F4329" s="35">
        <v>4</v>
      </c>
      <c r="G4329" s="112">
        <v>168.47</v>
      </c>
      <c r="H4329" s="102"/>
    </row>
    <row r="4330" spans="1:8" ht="45" x14ac:dyDescent="0.25">
      <c r="A4330" s="30" t="s">
        <v>1562</v>
      </c>
      <c r="B4330" s="30" t="s">
        <v>7899</v>
      </c>
      <c r="C4330" s="30" t="s">
        <v>1563</v>
      </c>
      <c r="D4330" s="30" t="s">
        <v>8</v>
      </c>
      <c r="E4330" s="30">
        <v>2</v>
      </c>
      <c r="F4330" s="31">
        <v>1</v>
      </c>
      <c r="G4330" s="111">
        <v>51.84</v>
      </c>
      <c r="H4330" s="102" t="s">
        <v>20921</v>
      </c>
    </row>
    <row r="4331" spans="1:8" x14ac:dyDescent="0.25">
      <c r="A4331" s="30"/>
      <c r="B4331" s="30"/>
      <c r="C4331" s="30"/>
      <c r="D4331" s="30" t="s">
        <v>7</v>
      </c>
      <c r="E4331" s="30">
        <v>0.5</v>
      </c>
      <c r="F4331" s="31">
        <v>1</v>
      </c>
      <c r="G4331" s="111">
        <v>12.96</v>
      </c>
      <c r="H4331" s="102"/>
    </row>
    <row r="4332" spans="1:8" ht="42.75" x14ac:dyDescent="0.25">
      <c r="A4332" s="34"/>
      <c r="B4332" s="34"/>
      <c r="C4332" s="34" t="s">
        <v>13275</v>
      </c>
      <c r="D4332" s="34"/>
      <c r="E4332" s="34"/>
      <c r="F4332" s="35">
        <v>2</v>
      </c>
      <c r="G4332" s="112">
        <v>64.800000000000011</v>
      </c>
      <c r="H4332" s="102"/>
    </row>
    <row r="4333" spans="1:8" x14ac:dyDescent="0.25">
      <c r="A4333" s="30" t="s">
        <v>1564</v>
      </c>
      <c r="B4333" s="30" t="s">
        <v>7900</v>
      </c>
      <c r="C4333" s="30" t="s">
        <v>1565</v>
      </c>
      <c r="D4333" s="30" t="s">
        <v>5</v>
      </c>
      <c r="E4333" s="30">
        <v>5</v>
      </c>
      <c r="F4333" s="31">
        <v>1</v>
      </c>
      <c r="G4333" s="111">
        <v>129.59</v>
      </c>
      <c r="H4333" s="102" t="s">
        <v>20349</v>
      </c>
    </row>
    <row r="4334" spans="1:8" x14ac:dyDescent="0.25">
      <c r="A4334" s="30"/>
      <c r="B4334" s="30"/>
      <c r="C4334" s="30"/>
      <c r="D4334" s="30" t="s">
        <v>7</v>
      </c>
      <c r="E4334" s="30">
        <v>0.5</v>
      </c>
      <c r="F4334" s="31">
        <v>2</v>
      </c>
      <c r="G4334" s="111">
        <v>25.92</v>
      </c>
      <c r="H4334" s="102"/>
    </row>
    <row r="4335" spans="1:8" ht="28.5" x14ac:dyDescent="0.25">
      <c r="A4335" s="34"/>
      <c r="B4335" s="34"/>
      <c r="C4335" s="34" t="s">
        <v>13276</v>
      </c>
      <c r="D4335" s="34"/>
      <c r="E4335" s="34"/>
      <c r="F4335" s="35">
        <v>3</v>
      </c>
      <c r="G4335" s="112">
        <v>155.51</v>
      </c>
      <c r="H4335" s="102"/>
    </row>
    <row r="4336" spans="1:8" ht="30" x14ac:dyDescent="0.25">
      <c r="A4336" s="30" t="s">
        <v>906</v>
      </c>
      <c r="B4336" s="30" t="s">
        <v>12496</v>
      </c>
      <c r="C4336" s="30" t="s">
        <v>13277</v>
      </c>
      <c r="D4336" s="30" t="s">
        <v>7</v>
      </c>
      <c r="E4336" s="30">
        <v>0.5</v>
      </c>
      <c r="F4336" s="31">
        <v>1</v>
      </c>
      <c r="G4336" s="111">
        <v>12.96</v>
      </c>
      <c r="H4336" s="114" t="s">
        <v>18996</v>
      </c>
    </row>
    <row r="4337" spans="1:8" ht="28.5" x14ac:dyDescent="0.25">
      <c r="A4337" s="34"/>
      <c r="B4337" s="34"/>
      <c r="C4337" s="34" t="s">
        <v>13278</v>
      </c>
      <c r="D4337" s="34"/>
      <c r="E4337" s="34"/>
      <c r="F4337" s="35">
        <v>1</v>
      </c>
      <c r="G4337" s="112">
        <v>12.96</v>
      </c>
      <c r="H4337" s="102"/>
    </row>
    <row r="4338" spans="1:8" ht="30" x14ac:dyDescent="0.25">
      <c r="A4338" s="30" t="s">
        <v>5988</v>
      </c>
      <c r="B4338" s="30" t="s">
        <v>12496</v>
      </c>
      <c r="C4338" s="30" t="s">
        <v>13279</v>
      </c>
      <c r="D4338" s="30" t="s">
        <v>6</v>
      </c>
      <c r="E4338" s="30">
        <v>1</v>
      </c>
      <c r="F4338" s="31">
        <v>1</v>
      </c>
      <c r="G4338" s="111">
        <v>25.92</v>
      </c>
      <c r="H4338" s="114" t="s">
        <v>18993</v>
      </c>
    </row>
    <row r="4339" spans="1:8" ht="42.75" x14ac:dyDescent="0.25">
      <c r="A4339" s="34"/>
      <c r="B4339" s="34"/>
      <c r="C4339" s="34" t="s">
        <v>13280</v>
      </c>
      <c r="D4339" s="34"/>
      <c r="E4339" s="34"/>
      <c r="F4339" s="35">
        <v>1</v>
      </c>
      <c r="G4339" s="112">
        <v>25.92</v>
      </c>
      <c r="H4339" s="102"/>
    </row>
    <row r="4340" spans="1:8" ht="30" x14ac:dyDescent="0.25">
      <c r="A4340" s="30" t="s">
        <v>1566</v>
      </c>
      <c r="B4340" s="30" t="s">
        <v>7901</v>
      </c>
      <c r="C4340" s="30" t="s">
        <v>1567</v>
      </c>
      <c r="D4340" s="30" t="s">
        <v>8</v>
      </c>
      <c r="E4340" s="30">
        <v>2</v>
      </c>
      <c r="F4340" s="31">
        <v>1</v>
      </c>
      <c r="G4340" s="111">
        <v>51.84</v>
      </c>
      <c r="H4340" s="102" t="s">
        <v>18092</v>
      </c>
    </row>
    <row r="4341" spans="1:8" ht="28.5" x14ac:dyDescent="0.25">
      <c r="A4341" s="34"/>
      <c r="B4341" s="34"/>
      <c r="C4341" s="34" t="s">
        <v>13281</v>
      </c>
      <c r="D4341" s="34"/>
      <c r="E4341" s="34"/>
      <c r="F4341" s="35">
        <v>1</v>
      </c>
      <c r="G4341" s="112">
        <v>51.84</v>
      </c>
      <c r="H4341" s="102"/>
    </row>
    <row r="4342" spans="1:8" ht="45" x14ac:dyDescent="0.25">
      <c r="A4342" s="30" t="s">
        <v>5989</v>
      </c>
      <c r="B4342" s="30" t="s">
        <v>12496</v>
      </c>
      <c r="C4342" s="30" t="s">
        <v>13282</v>
      </c>
      <c r="D4342" s="30" t="s">
        <v>6</v>
      </c>
      <c r="E4342" s="30">
        <v>1</v>
      </c>
      <c r="F4342" s="31">
        <v>1</v>
      </c>
      <c r="G4342" s="111">
        <v>25.92</v>
      </c>
      <c r="H4342" s="114" t="s">
        <v>18995</v>
      </c>
    </row>
    <row r="4343" spans="1:8" ht="42.75" x14ac:dyDescent="0.25">
      <c r="A4343" s="34"/>
      <c r="B4343" s="34"/>
      <c r="C4343" s="34" t="s">
        <v>13283</v>
      </c>
      <c r="D4343" s="34"/>
      <c r="E4343" s="34"/>
      <c r="F4343" s="35">
        <v>1</v>
      </c>
      <c r="G4343" s="112">
        <v>25.92</v>
      </c>
      <c r="H4343" s="102"/>
    </row>
    <row r="4344" spans="1:8" x14ac:dyDescent="0.25">
      <c r="A4344" s="30" t="s">
        <v>1923</v>
      </c>
      <c r="B4344" s="30" t="s">
        <v>8896</v>
      </c>
      <c r="C4344" s="30" t="s">
        <v>1924</v>
      </c>
      <c r="D4344" s="30" t="s">
        <v>5</v>
      </c>
      <c r="E4344" s="30">
        <v>5</v>
      </c>
      <c r="F4344" s="31">
        <v>1</v>
      </c>
      <c r="G4344" s="111">
        <v>129.59</v>
      </c>
      <c r="H4344" s="102" t="s">
        <v>19943</v>
      </c>
    </row>
    <row r="4345" spans="1:8" x14ac:dyDescent="0.25">
      <c r="A4345" s="30"/>
      <c r="B4345" s="30"/>
      <c r="C4345" s="30"/>
      <c r="D4345" s="30" t="s">
        <v>6</v>
      </c>
      <c r="E4345" s="30">
        <v>1</v>
      </c>
      <c r="F4345" s="31">
        <v>1</v>
      </c>
      <c r="G4345" s="111">
        <v>25.92</v>
      </c>
      <c r="H4345" s="102"/>
    </row>
    <row r="4346" spans="1:8" x14ac:dyDescent="0.25">
      <c r="A4346" s="30"/>
      <c r="B4346" s="30"/>
      <c r="C4346" s="30"/>
      <c r="D4346" s="30" t="s">
        <v>7</v>
      </c>
      <c r="E4346" s="30">
        <v>0.5</v>
      </c>
      <c r="F4346" s="31">
        <v>3</v>
      </c>
      <c r="G4346" s="111">
        <v>38.880000000000003</v>
      </c>
      <c r="H4346" s="102"/>
    </row>
    <row r="4347" spans="1:8" ht="28.5" x14ac:dyDescent="0.25">
      <c r="A4347" s="34"/>
      <c r="B4347" s="34"/>
      <c r="C4347" s="34" t="s">
        <v>13284</v>
      </c>
      <c r="D4347" s="34"/>
      <c r="E4347" s="34"/>
      <c r="F4347" s="35">
        <v>5</v>
      </c>
      <c r="G4347" s="112">
        <v>194.39</v>
      </c>
      <c r="H4347" s="102"/>
    </row>
    <row r="4348" spans="1:8" ht="30" x14ac:dyDescent="0.25">
      <c r="A4348" s="30" t="s">
        <v>1925</v>
      </c>
      <c r="B4348" s="30" t="s">
        <v>8897</v>
      </c>
      <c r="C4348" s="30" t="s">
        <v>1926</v>
      </c>
      <c r="D4348" s="30" t="s">
        <v>5</v>
      </c>
      <c r="E4348" s="30">
        <v>5</v>
      </c>
      <c r="F4348" s="31">
        <v>1</v>
      </c>
      <c r="G4348" s="111">
        <v>129.59</v>
      </c>
      <c r="H4348" s="102" t="s">
        <v>16998</v>
      </c>
    </row>
    <row r="4349" spans="1:8" ht="28.5" x14ac:dyDescent="0.25">
      <c r="A4349" s="34"/>
      <c r="B4349" s="34"/>
      <c r="C4349" s="34" t="s">
        <v>13285</v>
      </c>
      <c r="D4349" s="34"/>
      <c r="E4349" s="34"/>
      <c r="F4349" s="35">
        <v>1</v>
      </c>
      <c r="G4349" s="112">
        <v>129.59</v>
      </c>
      <c r="H4349" s="102"/>
    </row>
    <row r="4350" spans="1:8" ht="30" x14ac:dyDescent="0.25">
      <c r="A4350" s="30" t="s">
        <v>1927</v>
      </c>
      <c r="B4350" s="30" t="s">
        <v>8898</v>
      </c>
      <c r="C4350" s="30" t="s">
        <v>1928</v>
      </c>
      <c r="D4350" s="30" t="s">
        <v>5</v>
      </c>
      <c r="E4350" s="30">
        <v>5</v>
      </c>
      <c r="F4350" s="31">
        <v>2</v>
      </c>
      <c r="G4350" s="111">
        <v>259.18</v>
      </c>
      <c r="H4350" s="102" t="s">
        <v>20514</v>
      </c>
    </row>
    <row r="4351" spans="1:8" x14ac:dyDescent="0.25">
      <c r="A4351" s="30"/>
      <c r="B4351" s="30"/>
      <c r="C4351" s="30"/>
      <c r="D4351" s="30" t="s">
        <v>7</v>
      </c>
      <c r="E4351" s="30">
        <v>0.5</v>
      </c>
      <c r="F4351" s="31">
        <v>1</v>
      </c>
      <c r="G4351" s="111">
        <v>12.96</v>
      </c>
      <c r="H4351" s="102"/>
    </row>
    <row r="4352" spans="1:8" ht="28.5" x14ac:dyDescent="0.25">
      <c r="A4352" s="34"/>
      <c r="B4352" s="34"/>
      <c r="C4352" s="34" t="s">
        <v>13286</v>
      </c>
      <c r="D4352" s="34"/>
      <c r="E4352" s="34"/>
      <c r="F4352" s="35">
        <v>3</v>
      </c>
      <c r="G4352" s="112">
        <v>272.14</v>
      </c>
      <c r="H4352" s="102"/>
    </row>
    <row r="4353" spans="1:8" x14ac:dyDescent="0.25">
      <c r="A4353" s="30" t="s">
        <v>1929</v>
      </c>
      <c r="B4353" s="30" t="s">
        <v>8899</v>
      </c>
      <c r="C4353" s="30" t="s">
        <v>1930</v>
      </c>
      <c r="D4353" s="30" t="s">
        <v>5</v>
      </c>
      <c r="E4353" s="30">
        <v>5</v>
      </c>
      <c r="F4353" s="31">
        <v>1</v>
      </c>
      <c r="G4353" s="111">
        <v>129.59</v>
      </c>
      <c r="H4353" s="102" t="s">
        <v>17574</v>
      </c>
    </row>
    <row r="4354" spans="1:8" x14ac:dyDescent="0.25">
      <c r="A4354" s="30"/>
      <c r="B4354" s="30"/>
      <c r="C4354" s="30"/>
      <c r="D4354" s="30" t="s">
        <v>7</v>
      </c>
      <c r="E4354" s="30">
        <v>0.5</v>
      </c>
      <c r="F4354" s="31">
        <v>2</v>
      </c>
      <c r="G4354" s="111">
        <v>25.92</v>
      </c>
      <c r="H4354" s="102"/>
    </row>
    <row r="4355" spans="1:8" x14ac:dyDescent="0.25">
      <c r="A4355" s="34"/>
      <c r="B4355" s="34"/>
      <c r="C4355" s="34" t="s">
        <v>13287</v>
      </c>
      <c r="D4355" s="34"/>
      <c r="E4355" s="34"/>
      <c r="F4355" s="35">
        <v>3</v>
      </c>
      <c r="G4355" s="112">
        <v>155.51</v>
      </c>
      <c r="H4355" s="102"/>
    </row>
    <row r="4356" spans="1:8" ht="30" x14ac:dyDescent="0.25">
      <c r="A4356" s="30" t="s">
        <v>1931</v>
      </c>
      <c r="B4356" s="30" t="s">
        <v>8900</v>
      </c>
      <c r="C4356" s="30" t="s">
        <v>1932</v>
      </c>
      <c r="D4356" s="30" t="s">
        <v>5</v>
      </c>
      <c r="E4356" s="30">
        <v>5</v>
      </c>
      <c r="F4356" s="31">
        <v>2</v>
      </c>
      <c r="G4356" s="111">
        <v>259.18</v>
      </c>
      <c r="H4356" s="102" t="s">
        <v>17549</v>
      </c>
    </row>
    <row r="4357" spans="1:8" x14ac:dyDescent="0.25">
      <c r="A4357" s="30"/>
      <c r="B4357" s="30"/>
      <c r="C4357" s="30"/>
      <c r="D4357" s="30" t="s">
        <v>6</v>
      </c>
      <c r="E4357" s="30">
        <v>1</v>
      </c>
      <c r="F4357" s="31">
        <v>1</v>
      </c>
      <c r="G4357" s="111">
        <v>25.92</v>
      </c>
      <c r="H4357" s="102"/>
    </row>
    <row r="4358" spans="1:8" x14ac:dyDescent="0.25">
      <c r="A4358" s="30"/>
      <c r="B4358" s="30"/>
      <c r="C4358" s="30"/>
      <c r="D4358" s="30" t="s">
        <v>7</v>
      </c>
      <c r="E4358" s="30">
        <v>0.5</v>
      </c>
      <c r="F4358" s="31">
        <v>3</v>
      </c>
      <c r="G4358" s="111">
        <v>38.880000000000003</v>
      </c>
      <c r="H4358" s="102"/>
    </row>
    <row r="4359" spans="1:8" ht="28.5" x14ac:dyDescent="0.25">
      <c r="A4359" s="34"/>
      <c r="B4359" s="34"/>
      <c r="C4359" s="34" t="s">
        <v>13288</v>
      </c>
      <c r="D4359" s="34"/>
      <c r="E4359" s="34"/>
      <c r="F4359" s="35">
        <v>6</v>
      </c>
      <c r="G4359" s="112">
        <v>323.98</v>
      </c>
      <c r="H4359" s="102"/>
    </row>
    <row r="4360" spans="1:8" ht="30" x14ac:dyDescent="0.25">
      <c r="A4360" s="30" t="s">
        <v>1933</v>
      </c>
      <c r="B4360" s="30" t="s">
        <v>8901</v>
      </c>
      <c r="C4360" s="30" t="s">
        <v>1934</v>
      </c>
      <c r="D4360" s="30" t="s">
        <v>5</v>
      </c>
      <c r="E4360" s="30">
        <v>5</v>
      </c>
      <c r="F4360" s="31">
        <v>1</v>
      </c>
      <c r="G4360" s="111">
        <v>129.59</v>
      </c>
      <c r="H4360" s="102" t="s">
        <v>18647</v>
      </c>
    </row>
    <row r="4361" spans="1:8" x14ac:dyDescent="0.25">
      <c r="A4361" s="30"/>
      <c r="B4361" s="30"/>
      <c r="C4361" s="30"/>
      <c r="D4361" s="30" t="s">
        <v>7</v>
      </c>
      <c r="E4361" s="30">
        <v>0.5</v>
      </c>
      <c r="F4361" s="31">
        <v>2</v>
      </c>
      <c r="G4361" s="111">
        <v>25.92</v>
      </c>
      <c r="H4361" s="102"/>
    </row>
    <row r="4362" spans="1:8" ht="28.5" x14ac:dyDescent="0.25">
      <c r="A4362" s="34"/>
      <c r="B4362" s="34"/>
      <c r="C4362" s="34" t="s">
        <v>13289</v>
      </c>
      <c r="D4362" s="34"/>
      <c r="E4362" s="34"/>
      <c r="F4362" s="35">
        <v>3</v>
      </c>
      <c r="G4362" s="112">
        <v>155.51</v>
      </c>
      <c r="H4362" s="102"/>
    </row>
    <row r="4363" spans="1:8" x14ac:dyDescent="0.25">
      <c r="A4363" s="30" t="s">
        <v>1935</v>
      </c>
      <c r="B4363" s="30" t="s">
        <v>8902</v>
      </c>
      <c r="C4363" s="30" t="s">
        <v>1936</v>
      </c>
      <c r="D4363" s="30" t="s">
        <v>5</v>
      </c>
      <c r="E4363" s="30">
        <v>5</v>
      </c>
      <c r="F4363" s="31">
        <v>1</v>
      </c>
      <c r="G4363" s="111">
        <v>129.59</v>
      </c>
      <c r="H4363" s="102" t="s">
        <v>20271</v>
      </c>
    </row>
    <row r="4364" spans="1:8" x14ac:dyDescent="0.25">
      <c r="A4364" s="30"/>
      <c r="B4364" s="30"/>
      <c r="C4364" s="30"/>
      <c r="D4364" s="30" t="s">
        <v>7</v>
      </c>
      <c r="E4364" s="30">
        <v>0.5</v>
      </c>
      <c r="F4364" s="31">
        <v>2</v>
      </c>
      <c r="G4364" s="111">
        <v>25.92</v>
      </c>
      <c r="H4364" s="102"/>
    </row>
    <row r="4365" spans="1:8" ht="28.5" x14ac:dyDescent="0.25">
      <c r="A4365" s="34"/>
      <c r="B4365" s="34"/>
      <c r="C4365" s="34" t="s">
        <v>13290</v>
      </c>
      <c r="D4365" s="34"/>
      <c r="E4365" s="34"/>
      <c r="F4365" s="35">
        <v>3</v>
      </c>
      <c r="G4365" s="112">
        <v>155.51</v>
      </c>
      <c r="H4365" s="102"/>
    </row>
    <row r="4366" spans="1:8" ht="30" x14ac:dyDescent="0.25">
      <c r="A4366" s="30" t="s">
        <v>1937</v>
      </c>
      <c r="B4366" s="30" t="s">
        <v>8903</v>
      </c>
      <c r="C4366" s="30" t="s">
        <v>1938</v>
      </c>
      <c r="D4366" s="30" t="s">
        <v>8</v>
      </c>
      <c r="E4366" s="30">
        <v>2</v>
      </c>
      <c r="F4366" s="31">
        <v>1</v>
      </c>
      <c r="G4366" s="111">
        <v>51.84</v>
      </c>
      <c r="H4366" s="102" t="s">
        <v>18616</v>
      </c>
    </row>
    <row r="4367" spans="1:8" ht="28.5" x14ac:dyDescent="0.25">
      <c r="A4367" s="34"/>
      <c r="B4367" s="34"/>
      <c r="C4367" s="34" t="s">
        <v>13291</v>
      </c>
      <c r="D4367" s="34"/>
      <c r="E4367" s="34"/>
      <c r="F4367" s="35">
        <v>1</v>
      </c>
      <c r="G4367" s="112">
        <v>51.84</v>
      </c>
      <c r="H4367" s="102"/>
    </row>
    <row r="4368" spans="1:8" ht="30" x14ac:dyDescent="0.25">
      <c r="A4368" s="30" t="s">
        <v>1685</v>
      </c>
      <c r="B4368" s="30" t="s">
        <v>8708</v>
      </c>
      <c r="C4368" s="30" t="s">
        <v>1686</v>
      </c>
      <c r="D4368" s="30" t="s">
        <v>3</v>
      </c>
      <c r="E4368" s="30">
        <v>10</v>
      </c>
      <c r="F4368" s="31">
        <v>28</v>
      </c>
      <c r="G4368" s="111">
        <v>7257.1</v>
      </c>
      <c r="H4368" s="102" t="s">
        <v>19051</v>
      </c>
    </row>
    <row r="4369" spans="1:8" x14ac:dyDescent="0.25">
      <c r="A4369" s="30"/>
      <c r="B4369" s="30"/>
      <c r="C4369" s="30"/>
      <c r="D4369" s="30" t="s">
        <v>4</v>
      </c>
      <c r="E4369" s="30">
        <v>8</v>
      </c>
      <c r="F4369" s="31">
        <v>17</v>
      </c>
      <c r="G4369" s="111">
        <v>3524.88</v>
      </c>
      <c r="H4369" s="102"/>
    </row>
    <row r="4370" spans="1:8" x14ac:dyDescent="0.25">
      <c r="A4370" s="30"/>
      <c r="B4370" s="30"/>
      <c r="C4370" s="30"/>
      <c r="D4370" s="30" t="s">
        <v>5</v>
      </c>
      <c r="E4370" s="30">
        <v>5</v>
      </c>
      <c r="F4370" s="31">
        <v>50</v>
      </c>
      <c r="G4370" s="111">
        <v>6479.55</v>
      </c>
      <c r="H4370" s="102"/>
    </row>
    <row r="4371" spans="1:8" x14ac:dyDescent="0.25">
      <c r="A4371" s="30"/>
      <c r="B4371" s="30"/>
      <c r="C4371" s="30"/>
      <c r="D4371" s="30" t="s">
        <v>8</v>
      </c>
      <c r="E4371" s="30">
        <v>2</v>
      </c>
      <c r="F4371" s="31">
        <v>2</v>
      </c>
      <c r="G4371" s="111">
        <v>103.67</v>
      </c>
      <c r="H4371" s="102"/>
    </row>
    <row r="4372" spans="1:8" x14ac:dyDescent="0.25">
      <c r="A4372" s="30"/>
      <c r="B4372" s="30"/>
      <c r="C4372" s="30"/>
      <c r="D4372" s="30" t="s">
        <v>6</v>
      </c>
      <c r="E4372" s="30">
        <v>1</v>
      </c>
      <c r="F4372" s="31">
        <v>31</v>
      </c>
      <c r="G4372" s="111">
        <v>803.46</v>
      </c>
      <c r="H4372" s="102"/>
    </row>
    <row r="4373" spans="1:8" x14ac:dyDescent="0.25">
      <c r="A4373" s="30"/>
      <c r="B4373" s="30"/>
      <c r="C4373" s="30"/>
      <c r="D4373" s="30" t="s">
        <v>7</v>
      </c>
      <c r="E4373" s="30">
        <v>0.5</v>
      </c>
      <c r="F4373" s="31">
        <v>174</v>
      </c>
      <c r="G4373" s="111">
        <v>2254.88</v>
      </c>
      <c r="H4373" s="102"/>
    </row>
    <row r="4374" spans="1:8" ht="28.5" x14ac:dyDescent="0.25">
      <c r="A4374" s="34"/>
      <c r="B4374" s="34"/>
      <c r="C4374" s="34" t="s">
        <v>13292</v>
      </c>
      <c r="D4374" s="34"/>
      <c r="E4374" s="34"/>
      <c r="F4374" s="35">
        <v>302</v>
      </c>
      <c r="G4374" s="112">
        <v>20423.539999999997</v>
      </c>
      <c r="H4374" s="102"/>
    </row>
    <row r="4375" spans="1:8" ht="30" x14ac:dyDescent="0.25">
      <c r="A4375" s="30" t="s">
        <v>1939</v>
      </c>
      <c r="B4375" s="30" t="s">
        <v>8904</v>
      </c>
      <c r="C4375" s="30" t="s">
        <v>1940</v>
      </c>
      <c r="D4375" s="30" t="s">
        <v>5</v>
      </c>
      <c r="E4375" s="30">
        <v>5</v>
      </c>
      <c r="F4375" s="31">
        <v>1</v>
      </c>
      <c r="G4375" s="111">
        <v>129.59</v>
      </c>
      <c r="H4375" s="102" t="s">
        <v>18646</v>
      </c>
    </row>
    <row r="4376" spans="1:8" x14ac:dyDescent="0.25">
      <c r="A4376" s="30"/>
      <c r="B4376" s="30"/>
      <c r="C4376" s="30"/>
      <c r="D4376" s="30" t="s">
        <v>7</v>
      </c>
      <c r="E4376" s="30">
        <v>0.5</v>
      </c>
      <c r="F4376" s="31">
        <v>3</v>
      </c>
      <c r="G4376" s="111">
        <v>38.880000000000003</v>
      </c>
      <c r="H4376" s="102"/>
    </row>
    <row r="4377" spans="1:8" ht="28.5" x14ac:dyDescent="0.25">
      <c r="A4377" s="34"/>
      <c r="B4377" s="34"/>
      <c r="C4377" s="34" t="s">
        <v>13293</v>
      </c>
      <c r="D4377" s="34"/>
      <c r="E4377" s="34"/>
      <c r="F4377" s="35">
        <v>4</v>
      </c>
      <c r="G4377" s="112">
        <v>168.47</v>
      </c>
      <c r="H4377" s="102"/>
    </row>
    <row r="4378" spans="1:8" ht="30" x14ac:dyDescent="0.25">
      <c r="A4378" s="30" t="s">
        <v>2602</v>
      </c>
      <c r="B4378" s="30" t="s">
        <v>8905</v>
      </c>
      <c r="C4378" s="30" t="s">
        <v>6874</v>
      </c>
      <c r="D4378" s="30" t="s">
        <v>5</v>
      </c>
      <c r="E4378" s="30">
        <v>5</v>
      </c>
      <c r="F4378" s="31">
        <v>1</v>
      </c>
      <c r="G4378" s="111">
        <v>129.59</v>
      </c>
      <c r="H4378" s="102" t="s">
        <v>17357</v>
      </c>
    </row>
    <row r="4379" spans="1:8" x14ac:dyDescent="0.25">
      <c r="A4379" s="30"/>
      <c r="B4379" s="30"/>
      <c r="C4379" s="30"/>
      <c r="D4379" s="30" t="s">
        <v>7</v>
      </c>
      <c r="E4379" s="30">
        <v>0.5</v>
      </c>
      <c r="F4379" s="31">
        <v>2</v>
      </c>
      <c r="G4379" s="111">
        <v>25.92</v>
      </c>
      <c r="H4379" s="102"/>
    </row>
    <row r="4380" spans="1:8" ht="42.75" x14ac:dyDescent="0.25">
      <c r="A4380" s="34"/>
      <c r="B4380" s="34"/>
      <c r="C4380" s="34" t="s">
        <v>13294</v>
      </c>
      <c r="D4380" s="34"/>
      <c r="E4380" s="34"/>
      <c r="F4380" s="35">
        <v>3</v>
      </c>
      <c r="G4380" s="112">
        <v>155.51</v>
      </c>
      <c r="H4380" s="102"/>
    </row>
    <row r="4381" spans="1:8" ht="30" x14ac:dyDescent="0.25">
      <c r="A4381" s="30" t="s">
        <v>2666</v>
      </c>
      <c r="B4381" s="30" t="s">
        <v>8906</v>
      </c>
      <c r="C4381" s="30" t="s">
        <v>6515</v>
      </c>
      <c r="D4381" s="30" t="s">
        <v>8</v>
      </c>
      <c r="E4381" s="30">
        <v>2</v>
      </c>
      <c r="F4381" s="31">
        <v>1</v>
      </c>
      <c r="G4381" s="111">
        <v>51.84</v>
      </c>
      <c r="H4381" s="114" t="s">
        <v>19046</v>
      </c>
    </row>
    <row r="4382" spans="1:8" x14ac:dyDescent="0.25">
      <c r="A4382" s="30"/>
      <c r="B4382" s="30"/>
      <c r="C4382" s="30"/>
      <c r="D4382" s="30" t="s">
        <v>7</v>
      </c>
      <c r="E4382" s="30">
        <v>0.5</v>
      </c>
      <c r="F4382" s="31">
        <v>1</v>
      </c>
      <c r="G4382" s="111">
        <v>12.96</v>
      </c>
      <c r="H4382" s="102"/>
    </row>
    <row r="4383" spans="1:8" ht="42.75" x14ac:dyDescent="0.25">
      <c r="A4383" s="34"/>
      <c r="B4383" s="34"/>
      <c r="C4383" s="34" t="s">
        <v>13295</v>
      </c>
      <c r="D4383" s="34"/>
      <c r="E4383" s="34"/>
      <c r="F4383" s="35">
        <v>2</v>
      </c>
      <c r="G4383" s="112">
        <v>64.800000000000011</v>
      </c>
      <c r="H4383" s="102"/>
    </row>
    <row r="4384" spans="1:8" ht="30" x14ac:dyDescent="0.25">
      <c r="A4384" s="30" t="s">
        <v>2951</v>
      </c>
      <c r="B4384" s="30" t="s">
        <v>8907</v>
      </c>
      <c r="C4384" s="30" t="s">
        <v>2952</v>
      </c>
      <c r="D4384" s="30" t="s">
        <v>5</v>
      </c>
      <c r="E4384" s="30">
        <v>5</v>
      </c>
      <c r="F4384" s="31">
        <v>1</v>
      </c>
      <c r="G4384" s="111">
        <v>129.59</v>
      </c>
      <c r="H4384" s="102" t="s">
        <v>20022</v>
      </c>
    </row>
    <row r="4385" spans="1:8" x14ac:dyDescent="0.25">
      <c r="A4385" s="30"/>
      <c r="B4385" s="30"/>
      <c r="C4385" s="30"/>
      <c r="D4385" s="30" t="s">
        <v>7</v>
      </c>
      <c r="E4385" s="30">
        <v>0.5</v>
      </c>
      <c r="F4385" s="31">
        <v>1</v>
      </c>
      <c r="G4385" s="111">
        <v>12.96</v>
      </c>
      <c r="H4385" s="102"/>
    </row>
    <row r="4386" spans="1:8" ht="28.5" x14ac:dyDescent="0.25">
      <c r="A4386" s="34"/>
      <c r="B4386" s="34"/>
      <c r="C4386" s="34" t="s">
        <v>13296</v>
      </c>
      <c r="D4386" s="34"/>
      <c r="E4386" s="34"/>
      <c r="F4386" s="35">
        <v>2</v>
      </c>
      <c r="G4386" s="112">
        <v>142.55000000000001</v>
      </c>
      <c r="H4386" s="102"/>
    </row>
    <row r="4387" spans="1:8" ht="30" x14ac:dyDescent="0.25">
      <c r="A4387" s="30" t="s">
        <v>1941</v>
      </c>
      <c r="B4387" s="30" t="s">
        <v>8908</v>
      </c>
      <c r="C4387" s="30" t="s">
        <v>1942</v>
      </c>
      <c r="D4387" s="30" t="s">
        <v>3</v>
      </c>
      <c r="E4387" s="30">
        <v>10</v>
      </c>
      <c r="F4387" s="31">
        <v>2</v>
      </c>
      <c r="G4387" s="111">
        <v>518.36</v>
      </c>
      <c r="H4387" s="102" t="s">
        <v>20009</v>
      </c>
    </row>
    <row r="4388" spans="1:8" x14ac:dyDescent="0.25">
      <c r="A4388" s="30"/>
      <c r="B4388" s="30"/>
      <c r="C4388" s="30"/>
      <c r="D4388" s="30" t="s">
        <v>5</v>
      </c>
      <c r="E4388" s="30">
        <v>5</v>
      </c>
      <c r="F4388" s="31">
        <v>1</v>
      </c>
      <c r="G4388" s="111">
        <v>129.59</v>
      </c>
      <c r="H4388" s="102"/>
    </row>
    <row r="4389" spans="1:8" x14ac:dyDescent="0.25">
      <c r="A4389" s="30"/>
      <c r="B4389" s="30"/>
      <c r="C4389" s="30"/>
      <c r="D4389" s="30" t="s">
        <v>7</v>
      </c>
      <c r="E4389" s="30">
        <v>0.5</v>
      </c>
      <c r="F4389" s="31">
        <v>5</v>
      </c>
      <c r="G4389" s="111">
        <v>64.8</v>
      </c>
      <c r="H4389" s="102"/>
    </row>
    <row r="4390" spans="1:8" ht="28.5" x14ac:dyDescent="0.25">
      <c r="A4390" s="34"/>
      <c r="B4390" s="34"/>
      <c r="C4390" s="34" t="s">
        <v>13297</v>
      </c>
      <c r="D4390" s="34"/>
      <c r="E4390" s="34"/>
      <c r="F4390" s="35">
        <v>8</v>
      </c>
      <c r="G4390" s="112">
        <v>712.75</v>
      </c>
      <c r="H4390" s="102"/>
    </row>
    <row r="4391" spans="1:8" ht="30" x14ac:dyDescent="0.25">
      <c r="A4391" s="30" t="s">
        <v>2488</v>
      </c>
      <c r="B4391" s="30" t="s">
        <v>8909</v>
      </c>
      <c r="C4391" s="30" t="s">
        <v>2489</v>
      </c>
      <c r="D4391" s="30" t="s">
        <v>8</v>
      </c>
      <c r="E4391" s="30">
        <v>2</v>
      </c>
      <c r="F4391" s="31">
        <v>4</v>
      </c>
      <c r="G4391" s="111">
        <v>207.35</v>
      </c>
      <c r="H4391" s="102" t="s">
        <v>16919</v>
      </c>
    </row>
    <row r="4392" spans="1:8" x14ac:dyDescent="0.25">
      <c r="A4392" s="30"/>
      <c r="B4392" s="30"/>
      <c r="C4392" s="30"/>
      <c r="D4392" s="30" t="s">
        <v>7</v>
      </c>
      <c r="E4392" s="30">
        <v>0.5</v>
      </c>
      <c r="F4392" s="31">
        <v>2</v>
      </c>
      <c r="G4392" s="111">
        <v>25.92</v>
      </c>
      <c r="H4392" s="102"/>
    </row>
    <row r="4393" spans="1:8" ht="28.5" x14ac:dyDescent="0.25">
      <c r="A4393" s="34"/>
      <c r="B4393" s="34"/>
      <c r="C4393" s="34" t="s">
        <v>13298</v>
      </c>
      <c r="D4393" s="34"/>
      <c r="E4393" s="34"/>
      <c r="F4393" s="35">
        <v>6</v>
      </c>
      <c r="G4393" s="112">
        <v>233.26999999999998</v>
      </c>
      <c r="H4393" s="102"/>
    </row>
    <row r="4394" spans="1:8" ht="45" x14ac:dyDescent="0.25">
      <c r="A4394" s="30" t="s">
        <v>1943</v>
      </c>
      <c r="B4394" s="30" t="s">
        <v>8910</v>
      </c>
      <c r="C4394" s="30" t="s">
        <v>6516</v>
      </c>
      <c r="D4394" s="30" t="s">
        <v>3</v>
      </c>
      <c r="E4394" s="30">
        <v>10</v>
      </c>
      <c r="F4394" s="31">
        <v>2</v>
      </c>
      <c r="G4394" s="111">
        <v>518.36</v>
      </c>
      <c r="H4394" s="114" t="s">
        <v>19049</v>
      </c>
    </row>
    <row r="4395" spans="1:8" x14ac:dyDescent="0.25">
      <c r="A4395" s="30"/>
      <c r="B4395" s="30"/>
      <c r="C4395" s="30"/>
      <c r="D4395" s="30" t="s">
        <v>5</v>
      </c>
      <c r="E4395" s="30">
        <v>5</v>
      </c>
      <c r="F4395" s="31">
        <v>1</v>
      </c>
      <c r="G4395" s="111">
        <v>129.59</v>
      </c>
      <c r="H4395" s="102"/>
    </row>
    <row r="4396" spans="1:8" x14ac:dyDescent="0.25">
      <c r="A4396" s="30"/>
      <c r="B4396" s="30"/>
      <c r="C4396" s="30"/>
      <c r="D4396" s="30" t="s">
        <v>7</v>
      </c>
      <c r="E4396" s="30">
        <v>0.5</v>
      </c>
      <c r="F4396" s="31">
        <v>3</v>
      </c>
      <c r="G4396" s="111">
        <v>38.880000000000003</v>
      </c>
      <c r="H4396" s="102"/>
    </row>
    <row r="4397" spans="1:8" ht="42.75" x14ac:dyDescent="0.25">
      <c r="A4397" s="34"/>
      <c r="B4397" s="34"/>
      <c r="C4397" s="34" t="s">
        <v>13299</v>
      </c>
      <c r="D4397" s="34"/>
      <c r="E4397" s="34"/>
      <c r="F4397" s="35">
        <v>6</v>
      </c>
      <c r="G4397" s="112">
        <v>686.83</v>
      </c>
      <c r="H4397" s="102"/>
    </row>
    <row r="4398" spans="1:8" x14ac:dyDescent="0.25">
      <c r="A4398" s="30" t="s">
        <v>1944</v>
      </c>
      <c r="B4398" s="30" t="s">
        <v>8911</v>
      </c>
      <c r="C4398" s="30" t="s">
        <v>2953</v>
      </c>
      <c r="D4398" s="30" t="s">
        <v>5</v>
      </c>
      <c r="E4398" s="30">
        <v>5</v>
      </c>
      <c r="F4398" s="31">
        <v>1</v>
      </c>
      <c r="G4398" s="111">
        <v>129.59</v>
      </c>
      <c r="H4398" s="102" t="s">
        <v>18251</v>
      </c>
    </row>
    <row r="4399" spans="1:8" x14ac:dyDescent="0.25">
      <c r="A4399" s="30"/>
      <c r="B4399" s="30"/>
      <c r="C4399" s="30"/>
      <c r="D4399" s="30" t="s">
        <v>7</v>
      </c>
      <c r="E4399" s="30">
        <v>0.5</v>
      </c>
      <c r="F4399" s="31">
        <v>1</v>
      </c>
      <c r="G4399" s="111">
        <v>12.96</v>
      </c>
      <c r="H4399" s="102"/>
    </row>
    <row r="4400" spans="1:8" ht="28.5" x14ac:dyDescent="0.25">
      <c r="A4400" s="34"/>
      <c r="B4400" s="34"/>
      <c r="C4400" s="34" t="s">
        <v>13300</v>
      </c>
      <c r="D4400" s="34"/>
      <c r="E4400" s="34"/>
      <c r="F4400" s="35">
        <v>2</v>
      </c>
      <c r="G4400" s="112">
        <v>142.55000000000001</v>
      </c>
      <c r="H4400" s="102"/>
    </row>
    <row r="4401" spans="1:8" ht="60" x14ac:dyDescent="0.25">
      <c r="A4401" s="30" t="s">
        <v>1945</v>
      </c>
      <c r="B4401" s="30" t="s">
        <v>8912</v>
      </c>
      <c r="C4401" s="30" t="s">
        <v>1946</v>
      </c>
      <c r="D4401" s="30" t="s">
        <v>3</v>
      </c>
      <c r="E4401" s="30">
        <v>10</v>
      </c>
      <c r="F4401" s="31">
        <v>1</v>
      </c>
      <c r="G4401" s="111">
        <v>259.18</v>
      </c>
      <c r="H4401" s="102" t="s">
        <v>19052</v>
      </c>
    </row>
    <row r="4402" spans="1:8" x14ac:dyDescent="0.25">
      <c r="A4402" s="30"/>
      <c r="B4402" s="30"/>
      <c r="C4402" s="30"/>
      <c r="D4402" s="30" t="s">
        <v>5</v>
      </c>
      <c r="E4402" s="30">
        <v>5</v>
      </c>
      <c r="F4402" s="31">
        <v>1</v>
      </c>
      <c r="G4402" s="111">
        <v>129.59</v>
      </c>
      <c r="H4402" s="102"/>
    </row>
    <row r="4403" spans="1:8" x14ac:dyDescent="0.25">
      <c r="A4403" s="30"/>
      <c r="B4403" s="30"/>
      <c r="C4403" s="30"/>
      <c r="D4403" s="30" t="s">
        <v>7</v>
      </c>
      <c r="E4403" s="30">
        <v>0.5</v>
      </c>
      <c r="F4403" s="31">
        <v>5</v>
      </c>
      <c r="G4403" s="111">
        <v>64.8</v>
      </c>
      <c r="H4403" s="102"/>
    </row>
    <row r="4404" spans="1:8" ht="71.25" x14ac:dyDescent="0.25">
      <c r="A4404" s="34"/>
      <c r="B4404" s="34"/>
      <c r="C4404" s="34" t="s">
        <v>13301</v>
      </c>
      <c r="D4404" s="34"/>
      <c r="E4404" s="34"/>
      <c r="F4404" s="35">
        <v>7</v>
      </c>
      <c r="G4404" s="112">
        <v>453.57</v>
      </c>
      <c r="H4404" s="102"/>
    </row>
    <row r="4405" spans="1:8" ht="30" x14ac:dyDescent="0.25">
      <c r="A4405" s="30" t="s">
        <v>1947</v>
      </c>
      <c r="B4405" s="30" t="s">
        <v>8913</v>
      </c>
      <c r="C4405" s="30" t="s">
        <v>1948</v>
      </c>
      <c r="D4405" s="30" t="s">
        <v>3</v>
      </c>
      <c r="E4405" s="30">
        <v>10</v>
      </c>
      <c r="F4405" s="31">
        <v>2</v>
      </c>
      <c r="G4405" s="111">
        <v>518.36</v>
      </c>
      <c r="H4405" s="102" t="s">
        <v>20619</v>
      </c>
    </row>
    <row r="4406" spans="1:8" x14ac:dyDescent="0.25">
      <c r="A4406" s="30"/>
      <c r="B4406" s="30"/>
      <c r="C4406" s="30"/>
      <c r="D4406" s="30" t="s">
        <v>5</v>
      </c>
      <c r="E4406" s="30">
        <v>5</v>
      </c>
      <c r="F4406" s="31">
        <v>3</v>
      </c>
      <c r="G4406" s="111">
        <v>388.77</v>
      </c>
      <c r="H4406" s="102"/>
    </row>
    <row r="4407" spans="1:8" x14ac:dyDescent="0.25">
      <c r="A4407" s="30"/>
      <c r="B4407" s="30"/>
      <c r="C4407" s="30"/>
      <c r="D4407" s="30" t="s">
        <v>6</v>
      </c>
      <c r="E4407" s="30">
        <v>1</v>
      </c>
      <c r="F4407" s="31">
        <v>1</v>
      </c>
      <c r="G4407" s="111">
        <v>25.92</v>
      </c>
      <c r="H4407" s="102"/>
    </row>
    <row r="4408" spans="1:8" x14ac:dyDescent="0.25">
      <c r="A4408" s="30"/>
      <c r="B4408" s="30"/>
      <c r="C4408" s="30"/>
      <c r="D4408" s="30" t="s">
        <v>7</v>
      </c>
      <c r="E4408" s="30">
        <v>0.5</v>
      </c>
      <c r="F4408" s="31">
        <v>4</v>
      </c>
      <c r="G4408" s="111">
        <v>51.84</v>
      </c>
      <c r="H4408" s="102"/>
    </row>
    <row r="4409" spans="1:8" ht="28.5" x14ac:dyDescent="0.25">
      <c r="A4409" s="34"/>
      <c r="B4409" s="34"/>
      <c r="C4409" s="34" t="s">
        <v>13302</v>
      </c>
      <c r="D4409" s="34"/>
      <c r="E4409" s="34"/>
      <c r="F4409" s="35">
        <v>10</v>
      </c>
      <c r="G4409" s="112">
        <v>984.89</v>
      </c>
      <c r="H4409" s="102"/>
    </row>
    <row r="4410" spans="1:8" ht="30" x14ac:dyDescent="0.25">
      <c r="A4410" s="30" t="s">
        <v>1949</v>
      </c>
      <c r="B4410" s="30" t="s">
        <v>8914</v>
      </c>
      <c r="C4410" s="30" t="s">
        <v>1950</v>
      </c>
      <c r="D4410" s="30" t="s">
        <v>5</v>
      </c>
      <c r="E4410" s="30">
        <v>5</v>
      </c>
      <c r="F4410" s="31">
        <v>2</v>
      </c>
      <c r="G4410" s="111">
        <v>259.18</v>
      </c>
      <c r="H4410" s="102" t="s">
        <v>18824</v>
      </c>
    </row>
    <row r="4411" spans="1:8" x14ac:dyDescent="0.25">
      <c r="A4411" s="30"/>
      <c r="B4411" s="30"/>
      <c r="C4411" s="30"/>
      <c r="D4411" s="30" t="s">
        <v>7</v>
      </c>
      <c r="E4411" s="30">
        <v>0.5</v>
      </c>
      <c r="F4411" s="31">
        <v>1</v>
      </c>
      <c r="G4411" s="111">
        <v>12.96</v>
      </c>
      <c r="H4411" s="102"/>
    </row>
    <row r="4412" spans="1:8" ht="28.5" x14ac:dyDescent="0.25">
      <c r="A4412" s="34"/>
      <c r="B4412" s="34"/>
      <c r="C4412" s="34" t="s">
        <v>13303</v>
      </c>
      <c r="D4412" s="34"/>
      <c r="E4412" s="34"/>
      <c r="F4412" s="35">
        <v>3</v>
      </c>
      <c r="G4412" s="112">
        <v>272.14</v>
      </c>
      <c r="H4412" s="102"/>
    </row>
    <row r="4413" spans="1:8" ht="30" x14ac:dyDescent="0.25">
      <c r="A4413" s="30" t="s">
        <v>1951</v>
      </c>
      <c r="B4413" s="30" t="s">
        <v>8915</v>
      </c>
      <c r="C4413" s="30" t="s">
        <v>2954</v>
      </c>
      <c r="D4413" s="30" t="s">
        <v>5</v>
      </c>
      <c r="E4413" s="30">
        <v>5</v>
      </c>
      <c r="F4413" s="31">
        <v>1</v>
      </c>
      <c r="G4413" s="111">
        <v>129.59</v>
      </c>
      <c r="H4413" s="102" t="s">
        <v>18094</v>
      </c>
    </row>
    <row r="4414" spans="1:8" x14ac:dyDescent="0.25">
      <c r="A4414" s="30"/>
      <c r="B4414" s="30"/>
      <c r="C4414" s="30"/>
      <c r="D4414" s="30" t="s">
        <v>7</v>
      </c>
      <c r="E4414" s="30">
        <v>0.5</v>
      </c>
      <c r="F4414" s="31">
        <v>1</v>
      </c>
      <c r="G4414" s="111">
        <v>12.96</v>
      </c>
      <c r="H4414" s="102"/>
    </row>
    <row r="4415" spans="1:8" ht="28.5" x14ac:dyDescent="0.25">
      <c r="A4415" s="34"/>
      <c r="B4415" s="34"/>
      <c r="C4415" s="34" t="s">
        <v>13304</v>
      </c>
      <c r="D4415" s="34"/>
      <c r="E4415" s="34"/>
      <c r="F4415" s="35">
        <v>2</v>
      </c>
      <c r="G4415" s="112">
        <v>142.55000000000001</v>
      </c>
      <c r="H4415" s="102"/>
    </row>
    <row r="4416" spans="1:8" ht="30" x14ac:dyDescent="0.25">
      <c r="A4416" s="30" t="s">
        <v>1952</v>
      </c>
      <c r="B4416" s="30" t="s">
        <v>8916</v>
      </c>
      <c r="C4416" s="30" t="s">
        <v>1953</v>
      </c>
      <c r="D4416" s="30" t="s">
        <v>6</v>
      </c>
      <c r="E4416" s="30">
        <v>1</v>
      </c>
      <c r="F4416" s="31">
        <v>1</v>
      </c>
      <c r="G4416" s="111">
        <v>25.92</v>
      </c>
      <c r="H4416" s="114" t="s">
        <v>19050</v>
      </c>
    </row>
    <row r="4417" spans="1:8" ht="28.5" x14ac:dyDescent="0.25">
      <c r="A4417" s="34"/>
      <c r="B4417" s="34"/>
      <c r="C4417" s="34" t="s">
        <v>13305</v>
      </c>
      <c r="D4417" s="34"/>
      <c r="E4417" s="34"/>
      <c r="F4417" s="35">
        <v>1</v>
      </c>
      <c r="G4417" s="112">
        <v>25.92</v>
      </c>
      <c r="H4417" s="102"/>
    </row>
    <row r="4418" spans="1:8" ht="30" x14ac:dyDescent="0.25">
      <c r="A4418" s="30" t="s">
        <v>1954</v>
      </c>
      <c r="B4418" s="30" t="s">
        <v>8917</v>
      </c>
      <c r="C4418" s="30" t="s">
        <v>7175</v>
      </c>
      <c r="D4418" s="30" t="s">
        <v>3</v>
      </c>
      <c r="E4418" s="30">
        <v>10</v>
      </c>
      <c r="F4418" s="31">
        <v>3</v>
      </c>
      <c r="G4418" s="111">
        <v>777.55</v>
      </c>
      <c r="H4418" s="102" t="s">
        <v>17917</v>
      </c>
    </row>
    <row r="4419" spans="1:8" x14ac:dyDescent="0.25">
      <c r="A4419" s="30"/>
      <c r="B4419" s="30"/>
      <c r="C4419" s="30"/>
      <c r="D4419" s="30" t="s">
        <v>5</v>
      </c>
      <c r="E4419" s="30">
        <v>5</v>
      </c>
      <c r="F4419" s="31">
        <v>3</v>
      </c>
      <c r="G4419" s="111">
        <v>388.77</v>
      </c>
      <c r="H4419" s="102"/>
    </row>
    <row r="4420" spans="1:8" x14ac:dyDescent="0.25">
      <c r="A4420" s="30"/>
      <c r="B4420" s="30"/>
      <c r="C4420" s="30"/>
      <c r="D4420" s="30" t="s">
        <v>7</v>
      </c>
      <c r="E4420" s="30">
        <v>0.5</v>
      </c>
      <c r="F4420" s="31">
        <v>8</v>
      </c>
      <c r="G4420" s="111">
        <v>103.67</v>
      </c>
      <c r="H4420" s="102"/>
    </row>
    <row r="4421" spans="1:8" ht="28.5" x14ac:dyDescent="0.25">
      <c r="A4421" s="34"/>
      <c r="B4421" s="34"/>
      <c r="C4421" s="34" t="s">
        <v>13306</v>
      </c>
      <c r="D4421" s="34"/>
      <c r="E4421" s="34"/>
      <c r="F4421" s="35">
        <v>14</v>
      </c>
      <c r="G4421" s="112">
        <v>1269.99</v>
      </c>
      <c r="H4421" s="102"/>
    </row>
    <row r="4422" spans="1:8" x14ac:dyDescent="0.25">
      <c r="A4422" s="30" t="s">
        <v>1955</v>
      </c>
      <c r="B4422" s="30" t="s">
        <v>8918</v>
      </c>
      <c r="C4422" s="30" t="s">
        <v>1956</v>
      </c>
      <c r="D4422" s="30" t="s">
        <v>5</v>
      </c>
      <c r="E4422" s="30">
        <v>5</v>
      </c>
      <c r="F4422" s="31">
        <v>1</v>
      </c>
      <c r="G4422" s="111">
        <v>129.59</v>
      </c>
      <c r="H4422" s="102" t="s">
        <v>17410</v>
      </c>
    </row>
    <row r="4423" spans="1:8" x14ac:dyDescent="0.25">
      <c r="A4423" s="30"/>
      <c r="B4423" s="30"/>
      <c r="C4423" s="30"/>
      <c r="D4423" s="30" t="s">
        <v>7</v>
      </c>
      <c r="E4423" s="30">
        <v>0.5</v>
      </c>
      <c r="F4423" s="31">
        <v>1</v>
      </c>
      <c r="G4423" s="111">
        <v>12.96</v>
      </c>
      <c r="H4423" s="102"/>
    </row>
    <row r="4424" spans="1:8" ht="28.5" x14ac:dyDescent="0.25">
      <c r="A4424" s="34"/>
      <c r="B4424" s="34"/>
      <c r="C4424" s="34" t="s">
        <v>13307</v>
      </c>
      <c r="D4424" s="34"/>
      <c r="E4424" s="34"/>
      <c r="F4424" s="35">
        <v>2</v>
      </c>
      <c r="G4424" s="112">
        <v>142.55000000000001</v>
      </c>
      <c r="H4424" s="102"/>
    </row>
    <row r="4425" spans="1:8" x14ac:dyDescent="0.25">
      <c r="A4425" s="30" t="s">
        <v>1957</v>
      </c>
      <c r="B4425" s="30" t="s">
        <v>8919</v>
      </c>
      <c r="C4425" s="30" t="s">
        <v>1958</v>
      </c>
      <c r="D4425" s="30" t="s">
        <v>5</v>
      </c>
      <c r="E4425" s="30">
        <v>5</v>
      </c>
      <c r="F4425" s="31">
        <v>1</v>
      </c>
      <c r="G4425" s="111">
        <v>129.59</v>
      </c>
      <c r="H4425" s="102" t="s">
        <v>18476</v>
      </c>
    </row>
    <row r="4426" spans="1:8" x14ac:dyDescent="0.25">
      <c r="A4426" s="30"/>
      <c r="B4426" s="30"/>
      <c r="C4426" s="30"/>
      <c r="D4426" s="30" t="s">
        <v>7</v>
      </c>
      <c r="E4426" s="30">
        <v>0.5</v>
      </c>
      <c r="F4426" s="31">
        <v>1</v>
      </c>
      <c r="G4426" s="111">
        <v>12.96</v>
      </c>
      <c r="H4426" s="102"/>
    </row>
    <row r="4427" spans="1:8" ht="28.5" x14ac:dyDescent="0.25">
      <c r="A4427" s="34"/>
      <c r="B4427" s="34"/>
      <c r="C4427" s="34" t="s">
        <v>13308</v>
      </c>
      <c r="D4427" s="34"/>
      <c r="E4427" s="34"/>
      <c r="F4427" s="35">
        <v>2</v>
      </c>
      <c r="G4427" s="112">
        <v>142.55000000000001</v>
      </c>
      <c r="H4427" s="102"/>
    </row>
    <row r="4428" spans="1:8" x14ac:dyDescent="0.25">
      <c r="A4428" s="30" t="s">
        <v>1959</v>
      </c>
      <c r="B4428" s="30" t="s">
        <v>8920</v>
      </c>
      <c r="C4428" s="30" t="s">
        <v>1960</v>
      </c>
      <c r="D4428" s="30" t="s">
        <v>5</v>
      </c>
      <c r="E4428" s="30">
        <v>5</v>
      </c>
      <c r="F4428" s="31">
        <v>1</v>
      </c>
      <c r="G4428" s="111">
        <v>129.59</v>
      </c>
      <c r="H4428" s="102" t="s">
        <v>17374</v>
      </c>
    </row>
    <row r="4429" spans="1:8" x14ac:dyDescent="0.25">
      <c r="A4429" s="30"/>
      <c r="B4429" s="30"/>
      <c r="C4429" s="30"/>
      <c r="D4429" s="30" t="s">
        <v>7</v>
      </c>
      <c r="E4429" s="30">
        <v>0.5</v>
      </c>
      <c r="F4429" s="31">
        <v>2</v>
      </c>
      <c r="G4429" s="111">
        <v>25.92</v>
      </c>
      <c r="H4429" s="102"/>
    </row>
    <row r="4430" spans="1:8" ht="28.5" x14ac:dyDescent="0.25">
      <c r="A4430" s="34"/>
      <c r="B4430" s="34"/>
      <c r="C4430" s="34" t="s">
        <v>13309</v>
      </c>
      <c r="D4430" s="34"/>
      <c r="E4430" s="34"/>
      <c r="F4430" s="35">
        <v>3</v>
      </c>
      <c r="G4430" s="112">
        <v>155.51</v>
      </c>
      <c r="H4430" s="102"/>
    </row>
    <row r="4431" spans="1:8" ht="30" x14ac:dyDescent="0.25">
      <c r="A4431" s="30" t="s">
        <v>1961</v>
      </c>
      <c r="B4431" s="30" t="s">
        <v>8921</v>
      </c>
      <c r="C4431" s="30" t="s">
        <v>1962</v>
      </c>
      <c r="D4431" s="30" t="s">
        <v>4</v>
      </c>
      <c r="E4431" s="30">
        <v>8</v>
      </c>
      <c r="F4431" s="31">
        <v>1</v>
      </c>
      <c r="G4431" s="111">
        <v>207.35</v>
      </c>
      <c r="H4431" s="102" t="s">
        <v>17115</v>
      </c>
    </row>
    <row r="4432" spans="1:8" ht="42.75" x14ac:dyDescent="0.25">
      <c r="A4432" s="34"/>
      <c r="B4432" s="34"/>
      <c r="C4432" s="34" t="s">
        <v>13310</v>
      </c>
      <c r="D4432" s="34"/>
      <c r="E4432" s="34"/>
      <c r="F4432" s="35">
        <v>1</v>
      </c>
      <c r="G4432" s="112">
        <v>207.35</v>
      </c>
      <c r="H4432" s="102"/>
    </row>
    <row r="4433" spans="1:8" x14ac:dyDescent="0.25">
      <c r="A4433" s="30" t="s">
        <v>2306</v>
      </c>
      <c r="B4433" s="30" t="s">
        <v>9176</v>
      </c>
      <c r="C4433" s="30" t="s">
        <v>2307</v>
      </c>
      <c r="D4433" s="30" t="s">
        <v>8</v>
      </c>
      <c r="E4433" s="30">
        <v>2</v>
      </c>
      <c r="F4433" s="31">
        <v>3</v>
      </c>
      <c r="G4433" s="111">
        <v>155.51</v>
      </c>
      <c r="H4433" s="102" t="s">
        <v>19476</v>
      </c>
    </row>
    <row r="4434" spans="1:8" x14ac:dyDescent="0.25">
      <c r="A4434" s="30"/>
      <c r="B4434" s="30"/>
      <c r="C4434" s="30"/>
      <c r="D4434" s="30" t="s">
        <v>7</v>
      </c>
      <c r="E4434" s="30">
        <v>0.5</v>
      </c>
      <c r="F4434" s="31">
        <v>4</v>
      </c>
      <c r="G4434" s="111">
        <v>51.84</v>
      </c>
      <c r="H4434" s="102"/>
    </row>
    <row r="4435" spans="1:8" ht="28.5" x14ac:dyDescent="0.25">
      <c r="A4435" s="34"/>
      <c r="B4435" s="34"/>
      <c r="C4435" s="34" t="s">
        <v>13311</v>
      </c>
      <c r="D4435" s="34"/>
      <c r="E4435" s="34"/>
      <c r="F4435" s="35">
        <v>7</v>
      </c>
      <c r="G4435" s="112">
        <v>207.35</v>
      </c>
      <c r="H4435" s="102"/>
    </row>
    <row r="4436" spans="1:8" ht="30" x14ac:dyDescent="0.25">
      <c r="A4436" s="30" t="s">
        <v>1687</v>
      </c>
      <c r="B4436" s="30" t="s">
        <v>8709</v>
      </c>
      <c r="C4436" s="30" t="s">
        <v>1688</v>
      </c>
      <c r="D4436" s="30" t="s">
        <v>3</v>
      </c>
      <c r="E4436" s="30">
        <v>10</v>
      </c>
      <c r="F4436" s="31">
        <v>31</v>
      </c>
      <c r="G4436" s="111">
        <v>8034.64</v>
      </c>
      <c r="H4436" s="102" t="s">
        <v>19443</v>
      </c>
    </row>
    <row r="4437" spans="1:8" x14ac:dyDescent="0.25">
      <c r="A4437" s="30"/>
      <c r="B4437" s="30"/>
      <c r="C4437" s="30"/>
      <c r="D4437" s="30" t="s">
        <v>4</v>
      </c>
      <c r="E4437" s="30">
        <v>8</v>
      </c>
      <c r="F4437" s="31">
        <v>21</v>
      </c>
      <c r="G4437" s="111">
        <v>4354.26</v>
      </c>
      <c r="H4437" s="102"/>
    </row>
    <row r="4438" spans="1:8" x14ac:dyDescent="0.25">
      <c r="A4438" s="30"/>
      <c r="B4438" s="30"/>
      <c r="C4438" s="30"/>
      <c r="D4438" s="30" t="s">
        <v>5</v>
      </c>
      <c r="E4438" s="30">
        <v>5</v>
      </c>
      <c r="F4438" s="31">
        <v>56</v>
      </c>
      <c r="G4438" s="111">
        <v>7257.1</v>
      </c>
      <c r="H4438" s="102"/>
    </row>
    <row r="4439" spans="1:8" x14ac:dyDescent="0.25">
      <c r="A4439" s="30"/>
      <c r="B4439" s="30"/>
      <c r="C4439" s="30"/>
      <c r="D4439" s="30" t="s">
        <v>8</v>
      </c>
      <c r="E4439" s="30">
        <v>2</v>
      </c>
      <c r="F4439" s="31">
        <v>6</v>
      </c>
      <c r="G4439" s="111">
        <v>311.02</v>
      </c>
      <c r="H4439" s="102"/>
    </row>
    <row r="4440" spans="1:8" x14ac:dyDescent="0.25">
      <c r="A4440" s="30"/>
      <c r="B4440" s="30"/>
      <c r="C4440" s="30"/>
      <c r="D4440" s="30" t="s">
        <v>6</v>
      </c>
      <c r="E4440" s="30">
        <v>1</v>
      </c>
      <c r="F4440" s="31">
        <v>14</v>
      </c>
      <c r="G4440" s="111">
        <v>362.85</v>
      </c>
      <c r="H4440" s="102"/>
    </row>
    <row r="4441" spans="1:8" x14ac:dyDescent="0.25">
      <c r="A4441" s="30"/>
      <c r="B4441" s="30"/>
      <c r="C4441" s="30"/>
      <c r="D4441" s="30" t="s">
        <v>7</v>
      </c>
      <c r="E4441" s="30">
        <v>0.5</v>
      </c>
      <c r="F4441" s="31">
        <v>207</v>
      </c>
      <c r="G4441" s="111">
        <v>2682.53</v>
      </c>
      <c r="H4441" s="102"/>
    </row>
    <row r="4442" spans="1:8" ht="28.5" x14ac:dyDescent="0.25">
      <c r="A4442" s="34"/>
      <c r="B4442" s="34"/>
      <c r="C4442" s="34" t="s">
        <v>13312</v>
      </c>
      <c r="D4442" s="34"/>
      <c r="E4442" s="34"/>
      <c r="F4442" s="35">
        <v>335</v>
      </c>
      <c r="G4442" s="112">
        <v>23002.399999999998</v>
      </c>
      <c r="H4442" s="102"/>
    </row>
    <row r="4443" spans="1:8" x14ac:dyDescent="0.25">
      <c r="A4443" s="30" t="s">
        <v>907</v>
      </c>
      <c r="B4443" s="30" t="s">
        <v>9177</v>
      </c>
      <c r="C4443" s="30" t="s">
        <v>908</v>
      </c>
      <c r="D4443" s="30" t="s">
        <v>3</v>
      </c>
      <c r="E4443" s="30">
        <v>10</v>
      </c>
      <c r="F4443" s="31">
        <v>1</v>
      </c>
      <c r="G4443" s="111">
        <v>259.18</v>
      </c>
      <c r="H4443" s="102" t="s">
        <v>19535</v>
      </c>
    </row>
    <row r="4444" spans="1:8" x14ac:dyDescent="0.25">
      <c r="A4444" s="34"/>
      <c r="B4444" s="34"/>
      <c r="C4444" s="34" t="s">
        <v>13313</v>
      </c>
      <c r="D4444" s="34"/>
      <c r="E4444" s="34"/>
      <c r="F4444" s="35">
        <v>1</v>
      </c>
      <c r="G4444" s="112">
        <v>259.18</v>
      </c>
      <c r="H4444" s="102"/>
    </row>
    <row r="4445" spans="1:8" ht="30" x14ac:dyDescent="0.25">
      <c r="A4445" s="30" t="s">
        <v>2308</v>
      </c>
      <c r="B4445" s="30" t="s">
        <v>9178</v>
      </c>
      <c r="C4445" s="30" t="s">
        <v>2309</v>
      </c>
      <c r="D4445" s="30" t="s">
        <v>8</v>
      </c>
      <c r="E4445" s="30">
        <v>2</v>
      </c>
      <c r="F4445" s="31">
        <v>2</v>
      </c>
      <c r="G4445" s="111">
        <v>103.67</v>
      </c>
      <c r="H4445" s="102" t="s">
        <v>16972</v>
      </c>
    </row>
    <row r="4446" spans="1:8" ht="28.5" x14ac:dyDescent="0.25">
      <c r="A4446" s="34"/>
      <c r="B4446" s="34"/>
      <c r="C4446" s="34" t="s">
        <v>13314</v>
      </c>
      <c r="D4446" s="34"/>
      <c r="E4446" s="34"/>
      <c r="F4446" s="35">
        <v>2</v>
      </c>
      <c r="G4446" s="112">
        <v>103.67</v>
      </c>
      <c r="H4446" s="102"/>
    </row>
    <row r="4447" spans="1:8" ht="30" x14ac:dyDescent="0.25">
      <c r="A4447" s="30" t="s">
        <v>2310</v>
      </c>
      <c r="B4447" s="30" t="s">
        <v>9179</v>
      </c>
      <c r="C4447" s="30" t="s">
        <v>2446</v>
      </c>
      <c r="D4447" s="30" t="s">
        <v>8</v>
      </c>
      <c r="E4447" s="30">
        <v>2</v>
      </c>
      <c r="F4447" s="31">
        <v>3</v>
      </c>
      <c r="G4447" s="111">
        <v>155.51</v>
      </c>
      <c r="H4447" s="102" t="s">
        <v>20388</v>
      </c>
    </row>
    <row r="4448" spans="1:8" x14ac:dyDescent="0.25">
      <c r="A4448" s="30"/>
      <c r="B4448" s="30"/>
      <c r="C4448" s="30"/>
      <c r="D4448" s="30" t="s">
        <v>7</v>
      </c>
      <c r="E4448" s="30">
        <v>0.5</v>
      </c>
      <c r="F4448" s="31">
        <v>7</v>
      </c>
      <c r="G4448" s="111">
        <v>90.71</v>
      </c>
      <c r="H4448" s="102"/>
    </row>
    <row r="4449" spans="1:8" ht="42.75" x14ac:dyDescent="0.25">
      <c r="A4449" s="34"/>
      <c r="B4449" s="34"/>
      <c r="C4449" s="34" t="s">
        <v>13315</v>
      </c>
      <c r="D4449" s="34"/>
      <c r="E4449" s="34"/>
      <c r="F4449" s="35">
        <v>10</v>
      </c>
      <c r="G4449" s="112">
        <v>246.21999999999997</v>
      </c>
      <c r="H4449" s="102"/>
    </row>
    <row r="4450" spans="1:8" ht="45" x14ac:dyDescent="0.25">
      <c r="A4450" s="30" t="s">
        <v>2311</v>
      </c>
      <c r="B4450" s="30" t="s">
        <v>9180</v>
      </c>
      <c r="C4450" s="30" t="s">
        <v>2312</v>
      </c>
      <c r="D4450" s="30" t="s">
        <v>5</v>
      </c>
      <c r="E4450" s="30">
        <v>5</v>
      </c>
      <c r="F4450" s="31">
        <v>1</v>
      </c>
      <c r="G4450" s="111">
        <v>129.59</v>
      </c>
      <c r="H4450" s="102" t="s">
        <v>17117</v>
      </c>
    </row>
    <row r="4451" spans="1:8" x14ac:dyDescent="0.25">
      <c r="A4451" s="30"/>
      <c r="B4451" s="30"/>
      <c r="C4451" s="30"/>
      <c r="D4451" s="30" t="s">
        <v>8</v>
      </c>
      <c r="E4451" s="30">
        <v>2</v>
      </c>
      <c r="F4451" s="31">
        <v>1</v>
      </c>
      <c r="G4451" s="111">
        <v>51.84</v>
      </c>
      <c r="H4451" s="102"/>
    </row>
    <row r="4452" spans="1:8" x14ac:dyDescent="0.25">
      <c r="A4452" s="30"/>
      <c r="B4452" s="30"/>
      <c r="C4452" s="30"/>
      <c r="D4452" s="30" t="s">
        <v>7</v>
      </c>
      <c r="E4452" s="30">
        <v>0.5</v>
      </c>
      <c r="F4452" s="31">
        <v>3</v>
      </c>
      <c r="G4452" s="111">
        <v>38.880000000000003</v>
      </c>
      <c r="H4452" s="102"/>
    </row>
    <row r="4453" spans="1:8" ht="42.75" x14ac:dyDescent="0.25">
      <c r="A4453" s="34"/>
      <c r="B4453" s="34"/>
      <c r="C4453" s="34" t="s">
        <v>13316</v>
      </c>
      <c r="D4453" s="34"/>
      <c r="E4453" s="34"/>
      <c r="F4453" s="35">
        <v>5</v>
      </c>
      <c r="G4453" s="112">
        <v>220.31</v>
      </c>
      <c r="H4453" s="102"/>
    </row>
    <row r="4454" spans="1:8" x14ac:dyDescent="0.25">
      <c r="A4454" s="30" t="s">
        <v>2313</v>
      </c>
      <c r="B4454" s="30" t="s">
        <v>9181</v>
      </c>
      <c r="C4454" s="30" t="s">
        <v>2314</v>
      </c>
      <c r="D4454" s="30" t="s">
        <v>5</v>
      </c>
      <c r="E4454" s="30">
        <v>5</v>
      </c>
      <c r="F4454" s="31">
        <v>1</v>
      </c>
      <c r="G4454" s="111">
        <v>129.59</v>
      </c>
      <c r="H4454" s="102" t="s">
        <v>20639</v>
      </c>
    </row>
    <row r="4455" spans="1:8" ht="28.5" x14ac:dyDescent="0.25">
      <c r="A4455" s="34"/>
      <c r="B4455" s="34"/>
      <c r="C4455" s="34" t="s">
        <v>13317</v>
      </c>
      <c r="D4455" s="34"/>
      <c r="E4455" s="34"/>
      <c r="F4455" s="35">
        <v>1</v>
      </c>
      <c r="G4455" s="112">
        <v>129.59</v>
      </c>
      <c r="H4455" s="102"/>
    </row>
    <row r="4456" spans="1:8" ht="30" x14ac:dyDescent="0.25">
      <c r="A4456" s="30" t="s">
        <v>2315</v>
      </c>
      <c r="B4456" s="30" t="s">
        <v>9182</v>
      </c>
      <c r="C4456" s="30" t="s">
        <v>2316</v>
      </c>
      <c r="D4456" s="30" t="s">
        <v>5</v>
      </c>
      <c r="E4456" s="30">
        <v>5</v>
      </c>
      <c r="F4456" s="31">
        <v>1</v>
      </c>
      <c r="G4456" s="111">
        <v>129.59</v>
      </c>
      <c r="H4456" s="102" t="s">
        <v>20850</v>
      </c>
    </row>
    <row r="4457" spans="1:8" x14ac:dyDescent="0.25">
      <c r="A4457" s="30"/>
      <c r="B4457" s="30"/>
      <c r="C4457" s="30"/>
      <c r="D4457" s="30" t="s">
        <v>7</v>
      </c>
      <c r="E4457" s="30">
        <v>0.5</v>
      </c>
      <c r="F4457" s="31">
        <v>2</v>
      </c>
      <c r="G4457" s="111">
        <v>25.92</v>
      </c>
      <c r="H4457" s="102"/>
    </row>
    <row r="4458" spans="1:8" ht="28.5" x14ac:dyDescent="0.25">
      <c r="A4458" s="34"/>
      <c r="B4458" s="34"/>
      <c r="C4458" s="34" t="s">
        <v>13318</v>
      </c>
      <c r="D4458" s="34"/>
      <c r="E4458" s="34"/>
      <c r="F4458" s="35">
        <v>3</v>
      </c>
      <c r="G4458" s="112">
        <v>155.51</v>
      </c>
      <c r="H4458" s="102"/>
    </row>
    <row r="4459" spans="1:8" x14ac:dyDescent="0.25">
      <c r="A4459" s="30" t="s">
        <v>2317</v>
      </c>
      <c r="B4459" s="30" t="s">
        <v>9183</v>
      </c>
      <c r="C4459" s="30" t="s">
        <v>2318</v>
      </c>
      <c r="D4459" s="30" t="s">
        <v>5</v>
      </c>
      <c r="E4459" s="30">
        <v>5</v>
      </c>
      <c r="F4459" s="31">
        <v>1</v>
      </c>
      <c r="G4459" s="111">
        <v>129.59</v>
      </c>
      <c r="H4459" s="102" t="s">
        <v>18921</v>
      </c>
    </row>
    <row r="4460" spans="1:8" x14ac:dyDescent="0.25">
      <c r="A4460" s="30"/>
      <c r="B4460" s="30"/>
      <c r="C4460" s="30"/>
      <c r="D4460" s="30" t="s">
        <v>7</v>
      </c>
      <c r="E4460" s="30">
        <v>0.5</v>
      </c>
      <c r="F4460" s="31">
        <v>1</v>
      </c>
      <c r="G4460" s="111">
        <v>12.96</v>
      </c>
      <c r="H4460" s="102"/>
    </row>
    <row r="4461" spans="1:8" ht="28.5" x14ac:dyDescent="0.25">
      <c r="A4461" s="34"/>
      <c r="B4461" s="34"/>
      <c r="C4461" s="34" t="s">
        <v>13319</v>
      </c>
      <c r="D4461" s="34"/>
      <c r="E4461" s="34"/>
      <c r="F4461" s="35">
        <v>2</v>
      </c>
      <c r="G4461" s="112">
        <v>142.55000000000001</v>
      </c>
      <c r="H4461" s="102"/>
    </row>
    <row r="4462" spans="1:8" x14ac:dyDescent="0.25">
      <c r="A4462" s="30" t="s">
        <v>2319</v>
      </c>
      <c r="B4462" s="30" t="s">
        <v>9184</v>
      </c>
      <c r="C4462" s="30" t="s">
        <v>2971</v>
      </c>
      <c r="D4462" s="30" t="s">
        <v>5</v>
      </c>
      <c r="E4462" s="30">
        <v>5</v>
      </c>
      <c r="F4462" s="31">
        <v>1</v>
      </c>
      <c r="G4462" s="111">
        <v>129.59</v>
      </c>
      <c r="H4462" s="102" t="s">
        <v>18249</v>
      </c>
    </row>
    <row r="4463" spans="1:8" x14ac:dyDescent="0.25">
      <c r="A4463" s="30"/>
      <c r="B4463" s="30"/>
      <c r="C4463" s="30"/>
      <c r="D4463" s="30" t="s">
        <v>7</v>
      </c>
      <c r="E4463" s="30">
        <v>0.5</v>
      </c>
      <c r="F4463" s="31">
        <v>1</v>
      </c>
      <c r="G4463" s="111">
        <v>12.96</v>
      </c>
      <c r="H4463" s="102"/>
    </row>
    <row r="4464" spans="1:8" ht="28.5" x14ac:dyDescent="0.25">
      <c r="A4464" s="34"/>
      <c r="B4464" s="34"/>
      <c r="C4464" s="34" t="s">
        <v>13320</v>
      </c>
      <c r="D4464" s="34"/>
      <c r="E4464" s="34"/>
      <c r="F4464" s="35">
        <v>2</v>
      </c>
      <c r="G4464" s="112">
        <v>142.55000000000001</v>
      </c>
      <c r="H4464" s="102"/>
    </row>
    <row r="4465" spans="1:8" x14ac:dyDescent="0.25">
      <c r="A4465" s="30" t="s">
        <v>2320</v>
      </c>
      <c r="B4465" s="30" t="s">
        <v>9185</v>
      </c>
      <c r="C4465" s="30" t="s">
        <v>2972</v>
      </c>
      <c r="D4465" s="30" t="s">
        <v>5</v>
      </c>
      <c r="E4465" s="30">
        <v>5</v>
      </c>
      <c r="F4465" s="31">
        <v>1</v>
      </c>
      <c r="G4465" s="111">
        <v>129.59</v>
      </c>
      <c r="H4465" s="102" t="s">
        <v>20903</v>
      </c>
    </row>
    <row r="4466" spans="1:8" x14ac:dyDescent="0.25">
      <c r="A4466" s="30"/>
      <c r="B4466" s="30"/>
      <c r="C4466" s="30"/>
      <c r="D4466" s="30" t="s">
        <v>7</v>
      </c>
      <c r="E4466" s="30">
        <v>0.5</v>
      </c>
      <c r="F4466" s="31">
        <v>1</v>
      </c>
      <c r="G4466" s="111">
        <v>12.96</v>
      </c>
      <c r="H4466" s="102"/>
    </row>
    <row r="4467" spans="1:8" ht="28.5" x14ac:dyDescent="0.25">
      <c r="A4467" s="34"/>
      <c r="B4467" s="34"/>
      <c r="C4467" s="34" t="s">
        <v>13321</v>
      </c>
      <c r="D4467" s="34"/>
      <c r="E4467" s="34"/>
      <c r="F4467" s="35">
        <v>2</v>
      </c>
      <c r="G4467" s="112">
        <v>142.55000000000001</v>
      </c>
      <c r="H4467" s="102"/>
    </row>
    <row r="4468" spans="1:8" x14ac:dyDescent="0.25">
      <c r="A4468" s="30" t="s">
        <v>2321</v>
      </c>
      <c r="B4468" s="30" t="s">
        <v>9186</v>
      </c>
      <c r="C4468" s="30" t="s">
        <v>2973</v>
      </c>
      <c r="D4468" s="30" t="s">
        <v>5</v>
      </c>
      <c r="E4468" s="30">
        <v>5</v>
      </c>
      <c r="F4468" s="31">
        <v>1</v>
      </c>
      <c r="G4468" s="111">
        <v>129.59</v>
      </c>
      <c r="H4468" s="102" t="s">
        <v>19517</v>
      </c>
    </row>
    <row r="4469" spans="1:8" x14ac:dyDescent="0.25">
      <c r="A4469" s="30"/>
      <c r="B4469" s="30"/>
      <c r="C4469" s="30"/>
      <c r="D4469" s="30" t="s">
        <v>7</v>
      </c>
      <c r="E4469" s="30">
        <v>0.5</v>
      </c>
      <c r="F4469" s="31">
        <v>1</v>
      </c>
      <c r="G4469" s="111">
        <v>12.96</v>
      </c>
      <c r="H4469" s="102"/>
    </row>
    <row r="4470" spans="1:8" ht="28.5" x14ac:dyDescent="0.25">
      <c r="A4470" s="34"/>
      <c r="B4470" s="34"/>
      <c r="C4470" s="34" t="s">
        <v>13322</v>
      </c>
      <c r="D4470" s="34"/>
      <c r="E4470" s="34"/>
      <c r="F4470" s="35">
        <v>2</v>
      </c>
      <c r="G4470" s="112">
        <v>142.55000000000001</v>
      </c>
      <c r="H4470" s="102"/>
    </row>
    <row r="4471" spans="1:8" x14ac:dyDescent="0.25">
      <c r="A4471" s="30" t="s">
        <v>2322</v>
      </c>
      <c r="B4471" s="30" t="s">
        <v>9187</v>
      </c>
      <c r="C4471" s="30" t="s">
        <v>2974</v>
      </c>
      <c r="D4471" s="30" t="s">
        <v>5</v>
      </c>
      <c r="E4471" s="30">
        <v>5</v>
      </c>
      <c r="F4471" s="31">
        <v>1</v>
      </c>
      <c r="G4471" s="111">
        <v>129.59</v>
      </c>
      <c r="H4471" s="102" t="s">
        <v>20075</v>
      </c>
    </row>
    <row r="4472" spans="1:8" x14ac:dyDescent="0.25">
      <c r="A4472" s="30"/>
      <c r="B4472" s="30"/>
      <c r="C4472" s="30"/>
      <c r="D4472" s="30" t="s">
        <v>7</v>
      </c>
      <c r="E4472" s="30">
        <v>0.5</v>
      </c>
      <c r="F4472" s="31">
        <v>1</v>
      </c>
      <c r="G4472" s="111">
        <v>12.96</v>
      </c>
      <c r="H4472" s="102"/>
    </row>
    <row r="4473" spans="1:8" ht="28.5" x14ac:dyDescent="0.25">
      <c r="A4473" s="34"/>
      <c r="B4473" s="34"/>
      <c r="C4473" s="34" t="s">
        <v>13323</v>
      </c>
      <c r="D4473" s="34"/>
      <c r="E4473" s="34"/>
      <c r="F4473" s="35">
        <v>2</v>
      </c>
      <c r="G4473" s="112">
        <v>142.55000000000001</v>
      </c>
      <c r="H4473" s="102"/>
    </row>
    <row r="4474" spans="1:8" ht="30" x14ac:dyDescent="0.25">
      <c r="A4474" s="30" t="s">
        <v>2323</v>
      </c>
      <c r="B4474" s="30" t="s">
        <v>9188</v>
      </c>
      <c r="C4474" s="30" t="s">
        <v>2324</v>
      </c>
      <c r="D4474" s="30" t="s">
        <v>5</v>
      </c>
      <c r="E4474" s="30">
        <v>5</v>
      </c>
      <c r="F4474" s="31">
        <v>1</v>
      </c>
      <c r="G4474" s="111">
        <v>129.59</v>
      </c>
      <c r="H4474" s="102" t="s">
        <v>18472</v>
      </c>
    </row>
    <row r="4475" spans="1:8" x14ac:dyDescent="0.25">
      <c r="A4475" s="30"/>
      <c r="B4475" s="30"/>
      <c r="C4475" s="30"/>
      <c r="D4475" s="30" t="s">
        <v>7</v>
      </c>
      <c r="E4475" s="30">
        <v>0.5</v>
      </c>
      <c r="F4475" s="31">
        <v>2</v>
      </c>
      <c r="G4475" s="111">
        <v>25.92</v>
      </c>
      <c r="H4475" s="102"/>
    </row>
    <row r="4476" spans="1:8" ht="28.5" x14ac:dyDescent="0.25">
      <c r="A4476" s="34"/>
      <c r="B4476" s="34"/>
      <c r="C4476" s="34" t="s">
        <v>13324</v>
      </c>
      <c r="D4476" s="34"/>
      <c r="E4476" s="34"/>
      <c r="F4476" s="35">
        <v>3</v>
      </c>
      <c r="G4476" s="112">
        <v>155.51</v>
      </c>
      <c r="H4476" s="102"/>
    </row>
    <row r="4477" spans="1:8" ht="30" x14ac:dyDescent="0.25">
      <c r="A4477" s="30" t="s">
        <v>2325</v>
      </c>
      <c r="B4477" s="30" t="s">
        <v>9189</v>
      </c>
      <c r="C4477" s="30" t="s">
        <v>2326</v>
      </c>
      <c r="D4477" s="30" t="s">
        <v>5</v>
      </c>
      <c r="E4477" s="30">
        <v>5</v>
      </c>
      <c r="F4477" s="31">
        <v>1</v>
      </c>
      <c r="G4477" s="111">
        <v>129.59</v>
      </c>
      <c r="H4477" s="102" t="s">
        <v>17525</v>
      </c>
    </row>
    <row r="4478" spans="1:8" x14ac:dyDescent="0.25">
      <c r="A4478" s="30"/>
      <c r="B4478" s="30"/>
      <c r="C4478" s="30"/>
      <c r="D4478" s="30" t="s">
        <v>7</v>
      </c>
      <c r="E4478" s="30">
        <v>0.5</v>
      </c>
      <c r="F4478" s="31">
        <v>2</v>
      </c>
      <c r="G4478" s="111">
        <v>25.92</v>
      </c>
      <c r="H4478" s="102"/>
    </row>
    <row r="4479" spans="1:8" ht="28.5" x14ac:dyDescent="0.25">
      <c r="A4479" s="34"/>
      <c r="B4479" s="34"/>
      <c r="C4479" s="34" t="s">
        <v>13325</v>
      </c>
      <c r="D4479" s="34"/>
      <c r="E4479" s="34"/>
      <c r="F4479" s="35">
        <v>3</v>
      </c>
      <c r="G4479" s="112">
        <v>155.51</v>
      </c>
      <c r="H4479" s="102"/>
    </row>
    <row r="4480" spans="1:8" ht="30" x14ac:dyDescent="0.25">
      <c r="A4480" s="30" t="s">
        <v>2327</v>
      </c>
      <c r="B4480" s="30" t="s">
        <v>9190</v>
      </c>
      <c r="C4480" s="30" t="s">
        <v>2328</v>
      </c>
      <c r="D4480" s="30" t="s">
        <v>5</v>
      </c>
      <c r="E4480" s="30">
        <v>5</v>
      </c>
      <c r="F4480" s="31">
        <v>2</v>
      </c>
      <c r="G4480" s="111">
        <v>259.18</v>
      </c>
      <c r="H4480" s="102" t="s">
        <v>17366</v>
      </c>
    </row>
    <row r="4481" spans="1:8" x14ac:dyDescent="0.25">
      <c r="A4481" s="30"/>
      <c r="B4481" s="30"/>
      <c r="C4481" s="30"/>
      <c r="D4481" s="30" t="s">
        <v>7</v>
      </c>
      <c r="E4481" s="30">
        <v>0.5</v>
      </c>
      <c r="F4481" s="31">
        <v>2</v>
      </c>
      <c r="G4481" s="111">
        <v>25.92</v>
      </c>
      <c r="H4481" s="102"/>
    </row>
    <row r="4482" spans="1:8" ht="28.5" x14ac:dyDescent="0.25">
      <c r="A4482" s="34"/>
      <c r="B4482" s="34"/>
      <c r="C4482" s="34" t="s">
        <v>13326</v>
      </c>
      <c r="D4482" s="34"/>
      <c r="E4482" s="34"/>
      <c r="F4482" s="35">
        <v>4</v>
      </c>
      <c r="G4482" s="112">
        <v>285.10000000000002</v>
      </c>
      <c r="H4482" s="102"/>
    </row>
    <row r="4483" spans="1:8" ht="30" x14ac:dyDescent="0.25">
      <c r="A4483" s="30" t="s">
        <v>2329</v>
      </c>
      <c r="B4483" s="30" t="s">
        <v>9191</v>
      </c>
      <c r="C4483" s="30" t="s">
        <v>2330</v>
      </c>
      <c r="D4483" s="30" t="s">
        <v>5</v>
      </c>
      <c r="E4483" s="30">
        <v>5</v>
      </c>
      <c r="F4483" s="31">
        <v>3</v>
      </c>
      <c r="G4483" s="111">
        <v>388.77</v>
      </c>
      <c r="H4483" s="102" t="s">
        <v>17193</v>
      </c>
    </row>
    <row r="4484" spans="1:8" x14ac:dyDescent="0.25">
      <c r="A4484" s="30"/>
      <c r="B4484" s="30"/>
      <c r="C4484" s="30"/>
      <c r="D4484" s="30" t="s">
        <v>6</v>
      </c>
      <c r="E4484" s="30">
        <v>1</v>
      </c>
      <c r="F4484" s="31">
        <v>1</v>
      </c>
      <c r="G4484" s="111">
        <v>25.92</v>
      </c>
      <c r="H4484" s="102"/>
    </row>
    <row r="4485" spans="1:8" ht="42.75" x14ac:dyDescent="0.25">
      <c r="A4485" s="34"/>
      <c r="B4485" s="34"/>
      <c r="C4485" s="34" t="s">
        <v>13327</v>
      </c>
      <c r="D4485" s="34"/>
      <c r="E4485" s="34"/>
      <c r="F4485" s="35">
        <v>4</v>
      </c>
      <c r="G4485" s="112">
        <v>414.69</v>
      </c>
      <c r="H4485" s="102"/>
    </row>
    <row r="4486" spans="1:8" ht="30" x14ac:dyDescent="0.25">
      <c r="A4486" s="30" t="s">
        <v>2331</v>
      </c>
      <c r="B4486" s="30" t="s">
        <v>9192</v>
      </c>
      <c r="C4486" s="30" t="s">
        <v>2332</v>
      </c>
      <c r="D4486" s="30" t="s">
        <v>5</v>
      </c>
      <c r="E4486" s="30">
        <v>5</v>
      </c>
      <c r="F4486" s="31">
        <v>2</v>
      </c>
      <c r="G4486" s="111">
        <v>259.18</v>
      </c>
      <c r="H4486" s="102" t="s">
        <v>18925</v>
      </c>
    </row>
    <row r="4487" spans="1:8" x14ac:dyDescent="0.25">
      <c r="A4487" s="30"/>
      <c r="B4487" s="30"/>
      <c r="C4487" s="30"/>
      <c r="D4487" s="30" t="s">
        <v>7</v>
      </c>
      <c r="E4487" s="30">
        <v>0.5</v>
      </c>
      <c r="F4487" s="31">
        <v>1</v>
      </c>
      <c r="G4487" s="111">
        <v>12.96</v>
      </c>
      <c r="H4487" s="102"/>
    </row>
    <row r="4488" spans="1:8" ht="28.5" x14ac:dyDescent="0.25">
      <c r="A4488" s="34"/>
      <c r="B4488" s="34"/>
      <c r="C4488" s="34" t="s">
        <v>13328</v>
      </c>
      <c r="D4488" s="34"/>
      <c r="E4488" s="34"/>
      <c r="F4488" s="35">
        <v>3</v>
      </c>
      <c r="G4488" s="112">
        <v>272.14</v>
      </c>
      <c r="H4488" s="102"/>
    </row>
    <row r="4489" spans="1:8" ht="45" x14ac:dyDescent="0.25">
      <c r="A4489" s="30" t="s">
        <v>2333</v>
      </c>
      <c r="B4489" s="30" t="s">
        <v>9193</v>
      </c>
      <c r="C4489" s="30" t="s">
        <v>2334</v>
      </c>
      <c r="D4489" s="30" t="s">
        <v>5</v>
      </c>
      <c r="E4489" s="30">
        <v>5</v>
      </c>
      <c r="F4489" s="31">
        <v>1</v>
      </c>
      <c r="G4489" s="111">
        <v>129.59</v>
      </c>
      <c r="H4489" s="102" t="s">
        <v>17529</v>
      </c>
    </row>
    <row r="4490" spans="1:8" x14ac:dyDescent="0.25">
      <c r="A4490" s="30"/>
      <c r="B4490" s="30"/>
      <c r="C4490" s="30"/>
      <c r="D4490" s="30" t="s">
        <v>7</v>
      </c>
      <c r="E4490" s="30">
        <v>0.5</v>
      </c>
      <c r="F4490" s="31">
        <v>4</v>
      </c>
      <c r="G4490" s="111">
        <v>51.84</v>
      </c>
      <c r="H4490" s="102"/>
    </row>
    <row r="4491" spans="1:8" ht="42.75" x14ac:dyDescent="0.25">
      <c r="A4491" s="34"/>
      <c r="B4491" s="34"/>
      <c r="C4491" s="34" t="s">
        <v>13329</v>
      </c>
      <c r="D4491" s="34"/>
      <c r="E4491" s="34"/>
      <c r="F4491" s="35">
        <v>5</v>
      </c>
      <c r="G4491" s="112">
        <v>181.43</v>
      </c>
      <c r="H4491" s="102"/>
    </row>
    <row r="4492" spans="1:8" ht="30" x14ac:dyDescent="0.25">
      <c r="A4492" s="30" t="s">
        <v>2335</v>
      </c>
      <c r="B4492" s="30" t="s">
        <v>9194</v>
      </c>
      <c r="C4492" s="30" t="s">
        <v>2336</v>
      </c>
      <c r="D4492" s="30" t="s">
        <v>5</v>
      </c>
      <c r="E4492" s="30">
        <v>5</v>
      </c>
      <c r="F4492" s="31">
        <v>1</v>
      </c>
      <c r="G4492" s="111">
        <v>129.59</v>
      </c>
      <c r="H4492" s="102" t="s">
        <v>19987</v>
      </c>
    </row>
    <row r="4493" spans="1:8" x14ac:dyDescent="0.25">
      <c r="A4493" s="30"/>
      <c r="B4493" s="30"/>
      <c r="C4493" s="30"/>
      <c r="D4493" s="30" t="s">
        <v>7</v>
      </c>
      <c r="E4493" s="30">
        <v>0.5</v>
      </c>
      <c r="F4493" s="31">
        <v>2</v>
      </c>
      <c r="G4493" s="111">
        <v>25.92</v>
      </c>
      <c r="H4493" s="102"/>
    </row>
    <row r="4494" spans="1:8" ht="28.5" x14ac:dyDescent="0.25">
      <c r="A4494" s="34"/>
      <c r="B4494" s="34"/>
      <c r="C4494" s="34" t="s">
        <v>13330</v>
      </c>
      <c r="D4494" s="34"/>
      <c r="E4494" s="34"/>
      <c r="F4494" s="35">
        <v>3</v>
      </c>
      <c r="G4494" s="112">
        <v>155.51</v>
      </c>
      <c r="H4494" s="102"/>
    </row>
    <row r="4495" spans="1:8" ht="30" x14ac:dyDescent="0.25">
      <c r="A4495" s="30" t="s">
        <v>2337</v>
      </c>
      <c r="B4495" s="30" t="s">
        <v>9195</v>
      </c>
      <c r="C4495" s="30" t="s">
        <v>2767</v>
      </c>
      <c r="D4495" s="30" t="s">
        <v>8</v>
      </c>
      <c r="E4495" s="30">
        <v>2</v>
      </c>
      <c r="F4495" s="31">
        <v>6</v>
      </c>
      <c r="G4495" s="111">
        <v>311.02</v>
      </c>
      <c r="H4495" s="102" t="s">
        <v>17444</v>
      </c>
    </row>
    <row r="4496" spans="1:8" x14ac:dyDescent="0.25">
      <c r="A4496" s="30"/>
      <c r="B4496" s="30"/>
      <c r="C4496" s="30"/>
      <c r="D4496" s="30" t="s">
        <v>7</v>
      </c>
      <c r="E4496" s="30">
        <v>0.5</v>
      </c>
      <c r="F4496" s="31">
        <v>7</v>
      </c>
      <c r="G4496" s="111">
        <v>90.71</v>
      </c>
      <c r="H4496" s="102"/>
    </row>
    <row r="4497" spans="1:8" ht="42.75" x14ac:dyDescent="0.25">
      <c r="A4497" s="34"/>
      <c r="B4497" s="34"/>
      <c r="C4497" s="34" t="s">
        <v>13331</v>
      </c>
      <c r="D4497" s="34"/>
      <c r="E4497" s="34"/>
      <c r="F4497" s="35">
        <v>13</v>
      </c>
      <c r="G4497" s="112">
        <v>401.72999999999996</v>
      </c>
      <c r="H4497" s="102"/>
    </row>
    <row r="4498" spans="1:8" ht="30" x14ac:dyDescent="0.25">
      <c r="A4498" s="30" t="s">
        <v>2338</v>
      </c>
      <c r="B4498" s="30" t="s">
        <v>9196</v>
      </c>
      <c r="C4498" s="30" t="s">
        <v>2339</v>
      </c>
      <c r="D4498" s="30" t="s">
        <v>5</v>
      </c>
      <c r="E4498" s="30">
        <v>5</v>
      </c>
      <c r="F4498" s="31">
        <v>2</v>
      </c>
      <c r="G4498" s="111">
        <v>259.18</v>
      </c>
      <c r="H4498" s="102" t="s">
        <v>20811</v>
      </c>
    </row>
    <row r="4499" spans="1:8" x14ac:dyDescent="0.25">
      <c r="A4499" s="30"/>
      <c r="B4499" s="30"/>
      <c r="C4499" s="30"/>
      <c r="D4499" s="30" t="s">
        <v>7</v>
      </c>
      <c r="E4499" s="30">
        <v>0.5</v>
      </c>
      <c r="F4499" s="31">
        <v>1</v>
      </c>
      <c r="G4499" s="111">
        <v>12.96</v>
      </c>
      <c r="H4499" s="102"/>
    </row>
    <row r="4500" spans="1:8" ht="28.5" x14ac:dyDescent="0.25">
      <c r="A4500" s="34"/>
      <c r="B4500" s="34"/>
      <c r="C4500" s="34" t="s">
        <v>13332</v>
      </c>
      <c r="D4500" s="34"/>
      <c r="E4500" s="34"/>
      <c r="F4500" s="35">
        <v>3</v>
      </c>
      <c r="G4500" s="112">
        <v>272.14</v>
      </c>
      <c r="H4500" s="102"/>
    </row>
    <row r="4501" spans="1:8" ht="45" x14ac:dyDescent="0.25">
      <c r="A4501" s="30" t="s">
        <v>2340</v>
      </c>
      <c r="B4501" s="30" t="s">
        <v>9197</v>
      </c>
      <c r="C4501" s="30" t="s">
        <v>2341</v>
      </c>
      <c r="D4501" s="30" t="s">
        <v>5</v>
      </c>
      <c r="E4501" s="30">
        <v>5</v>
      </c>
      <c r="F4501" s="31">
        <v>3</v>
      </c>
      <c r="G4501" s="111">
        <v>388.77</v>
      </c>
      <c r="H4501" s="102" t="s">
        <v>18652</v>
      </c>
    </row>
    <row r="4502" spans="1:8" x14ac:dyDescent="0.25">
      <c r="A4502" s="30"/>
      <c r="B4502" s="30"/>
      <c r="C4502" s="30"/>
      <c r="D4502" s="30" t="s">
        <v>7</v>
      </c>
      <c r="E4502" s="30">
        <v>0.5</v>
      </c>
      <c r="F4502" s="31">
        <v>2</v>
      </c>
      <c r="G4502" s="111">
        <v>25.92</v>
      </c>
      <c r="H4502" s="102"/>
    </row>
    <row r="4503" spans="1:8" ht="42.75" x14ac:dyDescent="0.25">
      <c r="A4503" s="34"/>
      <c r="B4503" s="34"/>
      <c r="C4503" s="34" t="s">
        <v>13333</v>
      </c>
      <c r="D4503" s="34"/>
      <c r="E4503" s="34"/>
      <c r="F4503" s="35">
        <v>5</v>
      </c>
      <c r="G4503" s="112">
        <v>414.69</v>
      </c>
      <c r="H4503" s="102"/>
    </row>
    <row r="4504" spans="1:8" ht="75" x14ac:dyDescent="0.25">
      <c r="A4504" s="30" t="s">
        <v>2345</v>
      </c>
      <c r="B4504" s="30" t="s">
        <v>9200</v>
      </c>
      <c r="C4504" s="30" t="s">
        <v>2545</v>
      </c>
      <c r="D4504" s="30" t="s">
        <v>7</v>
      </c>
      <c r="E4504" s="30">
        <v>0.5</v>
      </c>
      <c r="F4504" s="31">
        <v>1</v>
      </c>
      <c r="G4504" s="111">
        <v>12.96</v>
      </c>
      <c r="H4504" s="114" t="s">
        <v>19441</v>
      </c>
    </row>
    <row r="4505" spans="1:8" ht="71.25" x14ac:dyDescent="0.25">
      <c r="A4505" s="34"/>
      <c r="B4505" s="34"/>
      <c r="C4505" s="34" t="s">
        <v>13334</v>
      </c>
      <c r="D4505" s="34"/>
      <c r="E4505" s="34"/>
      <c r="F4505" s="35">
        <v>1</v>
      </c>
      <c r="G4505" s="112">
        <v>12.96</v>
      </c>
      <c r="H4505" s="102"/>
    </row>
    <row r="4506" spans="1:8" ht="30" x14ac:dyDescent="0.25">
      <c r="A4506" s="30" t="s">
        <v>2346</v>
      </c>
      <c r="B4506" s="30" t="s">
        <v>9201</v>
      </c>
      <c r="C4506" s="30" t="s">
        <v>2347</v>
      </c>
      <c r="D4506" s="30" t="s">
        <v>5</v>
      </c>
      <c r="E4506" s="30">
        <v>5</v>
      </c>
      <c r="F4506" s="31">
        <v>1</v>
      </c>
      <c r="G4506" s="111">
        <v>129.59</v>
      </c>
      <c r="H4506" s="102" t="s">
        <v>19162</v>
      </c>
    </row>
    <row r="4507" spans="1:8" x14ac:dyDescent="0.25">
      <c r="A4507" s="30"/>
      <c r="B4507" s="30"/>
      <c r="C4507" s="30"/>
      <c r="D4507" s="30" t="s">
        <v>7</v>
      </c>
      <c r="E4507" s="30">
        <v>0.5</v>
      </c>
      <c r="F4507" s="31">
        <v>2</v>
      </c>
      <c r="G4507" s="111">
        <v>25.92</v>
      </c>
      <c r="H4507" s="102"/>
    </row>
    <row r="4508" spans="1:8" ht="28.5" x14ac:dyDescent="0.25">
      <c r="A4508" s="34"/>
      <c r="B4508" s="34"/>
      <c r="C4508" s="34" t="s">
        <v>13335</v>
      </c>
      <c r="D4508" s="34"/>
      <c r="E4508" s="34"/>
      <c r="F4508" s="35">
        <v>3</v>
      </c>
      <c r="G4508" s="112">
        <v>155.51</v>
      </c>
      <c r="H4508" s="102"/>
    </row>
    <row r="4509" spans="1:8" x14ac:dyDescent="0.25">
      <c r="A4509" s="30" t="s">
        <v>2637</v>
      </c>
      <c r="B4509" s="30" t="s">
        <v>8567</v>
      </c>
      <c r="C4509" s="30" t="s">
        <v>2638</v>
      </c>
      <c r="D4509" s="30" t="s">
        <v>8</v>
      </c>
      <c r="E4509" s="30">
        <v>2</v>
      </c>
      <c r="F4509" s="31">
        <v>1</v>
      </c>
      <c r="G4509" s="111">
        <v>51.84</v>
      </c>
      <c r="H4509" s="102" t="s">
        <v>18136</v>
      </c>
    </row>
    <row r="4510" spans="1:8" x14ac:dyDescent="0.25">
      <c r="A4510" s="30"/>
      <c r="B4510" s="30"/>
      <c r="C4510" s="30"/>
      <c r="D4510" s="30" t="s">
        <v>7</v>
      </c>
      <c r="E4510" s="30">
        <v>0.5</v>
      </c>
      <c r="F4510" s="31">
        <v>1</v>
      </c>
      <c r="G4510" s="111">
        <v>12.96</v>
      </c>
      <c r="H4510" s="102"/>
    </row>
    <row r="4511" spans="1:8" ht="28.5" x14ac:dyDescent="0.25">
      <c r="A4511" s="34"/>
      <c r="B4511" s="34"/>
      <c r="C4511" s="34" t="s">
        <v>13336</v>
      </c>
      <c r="D4511" s="34"/>
      <c r="E4511" s="34"/>
      <c r="F4511" s="35">
        <v>2</v>
      </c>
      <c r="G4511" s="112">
        <v>64.800000000000011</v>
      </c>
      <c r="H4511" s="102"/>
    </row>
    <row r="4512" spans="1:8" ht="45" x14ac:dyDescent="0.25">
      <c r="A4512" s="30" t="s">
        <v>6538</v>
      </c>
      <c r="B4512" s="30" t="s">
        <v>9202</v>
      </c>
      <c r="C4512" s="30" t="s">
        <v>6539</v>
      </c>
      <c r="D4512" s="30" t="s">
        <v>5</v>
      </c>
      <c r="E4512" s="30">
        <v>5</v>
      </c>
      <c r="F4512" s="31">
        <v>1</v>
      </c>
      <c r="G4512" s="111">
        <v>129.59</v>
      </c>
      <c r="H4512" s="102" t="s">
        <v>18462</v>
      </c>
    </row>
    <row r="4513" spans="1:8" x14ac:dyDescent="0.25">
      <c r="A4513" s="30"/>
      <c r="B4513" s="30"/>
      <c r="C4513" s="30"/>
      <c r="D4513" s="30" t="s">
        <v>7</v>
      </c>
      <c r="E4513" s="30">
        <v>0.5</v>
      </c>
      <c r="F4513" s="31">
        <v>1</v>
      </c>
      <c r="G4513" s="111">
        <v>12.96</v>
      </c>
      <c r="H4513" s="102"/>
    </row>
    <row r="4514" spans="1:8" ht="42.75" x14ac:dyDescent="0.25">
      <c r="A4514" s="34"/>
      <c r="B4514" s="34"/>
      <c r="C4514" s="34" t="s">
        <v>13337</v>
      </c>
      <c r="D4514" s="34"/>
      <c r="E4514" s="34"/>
      <c r="F4514" s="35">
        <v>2</v>
      </c>
      <c r="G4514" s="112">
        <v>142.55000000000001</v>
      </c>
      <c r="H4514" s="102"/>
    </row>
    <row r="4515" spans="1:8" ht="30" x14ac:dyDescent="0.25">
      <c r="A4515" s="30" t="s">
        <v>2349</v>
      </c>
      <c r="B4515" s="30" t="s">
        <v>9203</v>
      </c>
      <c r="C4515" s="30" t="s">
        <v>7190</v>
      </c>
      <c r="D4515" s="30" t="s">
        <v>5</v>
      </c>
      <c r="E4515" s="30">
        <v>5</v>
      </c>
      <c r="F4515" s="31">
        <v>2</v>
      </c>
      <c r="G4515" s="111">
        <v>259.18</v>
      </c>
      <c r="H4515" s="102" t="s">
        <v>19734</v>
      </c>
    </row>
    <row r="4516" spans="1:8" x14ac:dyDescent="0.25">
      <c r="A4516" s="30"/>
      <c r="B4516" s="30"/>
      <c r="C4516" s="30"/>
      <c r="D4516" s="30" t="s">
        <v>6</v>
      </c>
      <c r="E4516" s="30">
        <v>1</v>
      </c>
      <c r="F4516" s="31">
        <v>2</v>
      </c>
      <c r="G4516" s="111">
        <v>51.84</v>
      </c>
      <c r="H4516" s="102"/>
    </row>
    <row r="4517" spans="1:8" x14ac:dyDescent="0.25">
      <c r="A4517" s="30"/>
      <c r="B4517" s="30"/>
      <c r="C4517" s="30"/>
      <c r="D4517" s="30" t="s">
        <v>7</v>
      </c>
      <c r="E4517" s="30">
        <v>0.5</v>
      </c>
      <c r="F4517" s="31">
        <v>1</v>
      </c>
      <c r="G4517" s="111">
        <v>12.96</v>
      </c>
      <c r="H4517" s="102"/>
    </row>
    <row r="4518" spans="1:8" ht="28.5" x14ac:dyDescent="0.25">
      <c r="A4518" s="34"/>
      <c r="B4518" s="34"/>
      <c r="C4518" s="34" t="s">
        <v>13338</v>
      </c>
      <c r="D4518" s="34"/>
      <c r="E4518" s="34"/>
      <c r="F4518" s="35">
        <v>5</v>
      </c>
      <c r="G4518" s="112">
        <v>323.97999999999996</v>
      </c>
      <c r="H4518" s="102"/>
    </row>
    <row r="4519" spans="1:8" ht="30" x14ac:dyDescent="0.25">
      <c r="A4519" s="30" t="s">
        <v>2350</v>
      </c>
      <c r="B4519" s="30" t="s">
        <v>9204</v>
      </c>
      <c r="C4519" s="30" t="s">
        <v>2976</v>
      </c>
      <c r="D4519" s="30" t="s">
        <v>5</v>
      </c>
      <c r="E4519" s="30">
        <v>5</v>
      </c>
      <c r="F4519" s="31">
        <v>2</v>
      </c>
      <c r="G4519" s="111">
        <v>259.18</v>
      </c>
      <c r="H4519" s="102" t="s">
        <v>17311</v>
      </c>
    </row>
    <row r="4520" spans="1:8" x14ac:dyDescent="0.25">
      <c r="A4520" s="30"/>
      <c r="B4520" s="30"/>
      <c r="C4520" s="30"/>
      <c r="D4520" s="30" t="s">
        <v>7</v>
      </c>
      <c r="E4520" s="30">
        <v>0.5</v>
      </c>
      <c r="F4520" s="31">
        <v>2</v>
      </c>
      <c r="G4520" s="111">
        <v>25.92</v>
      </c>
      <c r="H4520" s="102"/>
    </row>
    <row r="4521" spans="1:8" ht="28.5" x14ac:dyDescent="0.25">
      <c r="A4521" s="34"/>
      <c r="B4521" s="34"/>
      <c r="C4521" s="34" t="s">
        <v>13339</v>
      </c>
      <c r="D4521" s="34"/>
      <c r="E4521" s="34"/>
      <c r="F4521" s="35">
        <v>4</v>
      </c>
      <c r="G4521" s="112">
        <v>285.10000000000002</v>
      </c>
      <c r="H4521" s="102"/>
    </row>
    <row r="4522" spans="1:8" x14ac:dyDescent="0.25">
      <c r="A4522" s="30" t="s">
        <v>2352</v>
      </c>
      <c r="B4522" s="30" t="s">
        <v>9206</v>
      </c>
      <c r="C4522" s="30" t="s">
        <v>2353</v>
      </c>
      <c r="D4522" s="30" t="s">
        <v>8</v>
      </c>
      <c r="E4522" s="30">
        <v>2</v>
      </c>
      <c r="F4522" s="31">
        <v>1</v>
      </c>
      <c r="G4522" s="111">
        <v>51.84</v>
      </c>
      <c r="H4522" s="102" t="s">
        <v>19755</v>
      </c>
    </row>
    <row r="4523" spans="1:8" x14ac:dyDescent="0.25">
      <c r="A4523" s="30"/>
      <c r="B4523" s="30"/>
      <c r="C4523" s="30"/>
      <c r="D4523" s="30" t="s">
        <v>7</v>
      </c>
      <c r="E4523" s="30">
        <v>0.5</v>
      </c>
      <c r="F4523" s="31">
        <v>1</v>
      </c>
      <c r="G4523" s="111">
        <v>12.96</v>
      </c>
      <c r="H4523" s="102"/>
    </row>
    <row r="4524" spans="1:8" x14ac:dyDescent="0.25">
      <c r="A4524" s="34"/>
      <c r="B4524" s="34"/>
      <c r="C4524" s="34" t="s">
        <v>13340</v>
      </c>
      <c r="D4524" s="34"/>
      <c r="E4524" s="34"/>
      <c r="F4524" s="35">
        <v>2</v>
      </c>
      <c r="G4524" s="112">
        <v>64.800000000000011</v>
      </c>
      <c r="H4524" s="102"/>
    </row>
    <row r="4525" spans="1:8" ht="30" x14ac:dyDescent="0.25">
      <c r="A4525" s="30" t="s">
        <v>2354</v>
      </c>
      <c r="B4525" s="30" t="s">
        <v>9207</v>
      </c>
      <c r="C4525" s="30" t="s">
        <v>2447</v>
      </c>
      <c r="D4525" s="30" t="s">
        <v>8</v>
      </c>
      <c r="E4525" s="30">
        <v>2</v>
      </c>
      <c r="F4525" s="31">
        <v>1</v>
      </c>
      <c r="G4525" s="111">
        <v>51.84</v>
      </c>
      <c r="H4525" s="102" t="s">
        <v>17273</v>
      </c>
    </row>
    <row r="4526" spans="1:8" ht="28.5" x14ac:dyDescent="0.25">
      <c r="A4526" s="34"/>
      <c r="B4526" s="34"/>
      <c r="C4526" s="34" t="s">
        <v>13341</v>
      </c>
      <c r="D4526" s="34"/>
      <c r="E4526" s="34"/>
      <c r="F4526" s="35">
        <v>1</v>
      </c>
      <c r="G4526" s="112">
        <v>51.84</v>
      </c>
      <c r="H4526" s="102"/>
    </row>
    <row r="4527" spans="1:8" ht="30" x14ac:dyDescent="0.25">
      <c r="A4527" s="30" t="s">
        <v>2355</v>
      </c>
      <c r="B4527" s="30" t="s">
        <v>9208</v>
      </c>
      <c r="C4527" s="30" t="s">
        <v>2977</v>
      </c>
      <c r="D4527" s="30" t="s">
        <v>5</v>
      </c>
      <c r="E4527" s="30">
        <v>5</v>
      </c>
      <c r="F4527" s="31">
        <v>3</v>
      </c>
      <c r="G4527" s="111">
        <v>388.77</v>
      </c>
      <c r="H4527" s="102" t="s">
        <v>17176</v>
      </c>
    </row>
    <row r="4528" spans="1:8" x14ac:dyDescent="0.25">
      <c r="A4528" s="30"/>
      <c r="B4528" s="30"/>
      <c r="C4528" s="30"/>
      <c r="D4528" s="30" t="s">
        <v>6</v>
      </c>
      <c r="E4528" s="30">
        <v>1</v>
      </c>
      <c r="F4528" s="31">
        <v>1</v>
      </c>
      <c r="G4528" s="111">
        <v>25.92</v>
      </c>
      <c r="H4528" s="102"/>
    </row>
    <row r="4529" spans="1:8" x14ac:dyDescent="0.25">
      <c r="A4529" s="30"/>
      <c r="B4529" s="30"/>
      <c r="C4529" s="30"/>
      <c r="D4529" s="30" t="s">
        <v>7</v>
      </c>
      <c r="E4529" s="30">
        <v>0.5</v>
      </c>
      <c r="F4529" s="31">
        <v>1</v>
      </c>
      <c r="G4529" s="111">
        <v>12.96</v>
      </c>
      <c r="H4529" s="102"/>
    </row>
    <row r="4530" spans="1:8" ht="28.5" x14ac:dyDescent="0.25">
      <c r="A4530" s="34"/>
      <c r="B4530" s="34"/>
      <c r="C4530" s="34" t="s">
        <v>13342</v>
      </c>
      <c r="D4530" s="34"/>
      <c r="E4530" s="34"/>
      <c r="F4530" s="35">
        <v>5</v>
      </c>
      <c r="G4530" s="112">
        <v>427.65</v>
      </c>
      <c r="H4530" s="102"/>
    </row>
    <row r="4531" spans="1:8" x14ac:dyDescent="0.25">
      <c r="A4531" s="30" t="s">
        <v>2356</v>
      </c>
      <c r="B4531" s="30" t="s">
        <v>9209</v>
      </c>
      <c r="C4531" s="30" t="s">
        <v>2357</v>
      </c>
      <c r="D4531" s="30" t="s">
        <v>5</v>
      </c>
      <c r="E4531" s="30">
        <v>5</v>
      </c>
      <c r="F4531" s="31">
        <v>1</v>
      </c>
      <c r="G4531" s="111">
        <v>129.59</v>
      </c>
      <c r="H4531" s="102" t="s">
        <v>19760</v>
      </c>
    </row>
    <row r="4532" spans="1:8" x14ac:dyDescent="0.25">
      <c r="A4532" s="30"/>
      <c r="B4532" s="30"/>
      <c r="C4532" s="30"/>
      <c r="D4532" s="30" t="s">
        <v>7</v>
      </c>
      <c r="E4532" s="30">
        <v>0.5</v>
      </c>
      <c r="F4532" s="31">
        <v>1</v>
      </c>
      <c r="G4532" s="111">
        <v>12.96</v>
      </c>
      <c r="H4532" s="102"/>
    </row>
    <row r="4533" spans="1:8" ht="28.5" x14ac:dyDescent="0.25">
      <c r="A4533" s="34"/>
      <c r="B4533" s="34"/>
      <c r="C4533" s="34" t="s">
        <v>13343</v>
      </c>
      <c r="D4533" s="34"/>
      <c r="E4533" s="34"/>
      <c r="F4533" s="35">
        <v>2</v>
      </c>
      <c r="G4533" s="112">
        <v>142.55000000000001</v>
      </c>
      <c r="H4533" s="102"/>
    </row>
    <row r="4534" spans="1:8" x14ac:dyDescent="0.25">
      <c r="A4534" s="30" t="s">
        <v>2358</v>
      </c>
      <c r="B4534" s="30" t="s">
        <v>9210</v>
      </c>
      <c r="C4534" s="30" t="s">
        <v>7191</v>
      </c>
      <c r="D4534" s="30" t="s">
        <v>8</v>
      </c>
      <c r="E4534" s="30">
        <v>2</v>
      </c>
      <c r="F4534" s="31">
        <v>1</v>
      </c>
      <c r="G4534" s="111">
        <v>51.84</v>
      </c>
      <c r="H4534" s="102" t="s">
        <v>17635</v>
      </c>
    </row>
    <row r="4535" spans="1:8" ht="28.5" x14ac:dyDescent="0.25">
      <c r="A4535" s="34"/>
      <c r="B4535" s="34"/>
      <c r="C4535" s="34" t="s">
        <v>13344</v>
      </c>
      <c r="D4535" s="34"/>
      <c r="E4535" s="34"/>
      <c r="F4535" s="35">
        <v>1</v>
      </c>
      <c r="G4535" s="112">
        <v>51.84</v>
      </c>
      <c r="H4535" s="102"/>
    </row>
    <row r="4536" spans="1:8" ht="45" x14ac:dyDescent="0.25">
      <c r="A4536" s="30" t="s">
        <v>2448</v>
      </c>
      <c r="B4536" s="30" t="s">
        <v>9211</v>
      </c>
      <c r="C4536" s="30" t="s">
        <v>2348</v>
      </c>
      <c r="D4536" s="30" t="s">
        <v>5</v>
      </c>
      <c r="E4536" s="30">
        <v>5</v>
      </c>
      <c r="F4536" s="31">
        <v>2</v>
      </c>
      <c r="G4536" s="111">
        <v>259.18</v>
      </c>
      <c r="H4536" s="102" t="s">
        <v>19575</v>
      </c>
    </row>
    <row r="4537" spans="1:8" x14ac:dyDescent="0.25">
      <c r="A4537" s="30"/>
      <c r="B4537" s="30"/>
      <c r="C4537" s="30"/>
      <c r="D4537" s="30" t="s">
        <v>7</v>
      </c>
      <c r="E4537" s="30">
        <v>0.5</v>
      </c>
      <c r="F4537" s="31">
        <v>3</v>
      </c>
      <c r="G4537" s="111">
        <v>38.880000000000003</v>
      </c>
      <c r="H4537" s="102"/>
    </row>
    <row r="4538" spans="1:8" ht="42.75" x14ac:dyDescent="0.25">
      <c r="A4538" s="34"/>
      <c r="B4538" s="34"/>
      <c r="C4538" s="34" t="s">
        <v>13345</v>
      </c>
      <c r="D4538" s="34"/>
      <c r="E4538" s="34"/>
      <c r="F4538" s="35">
        <v>5</v>
      </c>
      <c r="G4538" s="112">
        <v>298.06</v>
      </c>
      <c r="H4538" s="102"/>
    </row>
    <row r="4539" spans="1:8" ht="45" x14ac:dyDescent="0.25">
      <c r="A4539" s="30" t="s">
        <v>2359</v>
      </c>
      <c r="B4539" s="30" t="s">
        <v>9212</v>
      </c>
      <c r="C4539" s="30" t="s">
        <v>2978</v>
      </c>
      <c r="D4539" s="30" t="s">
        <v>5</v>
      </c>
      <c r="E4539" s="30">
        <v>5</v>
      </c>
      <c r="F4539" s="31">
        <v>2</v>
      </c>
      <c r="G4539" s="111">
        <v>259.18</v>
      </c>
      <c r="H4539" s="102" t="s">
        <v>20508</v>
      </c>
    </row>
    <row r="4540" spans="1:8" x14ac:dyDescent="0.25">
      <c r="A4540" s="30"/>
      <c r="B4540" s="30"/>
      <c r="C4540" s="30"/>
      <c r="D4540" s="30" t="s">
        <v>7</v>
      </c>
      <c r="E4540" s="30">
        <v>0.5</v>
      </c>
      <c r="F4540" s="31">
        <v>3</v>
      </c>
      <c r="G4540" s="111">
        <v>38.880000000000003</v>
      </c>
      <c r="H4540" s="102"/>
    </row>
    <row r="4541" spans="1:8" ht="42.75" x14ac:dyDescent="0.25">
      <c r="A4541" s="34"/>
      <c r="B4541" s="34"/>
      <c r="C4541" s="34" t="s">
        <v>13346</v>
      </c>
      <c r="D4541" s="34"/>
      <c r="E4541" s="34"/>
      <c r="F4541" s="35">
        <v>5</v>
      </c>
      <c r="G4541" s="112">
        <v>298.06</v>
      </c>
      <c r="H4541" s="102"/>
    </row>
    <row r="4542" spans="1:8" ht="45" x14ac:dyDescent="0.25">
      <c r="A4542" s="30" t="s">
        <v>2360</v>
      </c>
      <c r="B4542" s="30" t="s">
        <v>9213</v>
      </c>
      <c r="C4542" s="30" t="s">
        <v>2979</v>
      </c>
      <c r="D4542" s="30" t="s">
        <v>5</v>
      </c>
      <c r="E4542" s="30">
        <v>5</v>
      </c>
      <c r="F4542" s="31">
        <v>2</v>
      </c>
      <c r="G4542" s="111">
        <v>259.18</v>
      </c>
      <c r="H4542" s="102" t="s">
        <v>18522</v>
      </c>
    </row>
    <row r="4543" spans="1:8" x14ac:dyDescent="0.25">
      <c r="A4543" s="30"/>
      <c r="B4543" s="30"/>
      <c r="C4543" s="30"/>
      <c r="D4543" s="30" t="s">
        <v>7</v>
      </c>
      <c r="E4543" s="30">
        <v>0.5</v>
      </c>
      <c r="F4543" s="31">
        <v>3</v>
      </c>
      <c r="G4543" s="111">
        <v>38.880000000000003</v>
      </c>
      <c r="H4543" s="102"/>
    </row>
    <row r="4544" spans="1:8" ht="42.75" x14ac:dyDescent="0.25">
      <c r="A4544" s="34"/>
      <c r="B4544" s="34"/>
      <c r="C4544" s="34" t="s">
        <v>13347</v>
      </c>
      <c r="D4544" s="34"/>
      <c r="E4544" s="34"/>
      <c r="F4544" s="35">
        <v>5</v>
      </c>
      <c r="G4544" s="112">
        <v>298.06</v>
      </c>
      <c r="H4544" s="102"/>
    </row>
    <row r="4545" spans="1:8" ht="30" x14ac:dyDescent="0.25">
      <c r="A4545" s="30" t="s">
        <v>2361</v>
      </c>
      <c r="B4545" s="30" t="s">
        <v>9214</v>
      </c>
      <c r="C4545" s="30" t="s">
        <v>2980</v>
      </c>
      <c r="D4545" s="30" t="s">
        <v>5</v>
      </c>
      <c r="E4545" s="30">
        <v>5</v>
      </c>
      <c r="F4545" s="31">
        <v>1</v>
      </c>
      <c r="G4545" s="111">
        <v>129.59</v>
      </c>
      <c r="H4545" s="102" t="s">
        <v>19111</v>
      </c>
    </row>
    <row r="4546" spans="1:8" x14ac:dyDescent="0.25">
      <c r="A4546" s="30"/>
      <c r="B4546" s="30"/>
      <c r="C4546" s="30"/>
      <c r="D4546" s="30" t="s">
        <v>7</v>
      </c>
      <c r="E4546" s="30">
        <v>0.5</v>
      </c>
      <c r="F4546" s="31">
        <v>2</v>
      </c>
      <c r="G4546" s="111">
        <v>25.92</v>
      </c>
      <c r="H4546" s="102"/>
    </row>
    <row r="4547" spans="1:8" ht="28.5" x14ac:dyDescent="0.25">
      <c r="A4547" s="34"/>
      <c r="B4547" s="34"/>
      <c r="C4547" s="34" t="s">
        <v>13348</v>
      </c>
      <c r="D4547" s="34"/>
      <c r="E4547" s="34"/>
      <c r="F4547" s="35">
        <v>3</v>
      </c>
      <c r="G4547" s="112">
        <v>155.51</v>
      </c>
      <c r="H4547" s="102"/>
    </row>
    <row r="4548" spans="1:8" ht="30" x14ac:dyDescent="0.25">
      <c r="A4548" s="30" t="s">
        <v>2362</v>
      </c>
      <c r="B4548" s="30" t="s">
        <v>9215</v>
      </c>
      <c r="C4548" s="30" t="s">
        <v>2768</v>
      </c>
      <c r="D4548" s="30" t="s">
        <v>5</v>
      </c>
      <c r="E4548" s="30">
        <v>5</v>
      </c>
      <c r="F4548" s="31">
        <v>2</v>
      </c>
      <c r="G4548" s="111">
        <v>259.18</v>
      </c>
      <c r="H4548" s="102" t="s">
        <v>18948</v>
      </c>
    </row>
    <row r="4549" spans="1:8" x14ac:dyDescent="0.25">
      <c r="A4549" s="30"/>
      <c r="B4549" s="30"/>
      <c r="C4549" s="30"/>
      <c r="D4549" s="30" t="s">
        <v>7</v>
      </c>
      <c r="E4549" s="30">
        <v>0.5</v>
      </c>
      <c r="F4549" s="31">
        <v>3</v>
      </c>
      <c r="G4549" s="111">
        <v>38.880000000000003</v>
      </c>
      <c r="H4549" s="102"/>
    </row>
    <row r="4550" spans="1:8" ht="28.5" x14ac:dyDescent="0.25">
      <c r="A4550" s="34"/>
      <c r="B4550" s="34"/>
      <c r="C4550" s="34" t="s">
        <v>13349</v>
      </c>
      <c r="D4550" s="34"/>
      <c r="E4550" s="34"/>
      <c r="F4550" s="35">
        <v>5</v>
      </c>
      <c r="G4550" s="112">
        <v>298.06</v>
      </c>
      <c r="H4550" s="102"/>
    </row>
    <row r="4551" spans="1:8" ht="30" x14ac:dyDescent="0.25">
      <c r="A4551" s="30" t="s">
        <v>2363</v>
      </c>
      <c r="B4551" s="30" t="s">
        <v>9216</v>
      </c>
      <c r="C4551" s="30" t="s">
        <v>2364</v>
      </c>
      <c r="D4551" s="30" t="s">
        <v>5</v>
      </c>
      <c r="E4551" s="30">
        <v>5</v>
      </c>
      <c r="F4551" s="31">
        <v>1</v>
      </c>
      <c r="G4551" s="111">
        <v>129.59</v>
      </c>
      <c r="H4551" s="102" t="s">
        <v>20387</v>
      </c>
    </row>
    <row r="4552" spans="1:8" x14ac:dyDescent="0.25">
      <c r="A4552" s="30"/>
      <c r="B4552" s="30"/>
      <c r="C4552" s="30"/>
      <c r="D4552" s="30" t="s">
        <v>7</v>
      </c>
      <c r="E4552" s="30">
        <v>0.5</v>
      </c>
      <c r="F4552" s="31">
        <v>1</v>
      </c>
      <c r="G4552" s="111">
        <v>12.96</v>
      </c>
      <c r="H4552" s="102"/>
    </row>
    <row r="4553" spans="1:8" ht="28.5" x14ac:dyDescent="0.25">
      <c r="A4553" s="34"/>
      <c r="B4553" s="34"/>
      <c r="C4553" s="34" t="s">
        <v>13350</v>
      </c>
      <c r="D4553" s="34"/>
      <c r="E4553" s="34"/>
      <c r="F4553" s="35">
        <v>2</v>
      </c>
      <c r="G4553" s="112">
        <v>142.55000000000001</v>
      </c>
      <c r="H4553" s="102"/>
    </row>
    <row r="4554" spans="1:8" ht="30" x14ac:dyDescent="0.25">
      <c r="A4554" s="30" t="s">
        <v>2365</v>
      </c>
      <c r="B4554" s="30" t="s">
        <v>9217</v>
      </c>
      <c r="C4554" s="30" t="s">
        <v>2366</v>
      </c>
      <c r="D4554" s="30" t="s">
        <v>4</v>
      </c>
      <c r="E4554" s="30">
        <v>8</v>
      </c>
      <c r="F4554" s="31">
        <v>1</v>
      </c>
      <c r="G4554" s="111">
        <v>207.35</v>
      </c>
      <c r="H4554" s="102" t="s">
        <v>19961</v>
      </c>
    </row>
    <row r="4555" spans="1:8" ht="28.5" x14ac:dyDescent="0.25">
      <c r="A4555" s="34"/>
      <c r="B4555" s="34"/>
      <c r="C4555" s="34" t="s">
        <v>13351</v>
      </c>
      <c r="D4555" s="34"/>
      <c r="E4555" s="34"/>
      <c r="F4555" s="35">
        <v>1</v>
      </c>
      <c r="G4555" s="112">
        <v>207.35</v>
      </c>
      <c r="H4555" s="102"/>
    </row>
    <row r="4556" spans="1:8" ht="30" x14ac:dyDescent="0.25">
      <c r="A4556" s="30" t="s">
        <v>2367</v>
      </c>
      <c r="B4556" s="30" t="s">
        <v>9218</v>
      </c>
      <c r="C4556" s="30" t="s">
        <v>2368</v>
      </c>
      <c r="D4556" s="30" t="s">
        <v>4</v>
      </c>
      <c r="E4556" s="30">
        <v>8</v>
      </c>
      <c r="F4556" s="31">
        <v>1</v>
      </c>
      <c r="G4556" s="111">
        <v>207.35</v>
      </c>
      <c r="H4556" s="102" t="s">
        <v>19227</v>
      </c>
    </row>
    <row r="4557" spans="1:8" ht="28.5" x14ac:dyDescent="0.25">
      <c r="A4557" s="34"/>
      <c r="B4557" s="34"/>
      <c r="C4557" s="34" t="s">
        <v>13352</v>
      </c>
      <c r="D4557" s="34"/>
      <c r="E4557" s="34"/>
      <c r="F4557" s="35">
        <v>1</v>
      </c>
      <c r="G4557" s="112">
        <v>207.35</v>
      </c>
      <c r="H4557" s="102"/>
    </row>
    <row r="4558" spans="1:8" ht="30" x14ac:dyDescent="0.25">
      <c r="A4558" s="30" t="s">
        <v>2369</v>
      </c>
      <c r="B4558" s="30" t="s">
        <v>9219</v>
      </c>
      <c r="C4558" s="30" t="s">
        <v>2370</v>
      </c>
      <c r="D4558" s="30" t="s">
        <v>8</v>
      </c>
      <c r="E4558" s="30">
        <v>2</v>
      </c>
      <c r="F4558" s="31">
        <v>1</v>
      </c>
      <c r="G4558" s="111">
        <v>51.84</v>
      </c>
      <c r="H4558" s="102" t="s">
        <v>16983</v>
      </c>
    </row>
    <row r="4559" spans="1:8" ht="42.75" x14ac:dyDescent="0.25">
      <c r="A4559" s="34"/>
      <c r="B4559" s="34"/>
      <c r="C4559" s="34" t="s">
        <v>13353</v>
      </c>
      <c r="D4559" s="34"/>
      <c r="E4559" s="34"/>
      <c r="F4559" s="35">
        <v>1</v>
      </c>
      <c r="G4559" s="112">
        <v>51.84</v>
      </c>
      <c r="H4559" s="102"/>
    </row>
    <row r="4560" spans="1:8" x14ac:dyDescent="0.25">
      <c r="A4560" s="30" t="s">
        <v>2371</v>
      </c>
      <c r="B4560" s="30" t="s">
        <v>9220</v>
      </c>
      <c r="C4560" s="30" t="s">
        <v>2372</v>
      </c>
      <c r="D4560" s="30" t="s">
        <v>8</v>
      </c>
      <c r="E4560" s="30">
        <v>2</v>
      </c>
      <c r="F4560" s="31">
        <v>3</v>
      </c>
      <c r="G4560" s="111">
        <v>155.51</v>
      </c>
      <c r="H4560" s="102" t="s">
        <v>20956</v>
      </c>
    </row>
    <row r="4561" spans="1:8" x14ac:dyDescent="0.25">
      <c r="A4561" s="30"/>
      <c r="B4561" s="30"/>
      <c r="C4561" s="30"/>
      <c r="D4561" s="30" t="s">
        <v>7</v>
      </c>
      <c r="E4561" s="30">
        <v>0.5</v>
      </c>
      <c r="F4561" s="31">
        <v>3</v>
      </c>
      <c r="G4561" s="111">
        <v>38.880000000000003</v>
      </c>
      <c r="H4561" s="102"/>
    </row>
    <row r="4562" spans="1:8" ht="28.5" x14ac:dyDescent="0.25">
      <c r="A4562" s="34"/>
      <c r="B4562" s="34"/>
      <c r="C4562" s="34" t="s">
        <v>13354</v>
      </c>
      <c r="D4562" s="34"/>
      <c r="E4562" s="34"/>
      <c r="F4562" s="35">
        <v>6</v>
      </c>
      <c r="G4562" s="112">
        <v>194.39</v>
      </c>
      <c r="H4562" s="102"/>
    </row>
    <row r="4563" spans="1:8" ht="45" x14ac:dyDescent="0.25">
      <c r="A4563" s="30" t="s">
        <v>2373</v>
      </c>
      <c r="B4563" s="30" t="s">
        <v>9221</v>
      </c>
      <c r="C4563" s="30" t="s">
        <v>7192</v>
      </c>
      <c r="D4563" s="30" t="s">
        <v>5</v>
      </c>
      <c r="E4563" s="30">
        <v>5</v>
      </c>
      <c r="F4563" s="31">
        <v>4</v>
      </c>
      <c r="G4563" s="111">
        <v>518.36</v>
      </c>
      <c r="H4563" s="102" t="s">
        <v>18133</v>
      </c>
    </row>
    <row r="4564" spans="1:8" x14ac:dyDescent="0.25">
      <c r="A4564" s="30"/>
      <c r="B4564" s="30"/>
      <c r="C4564" s="30"/>
      <c r="D4564" s="30" t="s">
        <v>7</v>
      </c>
      <c r="E4564" s="30">
        <v>0.5</v>
      </c>
      <c r="F4564" s="31">
        <v>2</v>
      </c>
      <c r="G4564" s="111">
        <v>25.92</v>
      </c>
      <c r="H4564" s="102"/>
    </row>
    <row r="4565" spans="1:8" ht="42.75" x14ac:dyDescent="0.25">
      <c r="A4565" s="34"/>
      <c r="B4565" s="34"/>
      <c r="C4565" s="34" t="s">
        <v>13355</v>
      </c>
      <c r="D4565" s="34"/>
      <c r="E4565" s="34"/>
      <c r="F4565" s="35">
        <v>6</v>
      </c>
      <c r="G4565" s="112">
        <v>544.28</v>
      </c>
      <c r="H4565" s="102"/>
    </row>
    <row r="4566" spans="1:8" x14ac:dyDescent="0.25">
      <c r="A4566" s="30" t="s">
        <v>2374</v>
      </c>
      <c r="B4566" s="30" t="s">
        <v>9222</v>
      </c>
      <c r="C4566" s="30" t="s">
        <v>2375</v>
      </c>
      <c r="D4566" s="30" t="s">
        <v>5</v>
      </c>
      <c r="E4566" s="30">
        <v>5</v>
      </c>
      <c r="F4566" s="31">
        <v>1</v>
      </c>
      <c r="G4566" s="111">
        <v>129.59</v>
      </c>
      <c r="H4566" s="102" t="s">
        <v>19652</v>
      </c>
    </row>
    <row r="4567" spans="1:8" x14ac:dyDescent="0.25">
      <c r="A4567" s="30"/>
      <c r="B4567" s="30"/>
      <c r="C4567" s="30"/>
      <c r="D4567" s="30" t="s">
        <v>7</v>
      </c>
      <c r="E4567" s="30">
        <v>0.5</v>
      </c>
      <c r="F4567" s="31">
        <v>2</v>
      </c>
      <c r="G4567" s="111">
        <v>25.92</v>
      </c>
      <c r="H4567" s="102"/>
    </row>
    <row r="4568" spans="1:8" ht="28.5" x14ac:dyDescent="0.25">
      <c r="A4568" s="34"/>
      <c r="B4568" s="34"/>
      <c r="C4568" s="34" t="s">
        <v>13356</v>
      </c>
      <c r="D4568" s="34"/>
      <c r="E4568" s="34"/>
      <c r="F4568" s="35">
        <v>3</v>
      </c>
      <c r="G4568" s="112">
        <v>155.51</v>
      </c>
      <c r="H4568" s="102"/>
    </row>
    <row r="4569" spans="1:8" ht="60" x14ac:dyDescent="0.25">
      <c r="A4569" s="30" t="s">
        <v>2376</v>
      </c>
      <c r="B4569" s="30" t="s">
        <v>9223</v>
      </c>
      <c r="C4569" s="30" t="s">
        <v>2377</v>
      </c>
      <c r="D4569" s="30" t="s">
        <v>8</v>
      </c>
      <c r="E4569" s="30">
        <v>2</v>
      </c>
      <c r="F4569" s="31">
        <v>7</v>
      </c>
      <c r="G4569" s="111">
        <v>362.85</v>
      </c>
      <c r="H4569" s="102" t="s">
        <v>17522</v>
      </c>
    </row>
    <row r="4570" spans="1:8" x14ac:dyDescent="0.25">
      <c r="A4570" s="30"/>
      <c r="B4570" s="30"/>
      <c r="C4570" s="30"/>
      <c r="D4570" s="30" t="s">
        <v>7</v>
      </c>
      <c r="E4570" s="30">
        <v>0.5</v>
      </c>
      <c r="F4570" s="31">
        <v>10</v>
      </c>
      <c r="G4570" s="111">
        <v>129.59</v>
      </c>
      <c r="H4570" s="102"/>
    </row>
    <row r="4571" spans="1:8" ht="57" x14ac:dyDescent="0.25">
      <c r="A4571" s="34"/>
      <c r="B4571" s="34"/>
      <c r="C4571" s="34" t="s">
        <v>13357</v>
      </c>
      <c r="D4571" s="34"/>
      <c r="E4571" s="34"/>
      <c r="F4571" s="35">
        <v>17</v>
      </c>
      <c r="G4571" s="112">
        <v>492.44000000000005</v>
      </c>
      <c r="H4571" s="102"/>
    </row>
    <row r="4572" spans="1:8" ht="30" x14ac:dyDescent="0.25">
      <c r="A4572" s="30" t="s">
        <v>2546</v>
      </c>
      <c r="B4572" s="30" t="s">
        <v>9224</v>
      </c>
      <c r="C4572" s="30" t="s">
        <v>2547</v>
      </c>
      <c r="D4572" s="30" t="s">
        <v>3</v>
      </c>
      <c r="E4572" s="30">
        <v>10</v>
      </c>
      <c r="F4572" s="31">
        <v>2</v>
      </c>
      <c r="G4572" s="111">
        <v>518.36</v>
      </c>
      <c r="H4572" s="102" t="s">
        <v>19454</v>
      </c>
    </row>
    <row r="4573" spans="1:8" x14ac:dyDescent="0.25">
      <c r="A4573" s="30"/>
      <c r="B4573" s="30"/>
      <c r="C4573" s="30"/>
      <c r="D4573" s="30" t="s">
        <v>5</v>
      </c>
      <c r="E4573" s="30">
        <v>5</v>
      </c>
      <c r="F4573" s="31">
        <v>1</v>
      </c>
      <c r="G4573" s="111">
        <v>129.59</v>
      </c>
      <c r="H4573" s="102"/>
    </row>
    <row r="4574" spans="1:8" x14ac:dyDescent="0.25">
      <c r="A4574" s="30"/>
      <c r="B4574" s="30"/>
      <c r="C4574" s="30"/>
      <c r="D4574" s="30" t="s">
        <v>7</v>
      </c>
      <c r="E4574" s="30">
        <v>0.5</v>
      </c>
      <c r="F4574" s="31">
        <v>4</v>
      </c>
      <c r="G4574" s="111">
        <v>51.84</v>
      </c>
      <c r="H4574" s="102"/>
    </row>
    <row r="4575" spans="1:8" ht="28.5" x14ac:dyDescent="0.25">
      <c r="A4575" s="34"/>
      <c r="B4575" s="34"/>
      <c r="C4575" s="34" t="s">
        <v>13358</v>
      </c>
      <c r="D4575" s="34"/>
      <c r="E4575" s="34"/>
      <c r="F4575" s="35">
        <v>7</v>
      </c>
      <c r="G4575" s="112">
        <v>699.79000000000008</v>
      </c>
      <c r="H4575" s="102"/>
    </row>
    <row r="4576" spans="1:8" ht="30" x14ac:dyDescent="0.25">
      <c r="A4576" s="30" t="s">
        <v>2608</v>
      </c>
      <c r="B4576" s="30" t="s">
        <v>9225</v>
      </c>
      <c r="C4576" s="30" t="s">
        <v>2609</v>
      </c>
      <c r="D4576" s="30" t="s">
        <v>5</v>
      </c>
      <c r="E4576" s="30">
        <v>5</v>
      </c>
      <c r="F4576" s="31">
        <v>2</v>
      </c>
      <c r="G4576" s="111">
        <v>259.18</v>
      </c>
      <c r="H4576" s="102" t="s">
        <v>17729</v>
      </c>
    </row>
    <row r="4577" spans="1:8" x14ac:dyDescent="0.25">
      <c r="A4577" s="30"/>
      <c r="B4577" s="30"/>
      <c r="C4577" s="30"/>
      <c r="D4577" s="30" t="s">
        <v>7</v>
      </c>
      <c r="E4577" s="30">
        <v>0.5</v>
      </c>
      <c r="F4577" s="31">
        <v>2</v>
      </c>
      <c r="G4577" s="111">
        <v>25.92</v>
      </c>
      <c r="H4577" s="102"/>
    </row>
    <row r="4578" spans="1:8" ht="42.75" x14ac:dyDescent="0.25">
      <c r="A4578" s="34"/>
      <c r="B4578" s="34"/>
      <c r="C4578" s="34" t="s">
        <v>13359</v>
      </c>
      <c r="D4578" s="34"/>
      <c r="E4578" s="34"/>
      <c r="F4578" s="35">
        <v>4</v>
      </c>
      <c r="G4578" s="112">
        <v>285.10000000000002</v>
      </c>
      <c r="H4578" s="102"/>
    </row>
    <row r="4579" spans="1:8" ht="30" x14ac:dyDescent="0.25">
      <c r="A4579" s="30" t="s">
        <v>1689</v>
      </c>
      <c r="B4579" s="30" t="s">
        <v>8710</v>
      </c>
      <c r="C4579" s="30" t="s">
        <v>1690</v>
      </c>
      <c r="D4579" s="30" t="s">
        <v>3</v>
      </c>
      <c r="E4579" s="30">
        <v>10</v>
      </c>
      <c r="F4579" s="31">
        <v>20</v>
      </c>
      <c r="G4579" s="111">
        <v>5183.6400000000003</v>
      </c>
      <c r="H4579" s="102" t="s">
        <v>19679</v>
      </c>
    </row>
    <row r="4580" spans="1:8" x14ac:dyDescent="0.25">
      <c r="A4580" s="30"/>
      <c r="B4580" s="30"/>
      <c r="C4580" s="30"/>
      <c r="D4580" s="30" t="s">
        <v>4</v>
      </c>
      <c r="E4580" s="30">
        <v>8</v>
      </c>
      <c r="F4580" s="31">
        <v>14</v>
      </c>
      <c r="G4580" s="111">
        <v>2902.84</v>
      </c>
      <c r="H4580" s="102"/>
    </row>
    <row r="4581" spans="1:8" x14ac:dyDescent="0.25">
      <c r="A4581" s="30"/>
      <c r="B4581" s="30"/>
      <c r="C4581" s="30"/>
      <c r="D4581" s="30" t="s">
        <v>5</v>
      </c>
      <c r="E4581" s="30">
        <v>5</v>
      </c>
      <c r="F4581" s="31">
        <v>34</v>
      </c>
      <c r="G4581" s="111">
        <v>4406.09</v>
      </c>
      <c r="H4581" s="102"/>
    </row>
    <row r="4582" spans="1:8" x14ac:dyDescent="0.25">
      <c r="A4582" s="30"/>
      <c r="B4582" s="30"/>
      <c r="C4582" s="30"/>
      <c r="D4582" s="30" t="s">
        <v>8</v>
      </c>
      <c r="E4582" s="30">
        <v>2</v>
      </c>
      <c r="F4582" s="31">
        <v>1</v>
      </c>
      <c r="G4582" s="111">
        <v>51.84</v>
      </c>
      <c r="H4582" s="102"/>
    </row>
    <row r="4583" spans="1:8" x14ac:dyDescent="0.25">
      <c r="A4583" s="30"/>
      <c r="B4583" s="30"/>
      <c r="C4583" s="30"/>
      <c r="D4583" s="30" t="s">
        <v>6</v>
      </c>
      <c r="E4583" s="30">
        <v>1</v>
      </c>
      <c r="F4583" s="31">
        <v>11</v>
      </c>
      <c r="G4583" s="111">
        <v>285.10000000000002</v>
      </c>
      <c r="H4583" s="102"/>
    </row>
    <row r="4584" spans="1:8" x14ac:dyDescent="0.25">
      <c r="A4584" s="30"/>
      <c r="B4584" s="30"/>
      <c r="C4584" s="30"/>
      <c r="D4584" s="30" t="s">
        <v>7</v>
      </c>
      <c r="E4584" s="30">
        <v>0.5</v>
      </c>
      <c r="F4584" s="31">
        <v>123</v>
      </c>
      <c r="G4584" s="111">
        <v>1593.97</v>
      </c>
      <c r="H4584" s="102"/>
    </row>
    <row r="4585" spans="1:8" ht="28.5" x14ac:dyDescent="0.25">
      <c r="A4585" s="34"/>
      <c r="B4585" s="34"/>
      <c r="C4585" s="34" t="s">
        <v>13360</v>
      </c>
      <c r="D4585" s="34"/>
      <c r="E4585" s="34"/>
      <c r="F4585" s="35">
        <v>203</v>
      </c>
      <c r="G4585" s="112">
        <v>14423.48</v>
      </c>
      <c r="H4585" s="102"/>
    </row>
    <row r="4586" spans="1:8" ht="30" x14ac:dyDescent="0.25">
      <c r="A4586" s="30" t="s">
        <v>1568</v>
      </c>
      <c r="B4586" s="30" t="s">
        <v>7902</v>
      </c>
      <c r="C4586" s="30" t="s">
        <v>2522</v>
      </c>
      <c r="D4586" s="30" t="s">
        <v>3</v>
      </c>
      <c r="E4586" s="30">
        <v>10</v>
      </c>
      <c r="F4586" s="31">
        <v>1</v>
      </c>
      <c r="G4586" s="111">
        <v>259.18</v>
      </c>
      <c r="H4586" s="102" t="s">
        <v>18862</v>
      </c>
    </row>
    <row r="4587" spans="1:8" x14ac:dyDescent="0.25">
      <c r="A4587" s="30"/>
      <c r="B4587" s="30"/>
      <c r="C4587" s="30"/>
      <c r="D4587" s="30" t="s">
        <v>4</v>
      </c>
      <c r="E4587" s="30">
        <v>8</v>
      </c>
      <c r="F4587" s="31">
        <v>1</v>
      </c>
      <c r="G4587" s="111">
        <v>207.35</v>
      </c>
      <c r="H4587" s="102"/>
    </row>
    <row r="4588" spans="1:8" x14ac:dyDescent="0.25">
      <c r="A4588" s="30"/>
      <c r="B4588" s="30"/>
      <c r="C4588" s="30"/>
      <c r="D4588" s="30" t="s">
        <v>7</v>
      </c>
      <c r="E4588" s="30">
        <v>0.5</v>
      </c>
      <c r="F4588" s="31">
        <v>3</v>
      </c>
      <c r="G4588" s="111">
        <v>38.880000000000003</v>
      </c>
      <c r="H4588" s="102"/>
    </row>
    <row r="4589" spans="1:8" ht="28.5" x14ac:dyDescent="0.25">
      <c r="A4589" s="34"/>
      <c r="B4589" s="34"/>
      <c r="C4589" s="34" t="s">
        <v>13361</v>
      </c>
      <c r="D4589" s="34"/>
      <c r="E4589" s="34"/>
      <c r="F4589" s="35">
        <v>5</v>
      </c>
      <c r="G4589" s="112">
        <v>505.40999999999997</v>
      </c>
      <c r="H4589" s="102"/>
    </row>
    <row r="4590" spans="1:8" x14ac:dyDescent="0.25">
      <c r="A4590" s="30" t="s">
        <v>1569</v>
      </c>
      <c r="B4590" s="30" t="s">
        <v>7903</v>
      </c>
      <c r="C4590" s="30" t="s">
        <v>1570</v>
      </c>
      <c r="D4590" s="30" t="s">
        <v>5</v>
      </c>
      <c r="E4590" s="30">
        <v>5</v>
      </c>
      <c r="F4590" s="31">
        <v>1</v>
      </c>
      <c r="G4590" s="111">
        <v>129.59</v>
      </c>
      <c r="H4590" s="102" t="s">
        <v>19588</v>
      </c>
    </row>
    <row r="4591" spans="1:8" x14ac:dyDescent="0.25">
      <c r="A4591" s="30"/>
      <c r="B4591" s="30"/>
      <c r="C4591" s="30"/>
      <c r="D4591" s="30" t="s">
        <v>7</v>
      </c>
      <c r="E4591" s="30">
        <v>0.5</v>
      </c>
      <c r="F4591" s="31">
        <v>2</v>
      </c>
      <c r="G4591" s="111">
        <v>25.92</v>
      </c>
      <c r="H4591" s="102"/>
    </row>
    <row r="4592" spans="1:8" ht="28.5" x14ac:dyDescent="0.25">
      <c r="A4592" s="34"/>
      <c r="B4592" s="34"/>
      <c r="C4592" s="34" t="s">
        <v>13362</v>
      </c>
      <c r="D4592" s="34"/>
      <c r="E4592" s="34"/>
      <c r="F4592" s="35">
        <v>3</v>
      </c>
      <c r="G4592" s="112">
        <v>155.51</v>
      </c>
      <c r="H4592" s="102"/>
    </row>
    <row r="4593" spans="1:8" ht="30" x14ac:dyDescent="0.25">
      <c r="A4593" s="30" t="s">
        <v>1571</v>
      </c>
      <c r="B4593" s="30" t="s">
        <v>7904</v>
      </c>
      <c r="C4593" s="30" t="s">
        <v>1572</v>
      </c>
      <c r="D4593" s="30" t="s">
        <v>5</v>
      </c>
      <c r="E4593" s="30">
        <v>5</v>
      </c>
      <c r="F4593" s="31">
        <v>1</v>
      </c>
      <c r="G4593" s="111">
        <v>129.59</v>
      </c>
      <c r="H4593" s="102" t="s">
        <v>19959</v>
      </c>
    </row>
    <row r="4594" spans="1:8" x14ac:dyDescent="0.25">
      <c r="A4594" s="30"/>
      <c r="B4594" s="30"/>
      <c r="C4594" s="30"/>
      <c r="D4594" s="30" t="s">
        <v>7</v>
      </c>
      <c r="E4594" s="30">
        <v>0.5</v>
      </c>
      <c r="F4594" s="31">
        <v>1</v>
      </c>
      <c r="G4594" s="111">
        <v>12.96</v>
      </c>
      <c r="H4594" s="102"/>
    </row>
    <row r="4595" spans="1:8" ht="28.5" x14ac:dyDescent="0.25">
      <c r="A4595" s="34"/>
      <c r="B4595" s="34"/>
      <c r="C4595" s="34" t="s">
        <v>13363</v>
      </c>
      <c r="D4595" s="34"/>
      <c r="E4595" s="34"/>
      <c r="F4595" s="35">
        <v>2</v>
      </c>
      <c r="G4595" s="112">
        <v>142.55000000000001</v>
      </c>
      <c r="H4595" s="102"/>
    </row>
    <row r="4596" spans="1:8" x14ac:dyDescent="0.25">
      <c r="A4596" s="30" t="s">
        <v>1573</v>
      </c>
      <c r="B4596" s="30" t="s">
        <v>7905</v>
      </c>
      <c r="C4596" s="30" t="s">
        <v>1574</v>
      </c>
      <c r="D4596" s="30" t="s">
        <v>5</v>
      </c>
      <c r="E4596" s="30">
        <v>5</v>
      </c>
      <c r="F4596" s="31">
        <v>2</v>
      </c>
      <c r="G4596" s="111">
        <v>259.18</v>
      </c>
      <c r="H4596" s="102" t="s">
        <v>16847</v>
      </c>
    </row>
    <row r="4597" spans="1:8" x14ac:dyDescent="0.25">
      <c r="A4597" s="30"/>
      <c r="B4597" s="30"/>
      <c r="C4597" s="30"/>
      <c r="D4597" s="30" t="s">
        <v>7</v>
      </c>
      <c r="E4597" s="30">
        <v>0.5</v>
      </c>
      <c r="F4597" s="31">
        <v>2</v>
      </c>
      <c r="G4597" s="111">
        <v>25.92</v>
      </c>
      <c r="H4597" s="102"/>
    </row>
    <row r="4598" spans="1:8" x14ac:dyDescent="0.25">
      <c r="A4598" s="34"/>
      <c r="B4598" s="34"/>
      <c r="C4598" s="34" t="s">
        <v>13364</v>
      </c>
      <c r="D4598" s="34"/>
      <c r="E4598" s="34"/>
      <c r="F4598" s="35">
        <v>4</v>
      </c>
      <c r="G4598" s="112">
        <v>285.10000000000002</v>
      </c>
      <c r="H4598" s="102"/>
    </row>
    <row r="4599" spans="1:8" ht="30" x14ac:dyDescent="0.25">
      <c r="A4599" s="30" t="s">
        <v>1575</v>
      </c>
      <c r="B4599" s="30" t="s">
        <v>7906</v>
      </c>
      <c r="C4599" s="30" t="s">
        <v>1576</v>
      </c>
      <c r="D4599" s="30" t="s">
        <v>5</v>
      </c>
      <c r="E4599" s="30">
        <v>5</v>
      </c>
      <c r="F4599" s="31">
        <v>1</v>
      </c>
      <c r="G4599" s="111">
        <v>129.59</v>
      </c>
      <c r="H4599" s="102" t="s">
        <v>17825</v>
      </c>
    </row>
    <row r="4600" spans="1:8" x14ac:dyDescent="0.25">
      <c r="A4600" s="30"/>
      <c r="B4600" s="30"/>
      <c r="C4600" s="30"/>
      <c r="D4600" s="30" t="s">
        <v>7</v>
      </c>
      <c r="E4600" s="30">
        <v>0.5</v>
      </c>
      <c r="F4600" s="31">
        <v>2</v>
      </c>
      <c r="G4600" s="111">
        <v>25.92</v>
      </c>
      <c r="H4600" s="102"/>
    </row>
    <row r="4601" spans="1:8" ht="28.5" x14ac:dyDescent="0.25">
      <c r="A4601" s="34"/>
      <c r="B4601" s="34"/>
      <c r="C4601" s="34" t="s">
        <v>13365</v>
      </c>
      <c r="D4601" s="34"/>
      <c r="E4601" s="34"/>
      <c r="F4601" s="35">
        <v>3</v>
      </c>
      <c r="G4601" s="112">
        <v>155.51</v>
      </c>
      <c r="H4601" s="102"/>
    </row>
    <row r="4602" spans="1:8" ht="30" x14ac:dyDescent="0.25">
      <c r="A4602" s="30" t="s">
        <v>1577</v>
      </c>
      <c r="B4602" s="30" t="s">
        <v>7907</v>
      </c>
      <c r="C4602" s="30" t="s">
        <v>1578</v>
      </c>
      <c r="D4602" s="30" t="s">
        <v>5</v>
      </c>
      <c r="E4602" s="30">
        <v>5</v>
      </c>
      <c r="F4602" s="31">
        <v>1</v>
      </c>
      <c r="G4602" s="111">
        <v>129.59</v>
      </c>
      <c r="H4602" s="102" t="s">
        <v>18935</v>
      </c>
    </row>
    <row r="4603" spans="1:8" x14ac:dyDescent="0.25">
      <c r="A4603" s="30"/>
      <c r="B4603" s="30"/>
      <c r="C4603" s="30"/>
      <c r="D4603" s="30" t="s">
        <v>7</v>
      </c>
      <c r="E4603" s="30">
        <v>0.5</v>
      </c>
      <c r="F4603" s="31">
        <v>3</v>
      </c>
      <c r="G4603" s="111">
        <v>38.880000000000003</v>
      </c>
      <c r="H4603" s="102"/>
    </row>
    <row r="4604" spans="1:8" ht="28.5" x14ac:dyDescent="0.25">
      <c r="A4604" s="34"/>
      <c r="B4604" s="34"/>
      <c r="C4604" s="34" t="s">
        <v>13366</v>
      </c>
      <c r="D4604" s="34"/>
      <c r="E4604" s="34"/>
      <c r="F4604" s="35">
        <v>4</v>
      </c>
      <c r="G4604" s="112">
        <v>168.47</v>
      </c>
      <c r="H4604" s="102"/>
    </row>
    <row r="4605" spans="1:8" ht="30" x14ac:dyDescent="0.25">
      <c r="A4605" s="30" t="s">
        <v>1579</v>
      </c>
      <c r="B4605" s="30" t="s">
        <v>7908</v>
      </c>
      <c r="C4605" s="30" t="s">
        <v>1580</v>
      </c>
      <c r="D4605" s="30" t="s">
        <v>5</v>
      </c>
      <c r="E4605" s="30">
        <v>5</v>
      </c>
      <c r="F4605" s="31">
        <v>1</v>
      </c>
      <c r="G4605" s="111">
        <v>129.59</v>
      </c>
      <c r="H4605" s="102" t="s">
        <v>19953</v>
      </c>
    </row>
    <row r="4606" spans="1:8" x14ac:dyDescent="0.25">
      <c r="A4606" s="30"/>
      <c r="B4606" s="30"/>
      <c r="C4606" s="30"/>
      <c r="D4606" s="30" t="s">
        <v>7</v>
      </c>
      <c r="E4606" s="30">
        <v>0.5</v>
      </c>
      <c r="F4606" s="31">
        <v>2</v>
      </c>
      <c r="G4606" s="111">
        <v>25.92</v>
      </c>
      <c r="H4606" s="102"/>
    </row>
    <row r="4607" spans="1:8" ht="28.5" x14ac:dyDescent="0.25">
      <c r="A4607" s="34"/>
      <c r="B4607" s="34"/>
      <c r="C4607" s="34" t="s">
        <v>13367</v>
      </c>
      <c r="D4607" s="34"/>
      <c r="E4607" s="34"/>
      <c r="F4607" s="35">
        <v>3</v>
      </c>
      <c r="G4607" s="112">
        <v>155.51</v>
      </c>
      <c r="H4607" s="102"/>
    </row>
    <row r="4608" spans="1:8" ht="30" x14ac:dyDescent="0.25">
      <c r="A4608" s="30" t="s">
        <v>1581</v>
      </c>
      <c r="B4608" s="30" t="s">
        <v>7909</v>
      </c>
      <c r="C4608" s="30" t="s">
        <v>1582</v>
      </c>
      <c r="D4608" s="30" t="s">
        <v>5</v>
      </c>
      <c r="E4608" s="30">
        <v>5</v>
      </c>
      <c r="F4608" s="31">
        <v>1</v>
      </c>
      <c r="G4608" s="111">
        <v>129.59</v>
      </c>
      <c r="H4608" s="102" t="s">
        <v>18556</v>
      </c>
    </row>
    <row r="4609" spans="1:8" x14ac:dyDescent="0.25">
      <c r="A4609" s="30"/>
      <c r="B4609" s="30"/>
      <c r="C4609" s="30"/>
      <c r="D4609" s="30" t="s">
        <v>7</v>
      </c>
      <c r="E4609" s="30">
        <v>0.5</v>
      </c>
      <c r="F4609" s="31">
        <v>2</v>
      </c>
      <c r="G4609" s="111">
        <v>25.92</v>
      </c>
      <c r="H4609" s="102"/>
    </row>
    <row r="4610" spans="1:8" ht="28.5" x14ac:dyDescent="0.25">
      <c r="A4610" s="34"/>
      <c r="B4610" s="34"/>
      <c r="C4610" s="34" t="s">
        <v>13368</v>
      </c>
      <c r="D4610" s="34"/>
      <c r="E4610" s="34"/>
      <c r="F4610" s="35">
        <v>3</v>
      </c>
      <c r="G4610" s="112">
        <v>155.51</v>
      </c>
      <c r="H4610" s="102"/>
    </row>
    <row r="4611" spans="1:8" ht="30" x14ac:dyDescent="0.25">
      <c r="A4611" s="30" t="s">
        <v>1583</v>
      </c>
      <c r="B4611" s="30" t="s">
        <v>7910</v>
      </c>
      <c r="C4611" s="30" t="s">
        <v>1584</v>
      </c>
      <c r="D4611" s="30" t="s">
        <v>8</v>
      </c>
      <c r="E4611" s="30">
        <v>2</v>
      </c>
      <c r="F4611" s="31">
        <v>1</v>
      </c>
      <c r="G4611" s="111">
        <v>51.84</v>
      </c>
      <c r="H4611" s="102" t="s">
        <v>18618</v>
      </c>
    </row>
    <row r="4612" spans="1:8" ht="28.5" x14ac:dyDescent="0.25">
      <c r="A4612" s="34"/>
      <c r="B4612" s="34"/>
      <c r="C4612" s="34" t="s">
        <v>13369</v>
      </c>
      <c r="D4612" s="34"/>
      <c r="E4612" s="34"/>
      <c r="F4612" s="35">
        <v>1</v>
      </c>
      <c r="G4612" s="112">
        <v>51.84</v>
      </c>
      <c r="H4612" s="102"/>
    </row>
    <row r="4613" spans="1:8" ht="30" x14ac:dyDescent="0.25">
      <c r="A4613" s="30" t="s">
        <v>1585</v>
      </c>
      <c r="B4613" s="30" t="s">
        <v>7911</v>
      </c>
      <c r="C4613" s="30" t="s">
        <v>1586</v>
      </c>
      <c r="D4613" s="30" t="s">
        <v>3</v>
      </c>
      <c r="E4613" s="30">
        <v>10</v>
      </c>
      <c r="F4613" s="31">
        <v>2</v>
      </c>
      <c r="G4613" s="111">
        <v>518.36</v>
      </c>
      <c r="H4613" s="102" t="s">
        <v>18859</v>
      </c>
    </row>
    <row r="4614" spans="1:8" ht="42.75" x14ac:dyDescent="0.25">
      <c r="A4614" s="34"/>
      <c r="B4614" s="34"/>
      <c r="C4614" s="34" t="s">
        <v>13370</v>
      </c>
      <c r="D4614" s="34"/>
      <c r="E4614" s="34"/>
      <c r="F4614" s="35">
        <v>2</v>
      </c>
      <c r="G4614" s="112">
        <v>518.36</v>
      </c>
      <c r="H4614" s="102"/>
    </row>
    <row r="4615" spans="1:8" ht="30" x14ac:dyDescent="0.25">
      <c r="A4615" s="30" t="s">
        <v>1589</v>
      </c>
      <c r="B4615" s="30" t="s">
        <v>7912</v>
      </c>
      <c r="C4615" s="30" t="s">
        <v>2857</v>
      </c>
      <c r="D4615" s="30" t="s">
        <v>4</v>
      </c>
      <c r="E4615" s="30">
        <v>8</v>
      </c>
      <c r="F4615" s="31">
        <v>1</v>
      </c>
      <c r="G4615" s="111">
        <v>207.35</v>
      </c>
      <c r="H4615" s="102" t="s">
        <v>19587</v>
      </c>
    </row>
    <row r="4616" spans="1:8" x14ac:dyDescent="0.25">
      <c r="A4616" s="30"/>
      <c r="B4616" s="30"/>
      <c r="C4616" s="30"/>
      <c r="D4616" s="30" t="s">
        <v>7</v>
      </c>
      <c r="E4616" s="30">
        <v>0.5</v>
      </c>
      <c r="F4616" s="31">
        <v>2</v>
      </c>
      <c r="G4616" s="111">
        <v>25.92</v>
      </c>
      <c r="H4616" s="102"/>
    </row>
    <row r="4617" spans="1:8" ht="28.5" x14ac:dyDescent="0.25">
      <c r="A4617" s="34"/>
      <c r="B4617" s="34"/>
      <c r="C4617" s="34" t="s">
        <v>13371</v>
      </c>
      <c r="D4617" s="34"/>
      <c r="E4617" s="34"/>
      <c r="F4617" s="35">
        <v>3</v>
      </c>
      <c r="G4617" s="112">
        <v>233.26999999999998</v>
      </c>
      <c r="H4617" s="102"/>
    </row>
    <row r="4618" spans="1:8" ht="30" x14ac:dyDescent="0.25">
      <c r="A4618" s="30" t="s">
        <v>1590</v>
      </c>
      <c r="B4618" s="30" t="s">
        <v>7913</v>
      </c>
      <c r="C4618" s="30" t="s">
        <v>1591</v>
      </c>
      <c r="D4618" s="30" t="s">
        <v>5</v>
      </c>
      <c r="E4618" s="30">
        <v>5</v>
      </c>
      <c r="F4618" s="31">
        <v>2</v>
      </c>
      <c r="G4618" s="111">
        <v>259.18</v>
      </c>
      <c r="H4618" s="102" t="s">
        <v>18518</v>
      </c>
    </row>
    <row r="4619" spans="1:8" x14ac:dyDescent="0.25">
      <c r="A4619" s="30"/>
      <c r="B4619" s="30"/>
      <c r="C4619" s="30"/>
      <c r="D4619" s="30" t="s">
        <v>7</v>
      </c>
      <c r="E4619" s="30">
        <v>0.5</v>
      </c>
      <c r="F4619" s="31">
        <v>1</v>
      </c>
      <c r="G4619" s="111">
        <v>12.96</v>
      </c>
      <c r="H4619" s="102"/>
    </row>
    <row r="4620" spans="1:8" ht="28.5" x14ac:dyDescent="0.25">
      <c r="A4620" s="34"/>
      <c r="B4620" s="34"/>
      <c r="C4620" s="34" t="s">
        <v>13372</v>
      </c>
      <c r="D4620" s="34"/>
      <c r="E4620" s="34"/>
      <c r="F4620" s="35">
        <v>3</v>
      </c>
      <c r="G4620" s="112">
        <v>272.14</v>
      </c>
      <c r="H4620" s="102"/>
    </row>
    <row r="4621" spans="1:8" ht="30" x14ac:dyDescent="0.25">
      <c r="A4621" s="30" t="s">
        <v>2592</v>
      </c>
      <c r="B4621" s="30" t="s">
        <v>7914</v>
      </c>
      <c r="C4621" s="30" t="s">
        <v>6839</v>
      </c>
      <c r="D4621" s="30" t="s">
        <v>6</v>
      </c>
      <c r="E4621" s="30">
        <v>1</v>
      </c>
      <c r="F4621" s="31">
        <v>1</v>
      </c>
      <c r="G4621" s="111">
        <v>25.92</v>
      </c>
      <c r="H4621" s="114" t="s">
        <v>19677</v>
      </c>
    </row>
    <row r="4622" spans="1:8" ht="28.5" x14ac:dyDescent="0.25">
      <c r="A4622" s="34"/>
      <c r="B4622" s="34"/>
      <c r="C4622" s="34" t="s">
        <v>13373</v>
      </c>
      <c r="D4622" s="34"/>
      <c r="E4622" s="34"/>
      <c r="F4622" s="35">
        <v>1</v>
      </c>
      <c r="G4622" s="112">
        <v>25.92</v>
      </c>
      <c r="H4622" s="102"/>
    </row>
    <row r="4623" spans="1:8" x14ac:dyDescent="0.25">
      <c r="A4623" s="30" t="s">
        <v>1592</v>
      </c>
      <c r="B4623" s="30" t="s">
        <v>7915</v>
      </c>
      <c r="C4623" s="30" t="s">
        <v>1593</v>
      </c>
      <c r="D4623" s="30" t="s">
        <v>7</v>
      </c>
      <c r="E4623" s="30">
        <v>0.5</v>
      </c>
      <c r="F4623" s="31">
        <v>8</v>
      </c>
      <c r="G4623" s="111">
        <v>103.67</v>
      </c>
      <c r="H4623" s="102" t="s">
        <v>20141</v>
      </c>
    </row>
    <row r="4624" spans="1:8" x14ac:dyDescent="0.25">
      <c r="A4624" s="34"/>
      <c r="B4624" s="34"/>
      <c r="C4624" s="34" t="s">
        <v>13374</v>
      </c>
      <c r="D4624" s="34"/>
      <c r="E4624" s="34"/>
      <c r="F4624" s="35">
        <v>8</v>
      </c>
      <c r="G4624" s="112">
        <v>103.67</v>
      </c>
      <c r="H4624" s="102"/>
    </row>
    <row r="4625" spans="1:8" x14ac:dyDescent="0.25">
      <c r="A4625" s="30" t="s">
        <v>1594</v>
      </c>
      <c r="B4625" s="30" t="s">
        <v>7916</v>
      </c>
      <c r="C4625" s="30" t="s">
        <v>1595</v>
      </c>
      <c r="D4625" s="30" t="s">
        <v>5</v>
      </c>
      <c r="E4625" s="30">
        <v>5</v>
      </c>
      <c r="F4625" s="31">
        <v>1</v>
      </c>
      <c r="G4625" s="111">
        <v>129.59</v>
      </c>
      <c r="H4625" s="102" t="s">
        <v>17085</v>
      </c>
    </row>
    <row r="4626" spans="1:8" x14ac:dyDescent="0.25">
      <c r="A4626" s="30"/>
      <c r="B4626" s="30"/>
      <c r="C4626" s="30"/>
      <c r="D4626" s="30" t="s">
        <v>7</v>
      </c>
      <c r="E4626" s="30">
        <v>0.5</v>
      </c>
      <c r="F4626" s="31">
        <v>1</v>
      </c>
      <c r="G4626" s="111">
        <v>12.96</v>
      </c>
      <c r="H4626" s="102"/>
    </row>
    <row r="4627" spans="1:8" x14ac:dyDescent="0.25">
      <c r="A4627" s="34"/>
      <c r="B4627" s="34"/>
      <c r="C4627" s="34" t="s">
        <v>13375</v>
      </c>
      <c r="D4627" s="34"/>
      <c r="E4627" s="34"/>
      <c r="F4627" s="35">
        <v>2</v>
      </c>
      <c r="G4627" s="112">
        <v>142.55000000000001</v>
      </c>
      <c r="H4627" s="102"/>
    </row>
    <row r="4628" spans="1:8" ht="30" x14ac:dyDescent="0.25">
      <c r="A4628" s="30" t="s">
        <v>2593</v>
      </c>
      <c r="B4628" s="30" t="s">
        <v>7917</v>
      </c>
      <c r="C4628" s="30" t="s">
        <v>6840</v>
      </c>
      <c r="D4628" s="30" t="s">
        <v>6</v>
      </c>
      <c r="E4628" s="30">
        <v>1</v>
      </c>
      <c r="F4628" s="31">
        <v>1</v>
      </c>
      <c r="G4628" s="111">
        <v>25.92</v>
      </c>
      <c r="H4628" s="114" t="s">
        <v>19678</v>
      </c>
    </row>
    <row r="4629" spans="1:8" ht="28.5" x14ac:dyDescent="0.25">
      <c r="A4629" s="34"/>
      <c r="B4629" s="34"/>
      <c r="C4629" s="34" t="s">
        <v>13376</v>
      </c>
      <c r="D4629" s="34"/>
      <c r="E4629" s="34"/>
      <c r="F4629" s="35">
        <v>1</v>
      </c>
      <c r="G4629" s="112">
        <v>25.92</v>
      </c>
      <c r="H4629" s="102"/>
    </row>
    <row r="4630" spans="1:8" ht="30" x14ac:dyDescent="0.25">
      <c r="A4630" s="30" t="s">
        <v>1691</v>
      </c>
      <c r="B4630" s="30" t="s">
        <v>8711</v>
      </c>
      <c r="C4630" s="30" t="s">
        <v>8712</v>
      </c>
      <c r="D4630" s="30" t="s">
        <v>3</v>
      </c>
      <c r="E4630" s="30">
        <v>10</v>
      </c>
      <c r="F4630" s="31">
        <v>7</v>
      </c>
      <c r="G4630" s="111">
        <v>1814.27</v>
      </c>
      <c r="H4630" s="102" t="s">
        <v>18959</v>
      </c>
    </row>
    <row r="4631" spans="1:8" x14ac:dyDescent="0.25">
      <c r="A4631" s="30"/>
      <c r="B4631" s="30"/>
      <c r="C4631" s="30"/>
      <c r="D4631" s="30" t="s">
        <v>4</v>
      </c>
      <c r="E4631" s="30">
        <v>8</v>
      </c>
      <c r="F4631" s="31">
        <v>2</v>
      </c>
      <c r="G4631" s="111">
        <v>414.69</v>
      </c>
      <c r="H4631" s="102"/>
    </row>
    <row r="4632" spans="1:8" x14ac:dyDescent="0.25">
      <c r="A4632" s="30"/>
      <c r="B4632" s="30"/>
      <c r="C4632" s="30"/>
      <c r="D4632" s="30" t="s">
        <v>5</v>
      </c>
      <c r="E4632" s="30">
        <v>5</v>
      </c>
      <c r="F4632" s="31">
        <v>16</v>
      </c>
      <c r="G4632" s="111">
        <v>2073.46</v>
      </c>
      <c r="H4632" s="102"/>
    </row>
    <row r="4633" spans="1:8" x14ac:dyDescent="0.25">
      <c r="A4633" s="30"/>
      <c r="B4633" s="30"/>
      <c r="C4633" s="30"/>
      <c r="D4633" s="30" t="s">
        <v>6</v>
      </c>
      <c r="E4633" s="30">
        <v>1</v>
      </c>
      <c r="F4633" s="31">
        <v>2</v>
      </c>
      <c r="G4633" s="111">
        <v>51.84</v>
      </c>
      <c r="H4633" s="102"/>
    </row>
    <row r="4634" spans="1:8" x14ac:dyDescent="0.25">
      <c r="A4634" s="30"/>
      <c r="B4634" s="30"/>
      <c r="C4634" s="30"/>
      <c r="D4634" s="30" t="s">
        <v>7</v>
      </c>
      <c r="E4634" s="30">
        <v>0.5</v>
      </c>
      <c r="F4634" s="31">
        <v>48</v>
      </c>
      <c r="G4634" s="111">
        <v>622.04</v>
      </c>
      <c r="H4634" s="102"/>
    </row>
    <row r="4635" spans="1:8" ht="28.5" x14ac:dyDescent="0.25">
      <c r="A4635" s="34"/>
      <c r="B4635" s="34"/>
      <c r="C4635" s="34" t="s">
        <v>13377</v>
      </c>
      <c r="D4635" s="34"/>
      <c r="E4635" s="34"/>
      <c r="F4635" s="35">
        <v>75</v>
      </c>
      <c r="G4635" s="112">
        <v>4976.3</v>
      </c>
      <c r="H4635" s="102"/>
    </row>
    <row r="4636" spans="1:8" x14ac:dyDescent="0.25">
      <c r="A4636" s="30" t="s">
        <v>1596</v>
      </c>
      <c r="B4636" s="30" t="s">
        <v>7918</v>
      </c>
      <c r="C4636" s="30" t="s">
        <v>1597</v>
      </c>
      <c r="D4636" s="30" t="s">
        <v>5</v>
      </c>
      <c r="E4636" s="30">
        <v>5</v>
      </c>
      <c r="F4636" s="31">
        <v>1</v>
      </c>
      <c r="G4636" s="111">
        <v>129.59</v>
      </c>
      <c r="H4636" s="102" t="s">
        <v>19278</v>
      </c>
    </row>
    <row r="4637" spans="1:8" x14ac:dyDescent="0.25">
      <c r="A4637" s="30"/>
      <c r="B4637" s="30"/>
      <c r="C4637" s="30"/>
      <c r="D4637" s="30" t="s">
        <v>7</v>
      </c>
      <c r="E4637" s="30">
        <v>0.5</v>
      </c>
      <c r="F4637" s="31">
        <v>2</v>
      </c>
      <c r="G4637" s="111">
        <v>25.92</v>
      </c>
      <c r="H4637" s="102"/>
    </row>
    <row r="4638" spans="1:8" ht="28.5" x14ac:dyDescent="0.25">
      <c r="A4638" s="34"/>
      <c r="B4638" s="34"/>
      <c r="C4638" s="34" t="s">
        <v>13378</v>
      </c>
      <c r="D4638" s="34"/>
      <c r="E4638" s="34"/>
      <c r="F4638" s="35">
        <v>3</v>
      </c>
      <c r="G4638" s="112">
        <v>155.51</v>
      </c>
      <c r="H4638" s="102"/>
    </row>
    <row r="4639" spans="1:8" ht="30" x14ac:dyDescent="0.25">
      <c r="A4639" s="30" t="s">
        <v>1598</v>
      </c>
      <c r="B4639" s="30" t="s">
        <v>7919</v>
      </c>
      <c r="C4639" s="30" t="s">
        <v>1599</v>
      </c>
      <c r="D4639" s="30" t="s">
        <v>5</v>
      </c>
      <c r="E4639" s="30">
        <v>5</v>
      </c>
      <c r="F4639" s="31">
        <v>1</v>
      </c>
      <c r="G4639" s="111">
        <v>129.59</v>
      </c>
      <c r="H4639" s="102" t="s">
        <v>18483</v>
      </c>
    </row>
    <row r="4640" spans="1:8" x14ac:dyDescent="0.25">
      <c r="A4640" s="30"/>
      <c r="B4640" s="30"/>
      <c r="C4640" s="30"/>
      <c r="D4640" s="30" t="s">
        <v>7</v>
      </c>
      <c r="E4640" s="30">
        <v>0.5</v>
      </c>
      <c r="F4640" s="31">
        <v>2</v>
      </c>
      <c r="G4640" s="111">
        <v>25.92</v>
      </c>
      <c r="H4640" s="102"/>
    </row>
    <row r="4641" spans="1:8" ht="28.5" x14ac:dyDescent="0.25">
      <c r="A4641" s="34"/>
      <c r="B4641" s="34"/>
      <c r="C4641" s="34" t="s">
        <v>13379</v>
      </c>
      <c r="D4641" s="34"/>
      <c r="E4641" s="34"/>
      <c r="F4641" s="35">
        <v>3</v>
      </c>
      <c r="G4641" s="112">
        <v>155.51</v>
      </c>
      <c r="H4641" s="102"/>
    </row>
    <row r="4642" spans="1:8" ht="30" x14ac:dyDescent="0.25">
      <c r="A4642" s="30" t="s">
        <v>1600</v>
      </c>
      <c r="B4642" s="30" t="s">
        <v>7920</v>
      </c>
      <c r="C4642" s="30" t="s">
        <v>1601</v>
      </c>
      <c r="D4642" s="30" t="s">
        <v>5</v>
      </c>
      <c r="E4642" s="30">
        <v>5</v>
      </c>
      <c r="F4642" s="31">
        <v>2</v>
      </c>
      <c r="G4642" s="111">
        <v>259.18</v>
      </c>
      <c r="H4642" s="102" t="s">
        <v>17242</v>
      </c>
    </row>
    <row r="4643" spans="1:8" x14ac:dyDescent="0.25">
      <c r="A4643" s="30"/>
      <c r="B4643" s="30"/>
      <c r="C4643" s="30"/>
      <c r="D4643" s="30" t="s">
        <v>7</v>
      </c>
      <c r="E4643" s="30">
        <v>0.5</v>
      </c>
      <c r="F4643" s="31">
        <v>2</v>
      </c>
      <c r="G4643" s="111">
        <v>25.92</v>
      </c>
      <c r="H4643" s="102"/>
    </row>
    <row r="4644" spans="1:8" ht="28.5" x14ac:dyDescent="0.25">
      <c r="A4644" s="34"/>
      <c r="B4644" s="34"/>
      <c r="C4644" s="34" t="s">
        <v>13380</v>
      </c>
      <c r="D4644" s="34"/>
      <c r="E4644" s="34"/>
      <c r="F4644" s="35">
        <v>4</v>
      </c>
      <c r="G4644" s="112">
        <v>285.10000000000002</v>
      </c>
      <c r="H4644" s="102"/>
    </row>
    <row r="4645" spans="1:8" x14ac:dyDescent="0.25">
      <c r="A4645" s="30" t="s">
        <v>1602</v>
      </c>
      <c r="B4645" s="30" t="s">
        <v>7921</v>
      </c>
      <c r="C4645" s="30" t="s">
        <v>1603</v>
      </c>
      <c r="D4645" s="30" t="s">
        <v>5</v>
      </c>
      <c r="E4645" s="30">
        <v>5</v>
      </c>
      <c r="F4645" s="31">
        <v>1</v>
      </c>
      <c r="G4645" s="111">
        <v>129.59</v>
      </c>
      <c r="H4645" s="102" t="s">
        <v>20276</v>
      </c>
    </row>
    <row r="4646" spans="1:8" x14ac:dyDescent="0.25">
      <c r="A4646" s="30"/>
      <c r="B4646" s="30"/>
      <c r="C4646" s="30"/>
      <c r="D4646" s="30" t="s">
        <v>7</v>
      </c>
      <c r="E4646" s="30">
        <v>0.5</v>
      </c>
      <c r="F4646" s="31">
        <v>2</v>
      </c>
      <c r="G4646" s="111">
        <v>25.92</v>
      </c>
      <c r="H4646" s="102"/>
    </row>
    <row r="4647" spans="1:8" ht="28.5" x14ac:dyDescent="0.25">
      <c r="A4647" s="34"/>
      <c r="B4647" s="34"/>
      <c r="C4647" s="34" t="s">
        <v>13381</v>
      </c>
      <c r="D4647" s="34"/>
      <c r="E4647" s="34"/>
      <c r="F4647" s="35">
        <v>3</v>
      </c>
      <c r="G4647" s="112">
        <v>155.51</v>
      </c>
      <c r="H4647" s="102"/>
    </row>
    <row r="4648" spans="1:8" ht="30" x14ac:dyDescent="0.25">
      <c r="A4648" s="30" t="s">
        <v>1604</v>
      </c>
      <c r="B4648" s="30" t="s">
        <v>7922</v>
      </c>
      <c r="C4648" s="30" t="s">
        <v>1605</v>
      </c>
      <c r="D4648" s="30" t="s">
        <v>5</v>
      </c>
      <c r="E4648" s="30">
        <v>5</v>
      </c>
      <c r="F4648" s="31">
        <v>1</v>
      </c>
      <c r="G4648" s="111">
        <v>129.59</v>
      </c>
      <c r="H4648" s="102" t="s">
        <v>19128</v>
      </c>
    </row>
    <row r="4649" spans="1:8" x14ac:dyDescent="0.25">
      <c r="A4649" s="30"/>
      <c r="B4649" s="30"/>
      <c r="C4649" s="30"/>
      <c r="D4649" s="30" t="s">
        <v>7</v>
      </c>
      <c r="E4649" s="30">
        <v>0.5</v>
      </c>
      <c r="F4649" s="31">
        <v>1</v>
      </c>
      <c r="G4649" s="111">
        <v>12.96</v>
      </c>
      <c r="H4649" s="102"/>
    </row>
    <row r="4650" spans="1:8" ht="28.5" x14ac:dyDescent="0.25">
      <c r="A4650" s="34"/>
      <c r="B4650" s="34"/>
      <c r="C4650" s="34" t="s">
        <v>13382</v>
      </c>
      <c r="D4650" s="34"/>
      <c r="E4650" s="34"/>
      <c r="F4650" s="35">
        <v>2</v>
      </c>
      <c r="G4650" s="112">
        <v>142.55000000000001</v>
      </c>
      <c r="H4650" s="102"/>
    </row>
    <row r="4651" spans="1:8" ht="30" x14ac:dyDescent="0.25">
      <c r="A4651" s="30" t="s">
        <v>1606</v>
      </c>
      <c r="B4651" s="30" t="s">
        <v>7923</v>
      </c>
      <c r="C4651" s="30" t="s">
        <v>1607</v>
      </c>
      <c r="D4651" s="30" t="s">
        <v>5</v>
      </c>
      <c r="E4651" s="30">
        <v>5</v>
      </c>
      <c r="F4651" s="31">
        <v>1</v>
      </c>
      <c r="G4651" s="111">
        <v>129.59</v>
      </c>
      <c r="H4651" s="102" t="s">
        <v>19555</v>
      </c>
    </row>
    <row r="4652" spans="1:8" x14ac:dyDescent="0.25">
      <c r="A4652" s="30"/>
      <c r="B4652" s="30"/>
      <c r="C4652" s="30"/>
      <c r="D4652" s="30" t="s">
        <v>7</v>
      </c>
      <c r="E4652" s="30">
        <v>0.5</v>
      </c>
      <c r="F4652" s="31">
        <v>2</v>
      </c>
      <c r="G4652" s="111">
        <v>25.92</v>
      </c>
      <c r="H4652" s="102"/>
    </row>
    <row r="4653" spans="1:8" ht="28.5" x14ac:dyDescent="0.25">
      <c r="A4653" s="34"/>
      <c r="B4653" s="34"/>
      <c r="C4653" s="34" t="s">
        <v>13383</v>
      </c>
      <c r="D4653" s="34"/>
      <c r="E4653" s="34"/>
      <c r="F4653" s="35">
        <v>3</v>
      </c>
      <c r="G4653" s="112">
        <v>155.51</v>
      </c>
      <c r="H4653" s="102"/>
    </row>
    <row r="4654" spans="1:8" ht="30" x14ac:dyDescent="0.25">
      <c r="A4654" s="30" t="s">
        <v>1608</v>
      </c>
      <c r="B4654" s="30" t="s">
        <v>7924</v>
      </c>
      <c r="C4654" s="30" t="s">
        <v>2523</v>
      </c>
      <c r="D4654" s="30" t="s">
        <v>5</v>
      </c>
      <c r="E4654" s="30">
        <v>5</v>
      </c>
      <c r="F4654" s="31">
        <v>3</v>
      </c>
      <c r="G4654" s="111">
        <v>388.77</v>
      </c>
      <c r="H4654" s="102" t="s">
        <v>19185</v>
      </c>
    </row>
    <row r="4655" spans="1:8" x14ac:dyDescent="0.25">
      <c r="A4655" s="30"/>
      <c r="B4655" s="30"/>
      <c r="C4655" s="30"/>
      <c r="D4655" s="30" t="s">
        <v>7</v>
      </c>
      <c r="E4655" s="30">
        <v>0.5</v>
      </c>
      <c r="F4655" s="31">
        <v>7</v>
      </c>
      <c r="G4655" s="111">
        <v>90.71</v>
      </c>
      <c r="H4655" s="102"/>
    </row>
    <row r="4656" spans="1:8" ht="42.75" x14ac:dyDescent="0.25">
      <c r="A4656" s="34"/>
      <c r="B4656" s="34"/>
      <c r="C4656" s="34" t="s">
        <v>13384</v>
      </c>
      <c r="D4656" s="34"/>
      <c r="E4656" s="34"/>
      <c r="F4656" s="35">
        <v>10</v>
      </c>
      <c r="G4656" s="112">
        <v>479.47999999999996</v>
      </c>
      <c r="H4656" s="102"/>
    </row>
    <row r="4657" spans="1:8" ht="30" x14ac:dyDescent="0.25">
      <c r="A4657" s="30" t="s">
        <v>1609</v>
      </c>
      <c r="B4657" s="30" t="s">
        <v>7925</v>
      </c>
      <c r="C4657" s="30" t="s">
        <v>1610</v>
      </c>
      <c r="D4657" s="30" t="s">
        <v>8</v>
      </c>
      <c r="E4657" s="30">
        <v>2</v>
      </c>
      <c r="F4657" s="31">
        <v>2</v>
      </c>
      <c r="G4657" s="111">
        <v>103.67</v>
      </c>
      <c r="H4657" s="102" t="s">
        <v>20230</v>
      </c>
    </row>
    <row r="4658" spans="1:8" x14ac:dyDescent="0.25">
      <c r="A4658" s="30"/>
      <c r="B4658" s="30"/>
      <c r="C4658" s="30"/>
      <c r="D4658" s="30" t="s">
        <v>7</v>
      </c>
      <c r="E4658" s="30">
        <v>0.5</v>
      </c>
      <c r="F4658" s="31">
        <v>3</v>
      </c>
      <c r="G4658" s="111">
        <v>38.880000000000003</v>
      </c>
      <c r="H4658" s="102"/>
    </row>
    <row r="4659" spans="1:8" ht="28.5" x14ac:dyDescent="0.25">
      <c r="A4659" s="34"/>
      <c r="B4659" s="34"/>
      <c r="C4659" s="34" t="s">
        <v>13385</v>
      </c>
      <c r="D4659" s="34"/>
      <c r="E4659" s="34"/>
      <c r="F4659" s="35">
        <v>5</v>
      </c>
      <c r="G4659" s="112">
        <v>142.55000000000001</v>
      </c>
      <c r="H4659" s="102"/>
    </row>
    <row r="4660" spans="1:8" ht="30" x14ac:dyDescent="0.25">
      <c r="A4660" s="30" t="s">
        <v>1612</v>
      </c>
      <c r="B4660" s="30" t="s">
        <v>7926</v>
      </c>
      <c r="C4660" s="30" t="s">
        <v>2858</v>
      </c>
      <c r="D4660" s="30" t="s">
        <v>5</v>
      </c>
      <c r="E4660" s="30">
        <v>5</v>
      </c>
      <c r="F4660" s="31">
        <v>1</v>
      </c>
      <c r="G4660" s="111">
        <v>129.59</v>
      </c>
      <c r="H4660" s="102" t="s">
        <v>17702</v>
      </c>
    </row>
    <row r="4661" spans="1:8" x14ac:dyDescent="0.25">
      <c r="A4661" s="30"/>
      <c r="B4661" s="30"/>
      <c r="C4661" s="30"/>
      <c r="D4661" s="30" t="s">
        <v>7</v>
      </c>
      <c r="E4661" s="30">
        <v>0.5</v>
      </c>
      <c r="F4661" s="31">
        <v>2</v>
      </c>
      <c r="G4661" s="111">
        <v>25.92</v>
      </c>
      <c r="H4661" s="102"/>
    </row>
    <row r="4662" spans="1:8" ht="28.5" x14ac:dyDescent="0.25">
      <c r="A4662" s="34"/>
      <c r="B4662" s="34"/>
      <c r="C4662" s="34" t="s">
        <v>13386</v>
      </c>
      <c r="D4662" s="34"/>
      <c r="E4662" s="34"/>
      <c r="F4662" s="35">
        <v>3</v>
      </c>
      <c r="G4662" s="112">
        <v>155.51</v>
      </c>
      <c r="H4662" s="102"/>
    </row>
    <row r="4663" spans="1:8" ht="45" x14ac:dyDescent="0.25">
      <c r="A4663" s="30" t="s">
        <v>1613</v>
      </c>
      <c r="B4663" s="30" t="s">
        <v>7927</v>
      </c>
      <c r="C4663" s="30" t="s">
        <v>1614</v>
      </c>
      <c r="D4663" s="30" t="s">
        <v>5</v>
      </c>
      <c r="E4663" s="30">
        <v>5</v>
      </c>
      <c r="F4663" s="31">
        <v>2</v>
      </c>
      <c r="G4663" s="111">
        <v>259.18</v>
      </c>
      <c r="H4663" s="102" t="s">
        <v>19788</v>
      </c>
    </row>
    <row r="4664" spans="1:8" x14ac:dyDescent="0.25">
      <c r="A4664" s="30"/>
      <c r="B4664" s="30"/>
      <c r="C4664" s="30"/>
      <c r="D4664" s="30" t="s">
        <v>8</v>
      </c>
      <c r="E4664" s="30">
        <v>2</v>
      </c>
      <c r="F4664" s="31">
        <v>1</v>
      </c>
      <c r="G4664" s="111">
        <v>51.84</v>
      </c>
      <c r="H4664" s="102"/>
    </row>
    <row r="4665" spans="1:8" x14ac:dyDescent="0.25">
      <c r="A4665" s="30"/>
      <c r="B4665" s="30"/>
      <c r="C4665" s="30"/>
      <c r="D4665" s="30" t="s">
        <v>7</v>
      </c>
      <c r="E4665" s="30">
        <v>0.5</v>
      </c>
      <c r="F4665" s="31">
        <v>18</v>
      </c>
      <c r="G4665" s="111">
        <v>233.26</v>
      </c>
      <c r="H4665" s="102"/>
    </row>
    <row r="4666" spans="1:8" ht="42.75" x14ac:dyDescent="0.25">
      <c r="A4666" s="34"/>
      <c r="B4666" s="34"/>
      <c r="C4666" s="34" t="s">
        <v>13387</v>
      </c>
      <c r="D4666" s="34"/>
      <c r="E4666" s="34"/>
      <c r="F4666" s="35">
        <v>21</v>
      </c>
      <c r="G4666" s="112">
        <v>544.28</v>
      </c>
      <c r="H4666" s="102"/>
    </row>
    <row r="4667" spans="1:8" ht="30" x14ac:dyDescent="0.25">
      <c r="A4667" s="30" t="s">
        <v>1615</v>
      </c>
      <c r="B4667" s="30" t="s">
        <v>7928</v>
      </c>
      <c r="C4667" s="30" t="s">
        <v>1616</v>
      </c>
      <c r="D4667" s="30" t="s">
        <v>5</v>
      </c>
      <c r="E4667" s="30">
        <v>5</v>
      </c>
      <c r="F4667" s="31">
        <v>1</v>
      </c>
      <c r="G4667" s="111">
        <v>129.59</v>
      </c>
      <c r="H4667" s="102" t="s">
        <v>17558</v>
      </c>
    </row>
    <row r="4668" spans="1:8" x14ac:dyDescent="0.25">
      <c r="A4668" s="30"/>
      <c r="B4668" s="30"/>
      <c r="C4668" s="30"/>
      <c r="D4668" s="30" t="s">
        <v>7</v>
      </c>
      <c r="E4668" s="30">
        <v>0.5</v>
      </c>
      <c r="F4668" s="31">
        <v>2</v>
      </c>
      <c r="G4668" s="111">
        <v>25.92</v>
      </c>
      <c r="H4668" s="102"/>
    </row>
    <row r="4669" spans="1:8" ht="28.5" x14ac:dyDescent="0.25">
      <c r="A4669" s="34"/>
      <c r="B4669" s="34"/>
      <c r="C4669" s="34" t="s">
        <v>13388</v>
      </c>
      <c r="D4669" s="34"/>
      <c r="E4669" s="34"/>
      <c r="F4669" s="35">
        <v>3</v>
      </c>
      <c r="G4669" s="112">
        <v>155.51</v>
      </c>
      <c r="H4669" s="102"/>
    </row>
    <row r="4670" spans="1:8" ht="30" x14ac:dyDescent="0.25">
      <c r="A4670" s="30" t="s">
        <v>1617</v>
      </c>
      <c r="B4670" s="30" t="s">
        <v>7929</v>
      </c>
      <c r="C4670" s="30" t="s">
        <v>1618</v>
      </c>
      <c r="D4670" s="30" t="s">
        <v>5</v>
      </c>
      <c r="E4670" s="30">
        <v>5</v>
      </c>
      <c r="F4670" s="31">
        <v>1</v>
      </c>
      <c r="G4670" s="111">
        <v>129.59</v>
      </c>
      <c r="H4670" s="102" t="s">
        <v>19550</v>
      </c>
    </row>
    <row r="4671" spans="1:8" x14ac:dyDescent="0.25">
      <c r="A4671" s="30"/>
      <c r="B4671" s="30"/>
      <c r="C4671" s="30"/>
      <c r="D4671" s="30" t="s">
        <v>7</v>
      </c>
      <c r="E4671" s="30">
        <v>0.5</v>
      </c>
      <c r="F4671" s="31">
        <v>4</v>
      </c>
      <c r="G4671" s="111">
        <v>51.84</v>
      </c>
      <c r="H4671" s="102"/>
    </row>
    <row r="4672" spans="1:8" ht="28.5" x14ac:dyDescent="0.25">
      <c r="A4672" s="34"/>
      <c r="B4672" s="34"/>
      <c r="C4672" s="34" t="s">
        <v>13389</v>
      </c>
      <c r="D4672" s="34"/>
      <c r="E4672" s="34"/>
      <c r="F4672" s="35">
        <v>5</v>
      </c>
      <c r="G4672" s="112">
        <v>181.43</v>
      </c>
      <c r="H4672" s="102"/>
    </row>
    <row r="4673" spans="1:8" ht="30" x14ac:dyDescent="0.25">
      <c r="A4673" s="30" t="s">
        <v>1619</v>
      </c>
      <c r="B4673" s="30" t="s">
        <v>7930</v>
      </c>
      <c r="C4673" s="30" t="s">
        <v>1620</v>
      </c>
      <c r="D4673" s="30" t="s">
        <v>5</v>
      </c>
      <c r="E4673" s="30">
        <v>5</v>
      </c>
      <c r="F4673" s="31">
        <v>1</v>
      </c>
      <c r="G4673" s="111">
        <v>129.59</v>
      </c>
      <c r="H4673" s="102" t="s">
        <v>19458</v>
      </c>
    </row>
    <row r="4674" spans="1:8" x14ac:dyDescent="0.25">
      <c r="A4674" s="30"/>
      <c r="B4674" s="30"/>
      <c r="C4674" s="30"/>
      <c r="D4674" s="30" t="s">
        <v>8</v>
      </c>
      <c r="E4674" s="30">
        <v>2</v>
      </c>
      <c r="F4674" s="31">
        <v>1</v>
      </c>
      <c r="G4674" s="111">
        <v>51.84</v>
      </c>
      <c r="H4674" s="102"/>
    </row>
    <row r="4675" spans="1:8" x14ac:dyDescent="0.25">
      <c r="A4675" s="30"/>
      <c r="B4675" s="30"/>
      <c r="C4675" s="30"/>
      <c r="D4675" s="30" t="s">
        <v>7</v>
      </c>
      <c r="E4675" s="30">
        <v>0.5</v>
      </c>
      <c r="F4675" s="31">
        <v>3</v>
      </c>
      <c r="G4675" s="111">
        <v>38.880000000000003</v>
      </c>
      <c r="H4675" s="102"/>
    </row>
    <row r="4676" spans="1:8" ht="28.5" x14ac:dyDescent="0.25">
      <c r="A4676" s="34"/>
      <c r="B4676" s="34"/>
      <c r="C4676" s="34" t="s">
        <v>13390</v>
      </c>
      <c r="D4676" s="34"/>
      <c r="E4676" s="34"/>
      <c r="F4676" s="35">
        <v>5</v>
      </c>
      <c r="G4676" s="112">
        <v>220.31</v>
      </c>
      <c r="H4676" s="102"/>
    </row>
    <row r="4677" spans="1:8" ht="30" x14ac:dyDescent="0.25">
      <c r="A4677" s="30" t="s">
        <v>1621</v>
      </c>
      <c r="B4677" s="30" t="s">
        <v>7931</v>
      </c>
      <c r="C4677" s="30" t="s">
        <v>1622</v>
      </c>
      <c r="D4677" s="30" t="s">
        <v>5</v>
      </c>
      <c r="E4677" s="30">
        <v>5</v>
      </c>
      <c r="F4677" s="31">
        <v>3</v>
      </c>
      <c r="G4677" s="111">
        <v>388.77</v>
      </c>
      <c r="H4677" s="102" t="s">
        <v>19962</v>
      </c>
    </row>
    <row r="4678" spans="1:8" x14ac:dyDescent="0.25">
      <c r="A4678" s="30"/>
      <c r="B4678" s="30"/>
      <c r="C4678" s="30"/>
      <c r="D4678" s="30" t="s">
        <v>7</v>
      </c>
      <c r="E4678" s="30">
        <v>0.5</v>
      </c>
      <c r="F4678" s="31">
        <v>9</v>
      </c>
      <c r="G4678" s="111">
        <v>116.63</v>
      </c>
      <c r="H4678" s="102"/>
    </row>
    <row r="4679" spans="1:8" ht="42.75" x14ac:dyDescent="0.25">
      <c r="A4679" s="34"/>
      <c r="B4679" s="34"/>
      <c r="C4679" s="34" t="s">
        <v>13391</v>
      </c>
      <c r="D4679" s="34"/>
      <c r="E4679" s="34"/>
      <c r="F4679" s="35">
        <v>12</v>
      </c>
      <c r="G4679" s="112">
        <v>505.4</v>
      </c>
      <c r="H4679" s="102"/>
    </row>
    <row r="4680" spans="1:8" x14ac:dyDescent="0.25">
      <c r="A4680" s="30" t="s">
        <v>1623</v>
      </c>
      <c r="B4680" s="30" t="s">
        <v>7932</v>
      </c>
      <c r="C4680" s="30" t="s">
        <v>2859</v>
      </c>
      <c r="D4680" s="30" t="s">
        <v>5</v>
      </c>
      <c r="E4680" s="30">
        <v>5</v>
      </c>
      <c r="F4680" s="31">
        <v>1</v>
      </c>
      <c r="G4680" s="111">
        <v>129.59</v>
      </c>
      <c r="H4680" s="102" t="s">
        <v>18470</v>
      </c>
    </row>
    <row r="4681" spans="1:8" x14ac:dyDescent="0.25">
      <c r="A4681" s="30"/>
      <c r="B4681" s="30"/>
      <c r="C4681" s="30"/>
      <c r="D4681" s="30" t="s">
        <v>7</v>
      </c>
      <c r="E4681" s="30">
        <v>0.5</v>
      </c>
      <c r="F4681" s="31">
        <v>2</v>
      </c>
      <c r="G4681" s="111">
        <v>25.92</v>
      </c>
      <c r="H4681" s="102"/>
    </row>
    <row r="4682" spans="1:8" ht="28.5" x14ac:dyDescent="0.25">
      <c r="A4682" s="34"/>
      <c r="B4682" s="34"/>
      <c r="C4682" s="34" t="s">
        <v>13392</v>
      </c>
      <c r="D4682" s="34"/>
      <c r="E4682" s="34"/>
      <c r="F4682" s="35">
        <v>3</v>
      </c>
      <c r="G4682" s="112">
        <v>155.51</v>
      </c>
      <c r="H4682" s="102"/>
    </row>
    <row r="4683" spans="1:8" ht="30" x14ac:dyDescent="0.25">
      <c r="A4683" s="30" t="s">
        <v>6092</v>
      </c>
      <c r="B4683" s="30" t="s">
        <v>7933</v>
      </c>
      <c r="C4683" s="30" t="s">
        <v>7123</v>
      </c>
      <c r="D4683" s="30" t="s">
        <v>7</v>
      </c>
      <c r="E4683" s="30">
        <v>0.5</v>
      </c>
      <c r="F4683" s="31">
        <v>1</v>
      </c>
      <c r="G4683" s="111">
        <v>12.96</v>
      </c>
      <c r="H4683" s="114" t="s">
        <v>19071</v>
      </c>
    </row>
    <row r="4684" spans="1:8" ht="42.75" x14ac:dyDescent="0.25">
      <c r="A4684" s="34"/>
      <c r="B4684" s="34"/>
      <c r="C4684" s="34" t="s">
        <v>13393</v>
      </c>
      <c r="D4684" s="34"/>
      <c r="E4684" s="34"/>
      <c r="F4684" s="35">
        <v>1</v>
      </c>
      <c r="G4684" s="112">
        <v>12.96</v>
      </c>
      <c r="H4684" s="102"/>
    </row>
    <row r="4685" spans="1:8" ht="30" x14ac:dyDescent="0.25">
      <c r="A4685" s="30" t="s">
        <v>1624</v>
      </c>
      <c r="B4685" s="30" t="s">
        <v>13394</v>
      </c>
      <c r="C4685" s="30" t="s">
        <v>13395</v>
      </c>
      <c r="D4685" s="30" t="s">
        <v>7</v>
      </c>
      <c r="E4685" s="30">
        <v>0.5</v>
      </c>
      <c r="F4685" s="31">
        <v>1</v>
      </c>
      <c r="G4685" s="111">
        <v>12.96</v>
      </c>
      <c r="H4685" s="114" t="s">
        <v>18523</v>
      </c>
    </row>
    <row r="4686" spans="1:8" ht="42.75" x14ac:dyDescent="0.25">
      <c r="A4686" s="34"/>
      <c r="B4686" s="34"/>
      <c r="C4686" s="34" t="s">
        <v>13396</v>
      </c>
      <c r="D4686" s="34"/>
      <c r="E4686" s="34"/>
      <c r="F4686" s="35">
        <v>1</v>
      </c>
      <c r="G4686" s="112">
        <v>12.96</v>
      </c>
      <c r="H4686" s="102"/>
    </row>
    <row r="4687" spans="1:8" ht="30" x14ac:dyDescent="0.25">
      <c r="A4687" s="30" t="s">
        <v>909</v>
      </c>
      <c r="B4687" s="30" t="s">
        <v>13397</v>
      </c>
      <c r="C4687" s="30" t="s">
        <v>13398</v>
      </c>
      <c r="D4687" s="30" t="s">
        <v>6</v>
      </c>
      <c r="E4687" s="30">
        <v>1</v>
      </c>
      <c r="F4687" s="31">
        <v>1</v>
      </c>
      <c r="G4687" s="111">
        <v>25.92</v>
      </c>
      <c r="H4687" s="114" t="s">
        <v>17786</v>
      </c>
    </row>
    <row r="4688" spans="1:8" x14ac:dyDescent="0.25">
      <c r="A4688" s="30"/>
      <c r="B4688" s="30"/>
      <c r="C4688" s="30"/>
      <c r="D4688" s="30" t="s">
        <v>7</v>
      </c>
      <c r="E4688" s="30">
        <v>0.5</v>
      </c>
      <c r="F4688" s="31">
        <v>1</v>
      </c>
      <c r="G4688" s="111">
        <v>12.96</v>
      </c>
      <c r="H4688" s="102"/>
    </row>
    <row r="4689" spans="1:8" ht="42.75" x14ac:dyDescent="0.25">
      <c r="A4689" s="34"/>
      <c r="B4689" s="34"/>
      <c r="C4689" s="34" t="s">
        <v>13399</v>
      </c>
      <c r="D4689" s="34"/>
      <c r="E4689" s="34"/>
      <c r="F4689" s="35">
        <v>2</v>
      </c>
      <c r="G4689" s="112">
        <v>38.880000000000003</v>
      </c>
      <c r="H4689" s="102"/>
    </row>
    <row r="4690" spans="1:8" ht="30" x14ac:dyDescent="0.25">
      <c r="A4690" s="30" t="s">
        <v>6093</v>
      </c>
      <c r="B4690" s="30" t="s">
        <v>7933</v>
      </c>
      <c r="C4690" s="30" t="s">
        <v>7124</v>
      </c>
      <c r="D4690" s="30" t="s">
        <v>7</v>
      </c>
      <c r="E4690" s="30">
        <v>0.5</v>
      </c>
      <c r="F4690" s="31">
        <v>1</v>
      </c>
      <c r="G4690" s="111">
        <v>12.96</v>
      </c>
      <c r="H4690" s="114" t="s">
        <v>19072</v>
      </c>
    </row>
    <row r="4691" spans="1:8" ht="42.75" x14ac:dyDescent="0.25">
      <c r="A4691" s="34"/>
      <c r="B4691" s="34"/>
      <c r="C4691" s="34" t="s">
        <v>13400</v>
      </c>
      <c r="D4691" s="34"/>
      <c r="E4691" s="34"/>
      <c r="F4691" s="35">
        <v>1</v>
      </c>
      <c r="G4691" s="112">
        <v>12.96</v>
      </c>
      <c r="H4691" s="102"/>
    </row>
    <row r="4692" spans="1:8" ht="30" x14ac:dyDescent="0.25">
      <c r="A4692" s="30" t="s">
        <v>1625</v>
      </c>
      <c r="B4692" s="30" t="s">
        <v>7933</v>
      </c>
      <c r="C4692" s="30" t="s">
        <v>7125</v>
      </c>
      <c r="D4692" s="30" t="s">
        <v>7</v>
      </c>
      <c r="E4692" s="30">
        <v>0.5</v>
      </c>
      <c r="F4692" s="31">
        <v>1</v>
      </c>
      <c r="G4692" s="111">
        <v>12.96</v>
      </c>
      <c r="H4692" s="114" t="s">
        <v>19073</v>
      </c>
    </row>
    <row r="4693" spans="1:8" ht="42.75" x14ac:dyDescent="0.25">
      <c r="A4693" s="34"/>
      <c r="B4693" s="34"/>
      <c r="C4693" s="34" t="s">
        <v>13401</v>
      </c>
      <c r="D4693" s="34"/>
      <c r="E4693" s="34"/>
      <c r="F4693" s="35">
        <v>1</v>
      </c>
      <c r="G4693" s="112">
        <v>12.96</v>
      </c>
      <c r="H4693" s="102"/>
    </row>
    <row r="4694" spans="1:8" ht="30" x14ac:dyDescent="0.25">
      <c r="A4694" s="30" t="s">
        <v>1626</v>
      </c>
      <c r="B4694" s="30" t="s">
        <v>7933</v>
      </c>
      <c r="C4694" s="30" t="s">
        <v>7126</v>
      </c>
      <c r="D4694" s="30" t="s">
        <v>7</v>
      </c>
      <c r="E4694" s="30">
        <v>0.5</v>
      </c>
      <c r="F4694" s="31">
        <v>1</v>
      </c>
      <c r="G4694" s="111">
        <v>12.96</v>
      </c>
      <c r="H4694" s="114" t="s">
        <v>19074</v>
      </c>
    </row>
    <row r="4695" spans="1:8" ht="42.75" x14ac:dyDescent="0.25">
      <c r="A4695" s="34"/>
      <c r="B4695" s="34"/>
      <c r="C4695" s="34" t="s">
        <v>13402</v>
      </c>
      <c r="D4695" s="34"/>
      <c r="E4695" s="34"/>
      <c r="F4695" s="35">
        <v>1</v>
      </c>
      <c r="G4695" s="112">
        <v>12.96</v>
      </c>
      <c r="H4695" s="102"/>
    </row>
    <row r="4696" spans="1:8" ht="30" x14ac:dyDescent="0.25">
      <c r="A4696" s="30" t="s">
        <v>6465</v>
      </c>
      <c r="B4696" s="30" t="s">
        <v>7934</v>
      </c>
      <c r="C4696" s="30" t="s">
        <v>6466</v>
      </c>
      <c r="D4696" s="30" t="s">
        <v>5</v>
      </c>
      <c r="E4696" s="30">
        <v>5</v>
      </c>
      <c r="F4696" s="31">
        <v>1</v>
      </c>
      <c r="G4696" s="111">
        <v>129.59</v>
      </c>
      <c r="H4696" s="102" t="s">
        <v>19142</v>
      </c>
    </row>
    <row r="4697" spans="1:8" x14ac:dyDescent="0.25">
      <c r="A4697" s="30"/>
      <c r="B4697" s="30"/>
      <c r="C4697" s="30"/>
      <c r="D4697" s="30" t="s">
        <v>7</v>
      </c>
      <c r="E4697" s="30">
        <v>0.5</v>
      </c>
      <c r="F4697" s="31">
        <v>4</v>
      </c>
      <c r="G4697" s="111">
        <v>51.84</v>
      </c>
      <c r="H4697" s="102"/>
    </row>
    <row r="4698" spans="1:8" ht="28.5" x14ac:dyDescent="0.25">
      <c r="A4698" s="34"/>
      <c r="B4698" s="34"/>
      <c r="C4698" s="34" t="s">
        <v>13403</v>
      </c>
      <c r="D4698" s="34"/>
      <c r="E4698" s="34"/>
      <c r="F4698" s="35">
        <v>5</v>
      </c>
      <c r="G4698" s="112">
        <v>181.43</v>
      </c>
      <c r="H4698" s="102"/>
    </row>
    <row r="4699" spans="1:8" ht="30" x14ac:dyDescent="0.25">
      <c r="A4699" s="30" t="s">
        <v>1627</v>
      </c>
      <c r="B4699" s="30" t="s">
        <v>7935</v>
      </c>
      <c r="C4699" s="30" t="s">
        <v>13404</v>
      </c>
      <c r="D4699" s="30" t="s">
        <v>3</v>
      </c>
      <c r="E4699" s="30">
        <v>10</v>
      </c>
      <c r="F4699" s="31">
        <v>2</v>
      </c>
      <c r="G4699" s="111">
        <v>518.36</v>
      </c>
      <c r="H4699" s="114" t="s">
        <v>19826</v>
      </c>
    </row>
    <row r="4700" spans="1:8" x14ac:dyDescent="0.25">
      <c r="A4700" s="30"/>
      <c r="B4700" s="30"/>
      <c r="C4700" s="30"/>
      <c r="D4700" s="30" t="s">
        <v>5</v>
      </c>
      <c r="E4700" s="30">
        <v>5</v>
      </c>
      <c r="F4700" s="31">
        <v>1</v>
      </c>
      <c r="G4700" s="111">
        <v>129.59</v>
      </c>
      <c r="H4700" s="102"/>
    </row>
    <row r="4701" spans="1:8" x14ac:dyDescent="0.25">
      <c r="A4701" s="30"/>
      <c r="B4701" s="30"/>
      <c r="C4701" s="30"/>
      <c r="D4701" s="30" t="s">
        <v>7</v>
      </c>
      <c r="E4701" s="30">
        <v>0.5</v>
      </c>
      <c r="F4701" s="31">
        <v>7</v>
      </c>
      <c r="G4701" s="111">
        <v>90.71</v>
      </c>
      <c r="H4701" s="102"/>
    </row>
    <row r="4702" spans="1:8" ht="28.5" x14ac:dyDescent="0.25">
      <c r="A4702" s="34"/>
      <c r="B4702" s="34"/>
      <c r="C4702" s="34" t="s">
        <v>13405</v>
      </c>
      <c r="D4702" s="34"/>
      <c r="E4702" s="34"/>
      <c r="F4702" s="35">
        <v>10</v>
      </c>
      <c r="G4702" s="112">
        <v>738.66000000000008</v>
      </c>
      <c r="H4702" s="102"/>
    </row>
    <row r="4703" spans="1:8" ht="30" x14ac:dyDescent="0.25">
      <c r="A4703" s="30" t="s">
        <v>1628</v>
      </c>
      <c r="B4703" s="30" t="s">
        <v>7936</v>
      </c>
      <c r="C4703" s="30" t="s">
        <v>1629</v>
      </c>
      <c r="D4703" s="30" t="s">
        <v>5</v>
      </c>
      <c r="E4703" s="30">
        <v>5</v>
      </c>
      <c r="F4703" s="31">
        <v>1</v>
      </c>
      <c r="G4703" s="111">
        <v>129.59</v>
      </c>
      <c r="H4703" s="102" t="s">
        <v>20755</v>
      </c>
    </row>
    <row r="4704" spans="1:8" x14ac:dyDescent="0.25">
      <c r="A4704" s="30"/>
      <c r="B4704" s="30"/>
      <c r="C4704" s="30"/>
      <c r="D4704" s="30" t="s">
        <v>7</v>
      </c>
      <c r="E4704" s="30">
        <v>0.5</v>
      </c>
      <c r="F4704" s="31">
        <v>3</v>
      </c>
      <c r="G4704" s="111">
        <v>38.880000000000003</v>
      </c>
      <c r="H4704" s="102"/>
    </row>
    <row r="4705" spans="1:8" ht="42.75" x14ac:dyDescent="0.25">
      <c r="A4705" s="34"/>
      <c r="B4705" s="34"/>
      <c r="C4705" s="34" t="s">
        <v>13406</v>
      </c>
      <c r="D4705" s="34"/>
      <c r="E4705" s="34"/>
      <c r="F4705" s="35">
        <v>4</v>
      </c>
      <c r="G4705" s="112">
        <v>168.47</v>
      </c>
      <c r="H4705" s="102"/>
    </row>
    <row r="4706" spans="1:8" ht="45" x14ac:dyDescent="0.25">
      <c r="A4706" s="30" t="s">
        <v>6096</v>
      </c>
      <c r="B4706" s="30" t="s">
        <v>13407</v>
      </c>
      <c r="C4706" s="30" t="s">
        <v>13408</v>
      </c>
      <c r="D4706" s="30" t="s">
        <v>7</v>
      </c>
      <c r="E4706" s="30">
        <v>0.5</v>
      </c>
      <c r="F4706" s="31">
        <v>2</v>
      </c>
      <c r="G4706" s="111">
        <v>25.92</v>
      </c>
      <c r="H4706" s="114" t="s">
        <v>20754</v>
      </c>
    </row>
    <row r="4707" spans="1:8" ht="42.75" x14ac:dyDescent="0.25">
      <c r="A4707" s="34"/>
      <c r="B4707" s="34"/>
      <c r="C4707" s="34" t="s">
        <v>13409</v>
      </c>
      <c r="D4707" s="34"/>
      <c r="E4707" s="34"/>
      <c r="F4707" s="35">
        <v>2</v>
      </c>
      <c r="G4707" s="112">
        <v>25.92</v>
      </c>
      <c r="H4707" s="102"/>
    </row>
    <row r="4708" spans="1:8" ht="30" x14ac:dyDescent="0.25">
      <c r="A4708" s="30" t="s">
        <v>2432</v>
      </c>
      <c r="B4708" s="30" t="s">
        <v>7937</v>
      </c>
      <c r="C4708" s="30" t="s">
        <v>1611</v>
      </c>
      <c r="D4708" s="30" t="s">
        <v>5</v>
      </c>
      <c r="E4708" s="30">
        <v>5</v>
      </c>
      <c r="F4708" s="31">
        <v>1</v>
      </c>
      <c r="G4708" s="111">
        <v>129.59</v>
      </c>
      <c r="H4708" s="102" t="s">
        <v>19478</v>
      </c>
    </row>
    <row r="4709" spans="1:8" x14ac:dyDescent="0.25">
      <c r="A4709" s="30"/>
      <c r="B4709" s="30"/>
      <c r="C4709" s="30"/>
      <c r="D4709" s="30" t="s">
        <v>7</v>
      </c>
      <c r="E4709" s="30">
        <v>0.5</v>
      </c>
      <c r="F4709" s="31">
        <v>1</v>
      </c>
      <c r="G4709" s="111">
        <v>12.96</v>
      </c>
      <c r="H4709" s="102"/>
    </row>
    <row r="4710" spans="1:8" ht="28.5" x14ac:dyDescent="0.25">
      <c r="A4710" s="34"/>
      <c r="B4710" s="34"/>
      <c r="C4710" s="34" t="s">
        <v>13410</v>
      </c>
      <c r="D4710" s="34"/>
      <c r="E4710" s="34"/>
      <c r="F4710" s="35">
        <v>2</v>
      </c>
      <c r="G4710" s="112">
        <v>142.55000000000001</v>
      </c>
      <c r="H4710" s="102"/>
    </row>
    <row r="4711" spans="1:8" ht="30" x14ac:dyDescent="0.25">
      <c r="A4711" s="30" t="s">
        <v>2594</v>
      </c>
      <c r="B4711" s="30" t="s">
        <v>7938</v>
      </c>
      <c r="C4711" s="30" t="s">
        <v>2748</v>
      </c>
      <c r="D4711" s="30" t="s">
        <v>5</v>
      </c>
      <c r="E4711" s="30">
        <v>5</v>
      </c>
      <c r="F4711" s="31">
        <v>2</v>
      </c>
      <c r="G4711" s="111">
        <v>259.18</v>
      </c>
      <c r="H4711" s="102" t="s">
        <v>17891</v>
      </c>
    </row>
    <row r="4712" spans="1:8" ht="42.75" x14ac:dyDescent="0.25">
      <c r="A4712" s="34"/>
      <c r="B4712" s="34"/>
      <c r="C4712" s="34" t="s">
        <v>13411</v>
      </c>
      <c r="D4712" s="34"/>
      <c r="E4712" s="34"/>
      <c r="F4712" s="35">
        <v>2</v>
      </c>
      <c r="G4712" s="112">
        <v>259.18</v>
      </c>
      <c r="H4712" s="102"/>
    </row>
    <row r="4713" spans="1:8" ht="30" x14ac:dyDescent="0.25">
      <c r="A4713" s="30" t="s">
        <v>806</v>
      </c>
      <c r="B4713" s="30" t="s">
        <v>8568</v>
      </c>
      <c r="C4713" s="30" t="s">
        <v>36</v>
      </c>
      <c r="D4713" s="30" t="s">
        <v>3</v>
      </c>
      <c r="E4713" s="30">
        <v>10</v>
      </c>
      <c r="F4713" s="31">
        <v>1</v>
      </c>
      <c r="G4713" s="111">
        <v>259.18</v>
      </c>
      <c r="H4713" s="102" t="s">
        <v>16975</v>
      </c>
    </row>
    <row r="4714" spans="1:8" x14ac:dyDescent="0.25">
      <c r="A4714" s="30"/>
      <c r="B4714" s="30"/>
      <c r="C4714" s="30"/>
      <c r="D4714" s="30" t="s">
        <v>5</v>
      </c>
      <c r="E4714" s="30">
        <v>5</v>
      </c>
      <c r="F4714" s="31">
        <v>3</v>
      </c>
      <c r="G4714" s="111">
        <v>388.77</v>
      </c>
      <c r="H4714" s="102"/>
    </row>
    <row r="4715" spans="1:8" x14ac:dyDescent="0.25">
      <c r="A4715" s="30"/>
      <c r="B4715" s="30"/>
      <c r="C4715" s="30"/>
      <c r="D4715" s="30" t="s">
        <v>7</v>
      </c>
      <c r="E4715" s="30">
        <v>0.5</v>
      </c>
      <c r="F4715" s="31">
        <v>4</v>
      </c>
      <c r="G4715" s="111">
        <v>51.84</v>
      </c>
      <c r="H4715" s="102"/>
    </row>
    <row r="4716" spans="1:8" ht="28.5" x14ac:dyDescent="0.25">
      <c r="A4716" s="34"/>
      <c r="B4716" s="34"/>
      <c r="C4716" s="34" t="s">
        <v>13412</v>
      </c>
      <c r="D4716" s="34"/>
      <c r="E4716" s="34"/>
      <c r="F4716" s="35">
        <v>8</v>
      </c>
      <c r="G4716" s="112">
        <v>699.79000000000008</v>
      </c>
      <c r="H4716" s="102"/>
    </row>
    <row r="4717" spans="1:8" x14ac:dyDescent="0.25">
      <c r="A4717" s="30" t="s">
        <v>807</v>
      </c>
      <c r="B4717" s="30" t="s">
        <v>8569</v>
      </c>
      <c r="C4717" s="30" t="s">
        <v>2922</v>
      </c>
      <c r="D4717" s="30" t="s">
        <v>5</v>
      </c>
      <c r="E4717" s="30">
        <v>5</v>
      </c>
      <c r="F4717" s="31">
        <v>1</v>
      </c>
      <c r="G4717" s="111">
        <v>129.59</v>
      </c>
      <c r="H4717" s="102" t="s">
        <v>17437</v>
      </c>
    </row>
    <row r="4718" spans="1:8" x14ac:dyDescent="0.25">
      <c r="A4718" s="30"/>
      <c r="B4718" s="30"/>
      <c r="C4718" s="30"/>
      <c r="D4718" s="30" t="s">
        <v>6</v>
      </c>
      <c r="E4718" s="30">
        <v>1</v>
      </c>
      <c r="F4718" s="31">
        <v>1</v>
      </c>
      <c r="G4718" s="111">
        <v>25.92</v>
      </c>
      <c r="H4718" s="102"/>
    </row>
    <row r="4719" spans="1:8" x14ac:dyDescent="0.25">
      <c r="A4719" s="30"/>
      <c r="B4719" s="30"/>
      <c r="C4719" s="30"/>
      <c r="D4719" s="30" t="s">
        <v>7</v>
      </c>
      <c r="E4719" s="30">
        <v>0.5</v>
      </c>
      <c r="F4719" s="31">
        <v>1</v>
      </c>
      <c r="G4719" s="111">
        <v>12.96</v>
      </c>
      <c r="H4719" s="102"/>
    </row>
    <row r="4720" spans="1:8" ht="28.5" x14ac:dyDescent="0.25">
      <c r="A4720" s="34"/>
      <c r="B4720" s="34"/>
      <c r="C4720" s="34" t="s">
        <v>13413</v>
      </c>
      <c r="D4720" s="34"/>
      <c r="E4720" s="34"/>
      <c r="F4720" s="35">
        <v>3</v>
      </c>
      <c r="G4720" s="112">
        <v>168.47</v>
      </c>
      <c r="H4720" s="102"/>
    </row>
    <row r="4721" spans="1:8" ht="30" x14ac:dyDescent="0.25">
      <c r="A4721" s="30" t="s">
        <v>809</v>
      </c>
      <c r="B4721" s="30" t="s">
        <v>8570</v>
      </c>
      <c r="C4721" s="30" t="s">
        <v>2698</v>
      </c>
      <c r="D4721" s="30" t="s">
        <v>8</v>
      </c>
      <c r="E4721" s="30">
        <v>2</v>
      </c>
      <c r="F4721" s="31">
        <v>2</v>
      </c>
      <c r="G4721" s="111">
        <v>103.67</v>
      </c>
      <c r="H4721" s="102" t="s">
        <v>18857</v>
      </c>
    </row>
    <row r="4722" spans="1:8" x14ac:dyDescent="0.25">
      <c r="A4722" s="30"/>
      <c r="B4722" s="30"/>
      <c r="C4722" s="30"/>
      <c r="D4722" s="30" t="s">
        <v>7</v>
      </c>
      <c r="E4722" s="30">
        <v>0.5</v>
      </c>
      <c r="F4722" s="31">
        <v>3</v>
      </c>
      <c r="G4722" s="111">
        <v>38.880000000000003</v>
      </c>
      <c r="H4722" s="102"/>
    </row>
    <row r="4723" spans="1:8" ht="28.5" x14ac:dyDescent="0.25">
      <c r="A4723" s="34"/>
      <c r="B4723" s="34"/>
      <c r="C4723" s="34" t="s">
        <v>13414</v>
      </c>
      <c r="D4723" s="34"/>
      <c r="E4723" s="34"/>
      <c r="F4723" s="35">
        <v>5</v>
      </c>
      <c r="G4723" s="112">
        <v>142.55000000000001</v>
      </c>
      <c r="H4723" s="102"/>
    </row>
    <row r="4724" spans="1:8" ht="30" x14ac:dyDescent="0.25">
      <c r="A4724" s="30" t="s">
        <v>2490</v>
      </c>
      <c r="B4724" s="30" t="s">
        <v>8571</v>
      </c>
      <c r="C4724" s="30" t="s">
        <v>2491</v>
      </c>
      <c r="D4724" s="30" t="s">
        <v>5</v>
      </c>
      <c r="E4724" s="30">
        <v>5</v>
      </c>
      <c r="F4724" s="31">
        <v>1</v>
      </c>
      <c r="G4724" s="111">
        <v>129.59</v>
      </c>
      <c r="H4724" s="102" t="s">
        <v>18898</v>
      </c>
    </row>
    <row r="4725" spans="1:8" x14ac:dyDescent="0.25">
      <c r="A4725" s="30"/>
      <c r="B4725" s="30"/>
      <c r="C4725" s="30"/>
      <c r="D4725" s="30" t="s">
        <v>6</v>
      </c>
      <c r="E4725" s="30">
        <v>1</v>
      </c>
      <c r="F4725" s="31">
        <v>1</v>
      </c>
      <c r="G4725" s="111">
        <v>25.92</v>
      </c>
      <c r="H4725" s="102"/>
    </row>
    <row r="4726" spans="1:8" x14ac:dyDescent="0.25">
      <c r="A4726" s="30"/>
      <c r="B4726" s="30"/>
      <c r="C4726" s="30"/>
      <c r="D4726" s="30" t="s">
        <v>7</v>
      </c>
      <c r="E4726" s="30">
        <v>0.5</v>
      </c>
      <c r="F4726" s="31">
        <v>1</v>
      </c>
      <c r="G4726" s="111">
        <v>12.96</v>
      </c>
      <c r="H4726" s="102"/>
    </row>
    <row r="4727" spans="1:8" ht="28.5" x14ac:dyDescent="0.25">
      <c r="A4727" s="34"/>
      <c r="B4727" s="34"/>
      <c r="C4727" s="34" t="s">
        <v>13415</v>
      </c>
      <c r="D4727" s="34"/>
      <c r="E4727" s="34"/>
      <c r="F4727" s="35">
        <v>3</v>
      </c>
      <c r="G4727" s="112">
        <v>168.47</v>
      </c>
      <c r="H4727" s="102"/>
    </row>
    <row r="4728" spans="1:8" x14ac:dyDescent="0.25">
      <c r="A4728" s="30" t="s">
        <v>2715</v>
      </c>
      <c r="B4728" s="30" t="s">
        <v>8572</v>
      </c>
      <c r="C4728" s="30" t="s">
        <v>2716</v>
      </c>
      <c r="D4728" s="30" t="s">
        <v>8</v>
      </c>
      <c r="E4728" s="30">
        <v>2</v>
      </c>
      <c r="F4728" s="31">
        <v>2</v>
      </c>
      <c r="G4728" s="111">
        <v>103.67</v>
      </c>
      <c r="H4728" s="102" t="s">
        <v>18558</v>
      </c>
    </row>
    <row r="4729" spans="1:8" x14ac:dyDescent="0.25">
      <c r="A4729" s="30"/>
      <c r="B4729" s="30"/>
      <c r="C4729" s="30"/>
      <c r="D4729" s="30" t="s">
        <v>7</v>
      </c>
      <c r="E4729" s="30">
        <v>0.5</v>
      </c>
      <c r="F4729" s="31">
        <v>1</v>
      </c>
      <c r="G4729" s="111">
        <v>12.96</v>
      </c>
      <c r="H4729" s="102"/>
    </row>
    <row r="4730" spans="1:8" x14ac:dyDescent="0.25">
      <c r="A4730" s="34"/>
      <c r="B4730" s="34"/>
      <c r="C4730" s="34" t="s">
        <v>13416</v>
      </c>
      <c r="D4730" s="34"/>
      <c r="E4730" s="34"/>
      <c r="F4730" s="35">
        <v>3</v>
      </c>
      <c r="G4730" s="112">
        <v>116.63</v>
      </c>
      <c r="H4730" s="102"/>
    </row>
    <row r="4731" spans="1:8" x14ac:dyDescent="0.25">
      <c r="A4731" s="30" t="s">
        <v>2717</v>
      </c>
      <c r="B4731" s="30" t="s">
        <v>8573</v>
      </c>
      <c r="C4731" s="30" t="s">
        <v>2718</v>
      </c>
      <c r="D4731" s="30" t="s">
        <v>8</v>
      </c>
      <c r="E4731" s="30">
        <v>2</v>
      </c>
      <c r="F4731" s="31">
        <v>11</v>
      </c>
      <c r="G4731" s="111">
        <v>570.20000000000005</v>
      </c>
      <c r="H4731" s="102" t="s">
        <v>17762</v>
      </c>
    </row>
    <row r="4732" spans="1:8" x14ac:dyDescent="0.25">
      <c r="A4732" s="30"/>
      <c r="B4732" s="30"/>
      <c r="C4732" s="30"/>
      <c r="D4732" s="30" t="s">
        <v>7</v>
      </c>
      <c r="E4732" s="30">
        <v>0.5</v>
      </c>
      <c r="F4732" s="31">
        <v>11</v>
      </c>
      <c r="G4732" s="111">
        <v>142.55000000000001</v>
      </c>
      <c r="H4732" s="102"/>
    </row>
    <row r="4733" spans="1:8" ht="28.5" x14ac:dyDescent="0.25">
      <c r="A4733" s="34"/>
      <c r="B4733" s="34"/>
      <c r="C4733" s="34" t="s">
        <v>13417</v>
      </c>
      <c r="D4733" s="34"/>
      <c r="E4733" s="34"/>
      <c r="F4733" s="35">
        <v>22</v>
      </c>
      <c r="G4733" s="112">
        <v>712.75</v>
      </c>
      <c r="H4733" s="102"/>
    </row>
    <row r="4734" spans="1:8" ht="45" x14ac:dyDescent="0.25">
      <c r="A4734" s="30" t="s">
        <v>811</v>
      </c>
      <c r="B4734" s="30" t="s">
        <v>8574</v>
      </c>
      <c r="C4734" s="30" t="s">
        <v>2699</v>
      </c>
      <c r="D4734" s="30" t="s">
        <v>8</v>
      </c>
      <c r="E4734" s="30">
        <v>2</v>
      </c>
      <c r="F4734" s="31">
        <v>2</v>
      </c>
      <c r="G4734" s="111">
        <v>103.67</v>
      </c>
      <c r="H4734" s="102" t="s">
        <v>18268</v>
      </c>
    </row>
    <row r="4735" spans="1:8" x14ac:dyDescent="0.25">
      <c r="A4735" s="30"/>
      <c r="B4735" s="30"/>
      <c r="C4735" s="30"/>
      <c r="D4735" s="30" t="s">
        <v>7</v>
      </c>
      <c r="E4735" s="30">
        <v>0.5</v>
      </c>
      <c r="F4735" s="31">
        <v>1</v>
      </c>
      <c r="G4735" s="111">
        <v>12.96</v>
      </c>
      <c r="H4735" s="102"/>
    </row>
    <row r="4736" spans="1:8" ht="42.75" x14ac:dyDescent="0.25">
      <c r="A4736" s="34"/>
      <c r="B4736" s="34"/>
      <c r="C4736" s="34" t="s">
        <v>13418</v>
      </c>
      <c r="D4736" s="34"/>
      <c r="E4736" s="34"/>
      <c r="F4736" s="35">
        <v>3</v>
      </c>
      <c r="G4736" s="112">
        <v>116.63</v>
      </c>
      <c r="H4736" s="102"/>
    </row>
    <row r="4737" spans="1:8" ht="30" x14ac:dyDescent="0.25">
      <c r="A4737" s="30" t="s">
        <v>812</v>
      </c>
      <c r="B4737" s="30" t="s">
        <v>8575</v>
      </c>
      <c r="C4737" s="30" t="s">
        <v>240</v>
      </c>
      <c r="D4737" s="30" t="s">
        <v>4</v>
      </c>
      <c r="E4737" s="30">
        <v>8</v>
      </c>
      <c r="F4737" s="31">
        <v>1</v>
      </c>
      <c r="G4737" s="111">
        <v>207.35</v>
      </c>
      <c r="H4737" s="102" t="s">
        <v>19510</v>
      </c>
    </row>
    <row r="4738" spans="1:8" ht="28.5" x14ac:dyDescent="0.25">
      <c r="A4738" s="34"/>
      <c r="B4738" s="34"/>
      <c r="C4738" s="34" t="s">
        <v>13419</v>
      </c>
      <c r="D4738" s="34"/>
      <c r="E4738" s="34"/>
      <c r="F4738" s="35">
        <v>1</v>
      </c>
      <c r="G4738" s="112">
        <v>207.35</v>
      </c>
      <c r="H4738" s="102"/>
    </row>
    <row r="4739" spans="1:8" x14ac:dyDescent="0.25">
      <c r="A4739" s="30" t="s">
        <v>814</v>
      </c>
      <c r="B4739" s="30" t="s">
        <v>8576</v>
      </c>
      <c r="C4739" s="30" t="s">
        <v>349</v>
      </c>
      <c r="D4739" s="30" t="s">
        <v>5</v>
      </c>
      <c r="E4739" s="30">
        <v>5</v>
      </c>
      <c r="F4739" s="31">
        <v>1</v>
      </c>
      <c r="G4739" s="111">
        <v>129.59</v>
      </c>
      <c r="H4739" s="102" t="s">
        <v>20797</v>
      </c>
    </row>
    <row r="4740" spans="1:8" x14ac:dyDescent="0.25">
      <c r="A4740" s="30"/>
      <c r="B4740" s="30"/>
      <c r="C4740" s="30"/>
      <c r="D4740" s="30" t="s">
        <v>7</v>
      </c>
      <c r="E4740" s="30">
        <v>0.5</v>
      </c>
      <c r="F4740" s="31">
        <v>2</v>
      </c>
      <c r="G4740" s="111">
        <v>25.92</v>
      </c>
      <c r="H4740" s="102"/>
    </row>
    <row r="4741" spans="1:8" ht="28.5" x14ac:dyDescent="0.25">
      <c r="A4741" s="34"/>
      <c r="B4741" s="34"/>
      <c r="C4741" s="34" t="s">
        <v>13420</v>
      </c>
      <c r="D4741" s="34"/>
      <c r="E4741" s="34"/>
      <c r="F4741" s="35">
        <v>3</v>
      </c>
      <c r="G4741" s="112">
        <v>155.51</v>
      </c>
      <c r="H4741" s="102"/>
    </row>
    <row r="4742" spans="1:8" ht="45" x14ac:dyDescent="0.25">
      <c r="A4742" s="30" t="s">
        <v>815</v>
      </c>
      <c r="B4742" s="30" t="s">
        <v>8577</v>
      </c>
      <c r="C4742" s="30" t="s">
        <v>2481</v>
      </c>
      <c r="D4742" s="30" t="s">
        <v>5</v>
      </c>
      <c r="E4742" s="30">
        <v>5</v>
      </c>
      <c r="F4742" s="31">
        <v>1</v>
      </c>
      <c r="G4742" s="111">
        <v>129.59</v>
      </c>
      <c r="H4742" s="102" t="s">
        <v>17531</v>
      </c>
    </row>
    <row r="4743" spans="1:8" x14ac:dyDescent="0.25">
      <c r="A4743" s="30"/>
      <c r="B4743" s="30"/>
      <c r="C4743" s="30"/>
      <c r="D4743" s="30" t="s">
        <v>7</v>
      </c>
      <c r="E4743" s="30">
        <v>0.5</v>
      </c>
      <c r="F4743" s="31">
        <v>2</v>
      </c>
      <c r="G4743" s="111">
        <v>25.92</v>
      </c>
      <c r="H4743" s="102"/>
    </row>
    <row r="4744" spans="1:8" ht="42.75" x14ac:dyDescent="0.25">
      <c r="A4744" s="34"/>
      <c r="B4744" s="34"/>
      <c r="C4744" s="34" t="s">
        <v>13421</v>
      </c>
      <c r="D4744" s="34"/>
      <c r="E4744" s="34"/>
      <c r="F4744" s="35">
        <v>3</v>
      </c>
      <c r="G4744" s="112">
        <v>155.51</v>
      </c>
      <c r="H4744" s="102"/>
    </row>
    <row r="4745" spans="1:8" ht="60" x14ac:dyDescent="0.25">
      <c r="A4745" s="30" t="s">
        <v>816</v>
      </c>
      <c r="B4745" s="30" t="s">
        <v>8578</v>
      </c>
      <c r="C4745" s="30" t="s">
        <v>7163</v>
      </c>
      <c r="D4745" s="30" t="s">
        <v>3</v>
      </c>
      <c r="E4745" s="30">
        <v>10</v>
      </c>
      <c r="F4745" s="31">
        <v>4</v>
      </c>
      <c r="G4745" s="111">
        <v>1036.73</v>
      </c>
      <c r="H4745" s="102" t="s">
        <v>18742</v>
      </c>
    </row>
    <row r="4746" spans="1:8" x14ac:dyDescent="0.25">
      <c r="A4746" s="30"/>
      <c r="B4746" s="30"/>
      <c r="C4746" s="30"/>
      <c r="D4746" s="30" t="s">
        <v>5</v>
      </c>
      <c r="E4746" s="30">
        <v>5</v>
      </c>
      <c r="F4746" s="31">
        <v>2</v>
      </c>
      <c r="G4746" s="111">
        <v>259.18</v>
      </c>
      <c r="H4746" s="102"/>
    </row>
    <row r="4747" spans="1:8" x14ac:dyDescent="0.25">
      <c r="A4747" s="30"/>
      <c r="B4747" s="30"/>
      <c r="C4747" s="30"/>
      <c r="D4747" s="30" t="s">
        <v>8</v>
      </c>
      <c r="E4747" s="30">
        <v>2</v>
      </c>
      <c r="F4747" s="31">
        <v>1</v>
      </c>
      <c r="G4747" s="111">
        <v>51.84</v>
      </c>
      <c r="H4747" s="102"/>
    </row>
    <row r="4748" spans="1:8" x14ac:dyDescent="0.25">
      <c r="A4748" s="30"/>
      <c r="B4748" s="30"/>
      <c r="C4748" s="30"/>
      <c r="D4748" s="30" t="s">
        <v>6</v>
      </c>
      <c r="E4748" s="30">
        <v>1</v>
      </c>
      <c r="F4748" s="31">
        <v>1</v>
      </c>
      <c r="G4748" s="111">
        <v>25.92</v>
      </c>
      <c r="H4748" s="102"/>
    </row>
    <row r="4749" spans="1:8" x14ac:dyDescent="0.25">
      <c r="A4749" s="30"/>
      <c r="B4749" s="30"/>
      <c r="C4749" s="30"/>
      <c r="D4749" s="30" t="s">
        <v>7</v>
      </c>
      <c r="E4749" s="30">
        <v>0.5</v>
      </c>
      <c r="F4749" s="31">
        <v>22</v>
      </c>
      <c r="G4749" s="111">
        <v>285.10000000000002</v>
      </c>
      <c r="H4749" s="102"/>
    </row>
    <row r="4750" spans="1:8" ht="71.25" x14ac:dyDescent="0.25">
      <c r="A4750" s="34"/>
      <c r="B4750" s="34"/>
      <c r="C4750" s="34" t="s">
        <v>13422</v>
      </c>
      <c r="D4750" s="34"/>
      <c r="E4750" s="34"/>
      <c r="F4750" s="35">
        <v>30</v>
      </c>
      <c r="G4750" s="112">
        <v>1658.77</v>
      </c>
      <c r="H4750" s="102"/>
    </row>
    <row r="4751" spans="1:8" x14ac:dyDescent="0.25">
      <c r="A4751" s="30" t="s">
        <v>817</v>
      </c>
      <c r="B4751" s="30" t="s">
        <v>8579</v>
      </c>
      <c r="C4751" s="30" t="s">
        <v>2576</v>
      </c>
      <c r="D4751" s="30" t="s">
        <v>5</v>
      </c>
      <c r="E4751" s="30">
        <v>5</v>
      </c>
      <c r="F4751" s="31">
        <v>2</v>
      </c>
      <c r="G4751" s="111">
        <v>259.18</v>
      </c>
      <c r="H4751" s="102" t="s">
        <v>17205</v>
      </c>
    </row>
    <row r="4752" spans="1:8" x14ac:dyDescent="0.25">
      <c r="A4752" s="30"/>
      <c r="B4752" s="30"/>
      <c r="C4752" s="30"/>
      <c r="D4752" s="30" t="s">
        <v>6</v>
      </c>
      <c r="E4752" s="30">
        <v>1</v>
      </c>
      <c r="F4752" s="31">
        <v>2</v>
      </c>
      <c r="G4752" s="111">
        <v>51.84</v>
      </c>
      <c r="H4752" s="102"/>
    </row>
    <row r="4753" spans="1:8" x14ac:dyDescent="0.25">
      <c r="A4753" s="34"/>
      <c r="B4753" s="34"/>
      <c r="C4753" s="34" t="s">
        <v>13423</v>
      </c>
      <c r="D4753" s="34"/>
      <c r="E4753" s="34"/>
      <c r="F4753" s="35">
        <v>4</v>
      </c>
      <c r="G4753" s="112">
        <v>311.02</v>
      </c>
      <c r="H4753" s="102"/>
    </row>
    <row r="4754" spans="1:8" x14ac:dyDescent="0.25">
      <c r="A4754" s="30" t="s">
        <v>818</v>
      </c>
      <c r="B4754" s="30" t="s">
        <v>8580</v>
      </c>
      <c r="C4754" s="30" t="s">
        <v>264</v>
      </c>
      <c r="D4754" s="30" t="s">
        <v>3</v>
      </c>
      <c r="E4754" s="30">
        <v>10</v>
      </c>
      <c r="F4754" s="31">
        <v>1</v>
      </c>
      <c r="G4754" s="111">
        <v>259.18</v>
      </c>
      <c r="H4754" s="102" t="s">
        <v>19750</v>
      </c>
    </row>
    <row r="4755" spans="1:8" x14ac:dyDescent="0.25">
      <c r="A4755" s="30"/>
      <c r="B4755" s="30"/>
      <c r="C4755" s="30"/>
      <c r="D4755" s="30" t="s">
        <v>5</v>
      </c>
      <c r="E4755" s="30">
        <v>5</v>
      </c>
      <c r="F4755" s="31">
        <v>2</v>
      </c>
      <c r="G4755" s="111">
        <v>259.18</v>
      </c>
      <c r="H4755" s="102"/>
    </row>
    <row r="4756" spans="1:8" x14ac:dyDescent="0.25">
      <c r="A4756" s="30"/>
      <c r="B4756" s="30"/>
      <c r="C4756" s="30"/>
      <c r="D4756" s="30" t="s">
        <v>7</v>
      </c>
      <c r="E4756" s="30">
        <v>0.5</v>
      </c>
      <c r="F4756" s="31">
        <v>2</v>
      </c>
      <c r="G4756" s="111">
        <v>25.92</v>
      </c>
      <c r="H4756" s="102"/>
    </row>
    <row r="4757" spans="1:8" x14ac:dyDescent="0.25">
      <c r="A4757" s="34"/>
      <c r="B4757" s="34"/>
      <c r="C4757" s="34" t="s">
        <v>13424</v>
      </c>
      <c r="D4757" s="34"/>
      <c r="E4757" s="34"/>
      <c r="F4757" s="35">
        <v>5</v>
      </c>
      <c r="G4757" s="112">
        <v>544.28</v>
      </c>
      <c r="H4757" s="102"/>
    </row>
    <row r="4758" spans="1:8" ht="30" x14ac:dyDescent="0.25">
      <c r="A4758" s="30" t="s">
        <v>819</v>
      </c>
      <c r="B4758" s="30" t="s">
        <v>8581</v>
      </c>
      <c r="C4758" s="30" t="s">
        <v>234</v>
      </c>
      <c r="D4758" s="30" t="s">
        <v>5</v>
      </c>
      <c r="E4758" s="30">
        <v>5</v>
      </c>
      <c r="F4758" s="31">
        <v>1</v>
      </c>
      <c r="G4758" s="111">
        <v>129.59</v>
      </c>
      <c r="H4758" s="102" t="s">
        <v>19399</v>
      </c>
    </row>
    <row r="4759" spans="1:8" x14ac:dyDescent="0.25">
      <c r="A4759" s="30"/>
      <c r="B4759" s="30"/>
      <c r="C4759" s="30"/>
      <c r="D4759" s="30" t="s">
        <v>7</v>
      </c>
      <c r="E4759" s="30">
        <v>0.5</v>
      </c>
      <c r="F4759" s="31">
        <v>1</v>
      </c>
      <c r="G4759" s="111">
        <v>12.96</v>
      </c>
      <c r="H4759" s="102"/>
    </row>
    <row r="4760" spans="1:8" ht="28.5" x14ac:dyDescent="0.25">
      <c r="A4760" s="34"/>
      <c r="B4760" s="34"/>
      <c r="C4760" s="34" t="s">
        <v>13425</v>
      </c>
      <c r="D4760" s="34"/>
      <c r="E4760" s="34"/>
      <c r="F4760" s="35">
        <v>2</v>
      </c>
      <c r="G4760" s="112">
        <v>142.55000000000001</v>
      </c>
      <c r="H4760" s="102"/>
    </row>
    <row r="4761" spans="1:8" x14ac:dyDescent="0.25">
      <c r="A4761" s="30" t="s">
        <v>2407</v>
      </c>
      <c r="B4761" s="30" t="s">
        <v>8582</v>
      </c>
      <c r="C4761" s="30" t="s">
        <v>2923</v>
      </c>
      <c r="D4761" s="30" t="s">
        <v>5</v>
      </c>
      <c r="E4761" s="30">
        <v>5</v>
      </c>
      <c r="F4761" s="31">
        <v>1</v>
      </c>
      <c r="G4761" s="111">
        <v>129.59</v>
      </c>
      <c r="H4761" s="102" t="s">
        <v>18688</v>
      </c>
    </row>
    <row r="4762" spans="1:8" x14ac:dyDescent="0.25">
      <c r="A4762" s="30"/>
      <c r="B4762" s="30"/>
      <c r="C4762" s="30"/>
      <c r="D4762" s="30" t="s">
        <v>7</v>
      </c>
      <c r="E4762" s="30">
        <v>0.5</v>
      </c>
      <c r="F4762" s="31">
        <v>1</v>
      </c>
      <c r="G4762" s="111">
        <v>12.96</v>
      </c>
      <c r="H4762" s="102"/>
    </row>
    <row r="4763" spans="1:8" x14ac:dyDescent="0.25">
      <c r="A4763" s="34"/>
      <c r="B4763" s="34"/>
      <c r="C4763" s="34" t="s">
        <v>13426</v>
      </c>
      <c r="D4763" s="34"/>
      <c r="E4763" s="34"/>
      <c r="F4763" s="35">
        <v>2</v>
      </c>
      <c r="G4763" s="112">
        <v>142.55000000000001</v>
      </c>
      <c r="H4763" s="102"/>
    </row>
    <row r="4764" spans="1:8" ht="45" x14ac:dyDescent="0.25">
      <c r="A4764" s="30" t="s">
        <v>2577</v>
      </c>
      <c r="B4764" s="30" t="s">
        <v>8583</v>
      </c>
      <c r="C4764" s="30" t="s">
        <v>2700</v>
      </c>
      <c r="D4764" s="30" t="s">
        <v>5</v>
      </c>
      <c r="E4764" s="30">
        <v>5</v>
      </c>
      <c r="F4764" s="31">
        <v>2</v>
      </c>
      <c r="G4764" s="111">
        <v>259.18</v>
      </c>
      <c r="H4764" s="102" t="s">
        <v>18131</v>
      </c>
    </row>
    <row r="4765" spans="1:8" x14ac:dyDescent="0.25">
      <c r="A4765" s="30"/>
      <c r="B4765" s="30"/>
      <c r="C4765" s="30"/>
      <c r="D4765" s="30" t="s">
        <v>7</v>
      </c>
      <c r="E4765" s="30">
        <v>0.5</v>
      </c>
      <c r="F4765" s="31">
        <v>2</v>
      </c>
      <c r="G4765" s="111">
        <v>25.92</v>
      </c>
      <c r="H4765" s="102"/>
    </row>
    <row r="4766" spans="1:8" ht="42.75" x14ac:dyDescent="0.25">
      <c r="A4766" s="34"/>
      <c r="B4766" s="34"/>
      <c r="C4766" s="34" t="s">
        <v>13427</v>
      </c>
      <c r="D4766" s="34"/>
      <c r="E4766" s="34"/>
      <c r="F4766" s="35">
        <v>4</v>
      </c>
      <c r="G4766" s="112">
        <v>285.10000000000002</v>
      </c>
      <c r="H4766" s="102"/>
    </row>
    <row r="4767" spans="1:8" x14ac:dyDescent="0.25">
      <c r="A4767" s="30" t="s">
        <v>3052</v>
      </c>
      <c r="B4767" s="30" t="s">
        <v>8584</v>
      </c>
      <c r="C4767" s="30" t="s">
        <v>3053</v>
      </c>
      <c r="D4767" s="30" t="s">
        <v>5</v>
      </c>
      <c r="E4767" s="30">
        <v>5</v>
      </c>
      <c r="F4767" s="31">
        <v>2</v>
      </c>
      <c r="G4767" s="111">
        <v>259.18</v>
      </c>
      <c r="H4767" s="102" t="s">
        <v>20896</v>
      </c>
    </row>
    <row r="4768" spans="1:8" x14ac:dyDescent="0.25">
      <c r="A4768" s="30"/>
      <c r="B4768" s="30"/>
      <c r="C4768" s="30"/>
      <c r="D4768" s="30" t="s">
        <v>7</v>
      </c>
      <c r="E4768" s="30">
        <v>0.5</v>
      </c>
      <c r="F4768" s="31">
        <v>4</v>
      </c>
      <c r="G4768" s="111">
        <v>51.84</v>
      </c>
      <c r="H4768" s="102"/>
    </row>
    <row r="4769" spans="1:8" ht="28.5" x14ac:dyDescent="0.25">
      <c r="A4769" s="34"/>
      <c r="B4769" s="34"/>
      <c r="C4769" s="34" t="s">
        <v>13428</v>
      </c>
      <c r="D4769" s="34"/>
      <c r="E4769" s="34"/>
      <c r="F4769" s="35">
        <v>6</v>
      </c>
      <c r="G4769" s="112">
        <v>311.02</v>
      </c>
      <c r="H4769" s="102"/>
    </row>
    <row r="4770" spans="1:8" ht="30" x14ac:dyDescent="0.25">
      <c r="A4770" s="30" t="s">
        <v>6501</v>
      </c>
      <c r="B4770" s="30" t="s">
        <v>8585</v>
      </c>
      <c r="C4770" s="30" t="s">
        <v>6502</v>
      </c>
      <c r="D4770" s="30" t="s">
        <v>5</v>
      </c>
      <c r="E4770" s="30">
        <v>5</v>
      </c>
      <c r="F4770" s="31">
        <v>1</v>
      </c>
      <c r="G4770" s="111">
        <v>129.59</v>
      </c>
      <c r="H4770" s="102" t="s">
        <v>17979</v>
      </c>
    </row>
    <row r="4771" spans="1:8" x14ac:dyDescent="0.25">
      <c r="A4771" s="30"/>
      <c r="B4771" s="30"/>
      <c r="C4771" s="30"/>
      <c r="D4771" s="30" t="s">
        <v>6</v>
      </c>
      <c r="E4771" s="30">
        <v>1</v>
      </c>
      <c r="F4771" s="31">
        <v>1</v>
      </c>
      <c r="G4771" s="111">
        <v>25.92</v>
      </c>
      <c r="H4771" s="102"/>
    </row>
    <row r="4772" spans="1:8" ht="28.5" x14ac:dyDescent="0.25">
      <c r="A4772" s="34"/>
      <c r="B4772" s="34"/>
      <c r="C4772" s="34" t="s">
        <v>13429</v>
      </c>
      <c r="D4772" s="34"/>
      <c r="E4772" s="34"/>
      <c r="F4772" s="35">
        <v>2</v>
      </c>
      <c r="G4772" s="112">
        <v>155.51</v>
      </c>
      <c r="H4772" s="102"/>
    </row>
    <row r="4773" spans="1:8" ht="30" x14ac:dyDescent="0.25">
      <c r="A4773" s="30" t="s">
        <v>6503</v>
      </c>
      <c r="B4773" s="30" t="s">
        <v>8586</v>
      </c>
      <c r="C4773" s="30" t="s">
        <v>6504</v>
      </c>
      <c r="D4773" s="30" t="s">
        <v>5</v>
      </c>
      <c r="E4773" s="30">
        <v>5</v>
      </c>
      <c r="F4773" s="31">
        <v>3</v>
      </c>
      <c r="G4773" s="111">
        <v>388.77</v>
      </c>
      <c r="H4773" s="102" t="s">
        <v>20479</v>
      </c>
    </row>
    <row r="4774" spans="1:8" x14ac:dyDescent="0.25">
      <c r="A4774" s="30"/>
      <c r="B4774" s="30"/>
      <c r="C4774" s="30"/>
      <c r="D4774" s="30" t="s">
        <v>7</v>
      </c>
      <c r="E4774" s="30">
        <v>0.5</v>
      </c>
      <c r="F4774" s="31">
        <v>2</v>
      </c>
      <c r="G4774" s="111">
        <v>25.92</v>
      </c>
      <c r="H4774" s="102"/>
    </row>
    <row r="4775" spans="1:8" ht="28.5" x14ac:dyDescent="0.25">
      <c r="A4775" s="34"/>
      <c r="B4775" s="34"/>
      <c r="C4775" s="34" t="s">
        <v>13430</v>
      </c>
      <c r="D4775" s="34"/>
      <c r="E4775" s="34"/>
      <c r="F4775" s="35">
        <v>5</v>
      </c>
      <c r="G4775" s="112">
        <v>414.69</v>
      </c>
      <c r="H4775" s="102"/>
    </row>
    <row r="4776" spans="1:8" ht="45" x14ac:dyDescent="0.25">
      <c r="A4776" s="30" t="s">
        <v>820</v>
      </c>
      <c r="B4776" s="30" t="s">
        <v>8587</v>
      </c>
      <c r="C4776" s="30" t="s">
        <v>153</v>
      </c>
      <c r="D4776" s="30" t="s">
        <v>3</v>
      </c>
      <c r="E4776" s="30">
        <v>10</v>
      </c>
      <c r="F4776" s="31">
        <v>2</v>
      </c>
      <c r="G4776" s="111">
        <v>518.36</v>
      </c>
      <c r="H4776" s="102" t="s">
        <v>18454</v>
      </c>
    </row>
    <row r="4777" spans="1:8" x14ac:dyDescent="0.25">
      <c r="A4777" s="30"/>
      <c r="B4777" s="30"/>
      <c r="C4777" s="30"/>
      <c r="D4777" s="30" t="s">
        <v>7</v>
      </c>
      <c r="E4777" s="30">
        <v>0.5</v>
      </c>
      <c r="F4777" s="31">
        <v>2</v>
      </c>
      <c r="G4777" s="111">
        <v>25.92</v>
      </c>
      <c r="H4777" s="102"/>
    </row>
    <row r="4778" spans="1:8" ht="57" x14ac:dyDescent="0.25">
      <c r="A4778" s="34"/>
      <c r="B4778" s="34"/>
      <c r="C4778" s="34" t="s">
        <v>13431</v>
      </c>
      <c r="D4778" s="34"/>
      <c r="E4778" s="34"/>
      <c r="F4778" s="35">
        <v>4</v>
      </c>
      <c r="G4778" s="112">
        <v>544.28</v>
      </c>
      <c r="H4778" s="102"/>
    </row>
    <row r="4779" spans="1:8" ht="45" x14ac:dyDescent="0.25">
      <c r="A4779" s="30" t="s">
        <v>821</v>
      </c>
      <c r="B4779" s="30" t="s">
        <v>8588</v>
      </c>
      <c r="C4779" s="30" t="s">
        <v>228</v>
      </c>
      <c r="D4779" s="30" t="s">
        <v>5</v>
      </c>
      <c r="E4779" s="30">
        <v>5</v>
      </c>
      <c r="F4779" s="31">
        <v>2</v>
      </c>
      <c r="G4779" s="111">
        <v>259.18</v>
      </c>
      <c r="H4779" s="102" t="s">
        <v>19271</v>
      </c>
    </row>
    <row r="4780" spans="1:8" x14ac:dyDescent="0.25">
      <c r="A4780" s="30"/>
      <c r="B4780" s="30"/>
      <c r="C4780" s="30"/>
      <c r="D4780" s="30" t="s">
        <v>7</v>
      </c>
      <c r="E4780" s="30">
        <v>0.5</v>
      </c>
      <c r="F4780" s="31">
        <v>2</v>
      </c>
      <c r="G4780" s="111">
        <v>25.92</v>
      </c>
      <c r="H4780" s="102"/>
    </row>
    <row r="4781" spans="1:8" ht="42.75" x14ac:dyDescent="0.25">
      <c r="A4781" s="34"/>
      <c r="B4781" s="34"/>
      <c r="C4781" s="34" t="s">
        <v>13432</v>
      </c>
      <c r="D4781" s="34"/>
      <c r="E4781" s="34"/>
      <c r="F4781" s="35">
        <v>4</v>
      </c>
      <c r="G4781" s="112">
        <v>285.10000000000002</v>
      </c>
      <c r="H4781" s="102"/>
    </row>
    <row r="4782" spans="1:8" ht="30" x14ac:dyDescent="0.25">
      <c r="A4782" s="30" t="s">
        <v>822</v>
      </c>
      <c r="B4782" s="30" t="s">
        <v>8589</v>
      </c>
      <c r="C4782" s="30" t="s">
        <v>150</v>
      </c>
      <c r="D4782" s="30" t="s">
        <v>5</v>
      </c>
      <c r="E4782" s="30">
        <v>5</v>
      </c>
      <c r="F4782" s="31">
        <v>1</v>
      </c>
      <c r="G4782" s="111">
        <v>129.59</v>
      </c>
      <c r="H4782" s="102" t="s">
        <v>18384</v>
      </c>
    </row>
    <row r="4783" spans="1:8" x14ac:dyDescent="0.25">
      <c r="A4783" s="30"/>
      <c r="B4783" s="30"/>
      <c r="C4783" s="30"/>
      <c r="D4783" s="30" t="s">
        <v>7</v>
      </c>
      <c r="E4783" s="30">
        <v>0.5</v>
      </c>
      <c r="F4783" s="31">
        <v>1</v>
      </c>
      <c r="G4783" s="111">
        <v>12.96</v>
      </c>
      <c r="H4783" s="102"/>
    </row>
    <row r="4784" spans="1:8" ht="28.5" x14ac:dyDescent="0.25">
      <c r="A4784" s="34"/>
      <c r="B4784" s="34"/>
      <c r="C4784" s="34" t="s">
        <v>13433</v>
      </c>
      <c r="D4784" s="34"/>
      <c r="E4784" s="34"/>
      <c r="F4784" s="35">
        <v>2</v>
      </c>
      <c r="G4784" s="112">
        <v>142.55000000000001</v>
      </c>
      <c r="H4784" s="102"/>
    </row>
    <row r="4785" spans="1:8" x14ac:dyDescent="0.25">
      <c r="A4785" s="30" t="s">
        <v>823</v>
      </c>
      <c r="B4785" s="30" t="s">
        <v>8590</v>
      </c>
      <c r="C4785" s="30" t="s">
        <v>13434</v>
      </c>
      <c r="D4785" s="30" t="s">
        <v>8</v>
      </c>
      <c r="E4785" s="30">
        <v>2</v>
      </c>
      <c r="F4785" s="31">
        <v>9</v>
      </c>
      <c r="G4785" s="111">
        <v>466.53</v>
      </c>
      <c r="H4785" s="102" t="s">
        <v>20957</v>
      </c>
    </row>
    <row r="4786" spans="1:8" x14ac:dyDescent="0.25">
      <c r="A4786" s="30"/>
      <c r="B4786" s="30"/>
      <c r="C4786" s="30"/>
      <c r="D4786" s="30" t="s">
        <v>7</v>
      </c>
      <c r="E4786" s="30">
        <v>0.5</v>
      </c>
      <c r="F4786" s="31">
        <v>10</v>
      </c>
      <c r="G4786" s="111">
        <v>129.59</v>
      </c>
      <c r="H4786" s="102"/>
    </row>
    <row r="4787" spans="1:8" x14ac:dyDescent="0.25">
      <c r="A4787" s="34"/>
      <c r="B4787" s="34"/>
      <c r="C4787" s="34" t="s">
        <v>13435</v>
      </c>
      <c r="D4787" s="34"/>
      <c r="E4787" s="34"/>
      <c r="F4787" s="35">
        <v>19</v>
      </c>
      <c r="G4787" s="112">
        <v>596.12</v>
      </c>
      <c r="H4787" s="102"/>
    </row>
    <row r="4788" spans="1:8" ht="30" x14ac:dyDescent="0.25">
      <c r="A4788" s="30" t="s">
        <v>825</v>
      </c>
      <c r="B4788" s="30" t="s">
        <v>8591</v>
      </c>
      <c r="C4788" s="30" t="s">
        <v>13</v>
      </c>
      <c r="D4788" s="30" t="s">
        <v>5</v>
      </c>
      <c r="E4788" s="30">
        <v>5</v>
      </c>
      <c r="F4788" s="31">
        <v>1</v>
      </c>
      <c r="G4788" s="111">
        <v>129.59</v>
      </c>
      <c r="H4788" s="102" t="s">
        <v>19057</v>
      </c>
    </row>
    <row r="4789" spans="1:8" x14ac:dyDescent="0.25">
      <c r="A4789" s="30"/>
      <c r="B4789" s="30"/>
      <c r="C4789" s="30"/>
      <c r="D4789" s="30" t="s">
        <v>7</v>
      </c>
      <c r="E4789" s="30">
        <v>0.5</v>
      </c>
      <c r="F4789" s="31">
        <v>2</v>
      </c>
      <c r="G4789" s="111">
        <v>25.92</v>
      </c>
      <c r="H4789" s="102"/>
    </row>
    <row r="4790" spans="1:8" ht="28.5" x14ac:dyDescent="0.25">
      <c r="A4790" s="34"/>
      <c r="B4790" s="34"/>
      <c r="C4790" s="34" t="s">
        <v>13436</v>
      </c>
      <c r="D4790" s="34"/>
      <c r="E4790" s="34"/>
      <c r="F4790" s="35">
        <v>3</v>
      </c>
      <c r="G4790" s="112">
        <v>155.51</v>
      </c>
      <c r="H4790" s="102"/>
    </row>
    <row r="4791" spans="1:8" x14ac:dyDescent="0.25">
      <c r="A4791" s="30" t="s">
        <v>826</v>
      </c>
      <c r="B4791" s="30" t="s">
        <v>8592</v>
      </c>
      <c r="C4791" s="30" t="s">
        <v>96</v>
      </c>
      <c r="D4791" s="30" t="s">
        <v>5</v>
      </c>
      <c r="E4791" s="30">
        <v>5</v>
      </c>
      <c r="F4791" s="31">
        <v>1</v>
      </c>
      <c r="G4791" s="111">
        <v>129.59</v>
      </c>
      <c r="H4791" s="102" t="s">
        <v>17814</v>
      </c>
    </row>
    <row r="4792" spans="1:8" x14ac:dyDescent="0.25">
      <c r="A4792" s="30"/>
      <c r="B4792" s="30"/>
      <c r="C4792" s="30"/>
      <c r="D4792" s="30" t="s">
        <v>7</v>
      </c>
      <c r="E4792" s="30">
        <v>0.5</v>
      </c>
      <c r="F4792" s="31">
        <v>3</v>
      </c>
      <c r="G4792" s="111">
        <v>38.880000000000003</v>
      </c>
      <c r="H4792" s="102"/>
    </row>
    <row r="4793" spans="1:8" ht="28.5" x14ac:dyDescent="0.25">
      <c r="A4793" s="34"/>
      <c r="B4793" s="34"/>
      <c r="C4793" s="34" t="s">
        <v>13437</v>
      </c>
      <c r="D4793" s="34"/>
      <c r="E4793" s="34"/>
      <c r="F4793" s="35">
        <v>4</v>
      </c>
      <c r="G4793" s="112">
        <v>168.47</v>
      </c>
      <c r="H4793" s="102"/>
    </row>
    <row r="4794" spans="1:8" ht="30" x14ac:dyDescent="0.25">
      <c r="A4794" s="30" t="s">
        <v>827</v>
      </c>
      <c r="B4794" s="30" t="s">
        <v>8593</v>
      </c>
      <c r="C4794" s="30" t="s">
        <v>2924</v>
      </c>
      <c r="D4794" s="30" t="s">
        <v>5</v>
      </c>
      <c r="E4794" s="30">
        <v>5</v>
      </c>
      <c r="F4794" s="31">
        <v>1</v>
      </c>
      <c r="G4794" s="111">
        <v>129.59</v>
      </c>
      <c r="H4794" s="102" t="s">
        <v>20868</v>
      </c>
    </row>
    <row r="4795" spans="1:8" ht="28.5" x14ac:dyDescent="0.25">
      <c r="A4795" s="34"/>
      <c r="B4795" s="34"/>
      <c r="C4795" s="34" t="s">
        <v>13438</v>
      </c>
      <c r="D4795" s="34"/>
      <c r="E4795" s="34"/>
      <c r="F4795" s="35">
        <v>1</v>
      </c>
      <c r="G4795" s="112">
        <v>129.59</v>
      </c>
      <c r="H4795" s="102"/>
    </row>
    <row r="4796" spans="1:8" ht="30" x14ac:dyDescent="0.25">
      <c r="A4796" s="30" t="s">
        <v>2408</v>
      </c>
      <c r="B4796" s="30" t="s">
        <v>13439</v>
      </c>
      <c r="C4796" s="30" t="s">
        <v>13440</v>
      </c>
      <c r="D4796" s="30" t="s">
        <v>5</v>
      </c>
      <c r="E4796" s="30">
        <v>5</v>
      </c>
      <c r="F4796" s="31">
        <v>1</v>
      </c>
      <c r="G4796" s="111">
        <v>129.59</v>
      </c>
      <c r="H4796" s="102" t="s">
        <v>20050</v>
      </c>
    </row>
    <row r="4797" spans="1:8" x14ac:dyDescent="0.25">
      <c r="A4797" s="30"/>
      <c r="B4797" s="30"/>
      <c r="C4797" s="30"/>
      <c r="D4797" s="30" t="s">
        <v>7</v>
      </c>
      <c r="E4797" s="30">
        <v>0.5</v>
      </c>
      <c r="F4797" s="31">
        <v>1</v>
      </c>
      <c r="G4797" s="111">
        <v>12.96</v>
      </c>
      <c r="H4797" s="102"/>
    </row>
    <row r="4798" spans="1:8" ht="28.5" x14ac:dyDescent="0.25">
      <c r="A4798" s="34"/>
      <c r="B4798" s="34"/>
      <c r="C4798" s="34" t="s">
        <v>13441</v>
      </c>
      <c r="D4798" s="34"/>
      <c r="E4798" s="34"/>
      <c r="F4798" s="35">
        <v>2</v>
      </c>
      <c r="G4798" s="112">
        <v>142.55000000000001</v>
      </c>
      <c r="H4798" s="102"/>
    </row>
    <row r="4799" spans="1:8" x14ac:dyDescent="0.25">
      <c r="A4799" s="30" t="s">
        <v>2792</v>
      </c>
      <c r="B4799" s="30" t="s">
        <v>8594</v>
      </c>
      <c r="C4799" s="30" t="s">
        <v>2793</v>
      </c>
      <c r="D4799" s="30" t="s">
        <v>5</v>
      </c>
      <c r="E4799" s="30">
        <v>5</v>
      </c>
      <c r="F4799" s="31">
        <v>2</v>
      </c>
      <c r="G4799" s="111">
        <v>259.18</v>
      </c>
      <c r="H4799" s="102" t="s">
        <v>18804</v>
      </c>
    </row>
    <row r="4800" spans="1:8" x14ac:dyDescent="0.25">
      <c r="A4800" s="30"/>
      <c r="B4800" s="30"/>
      <c r="C4800" s="30"/>
      <c r="D4800" s="30" t="s">
        <v>6</v>
      </c>
      <c r="E4800" s="30">
        <v>1</v>
      </c>
      <c r="F4800" s="31">
        <v>1</v>
      </c>
      <c r="G4800" s="111">
        <v>25.92</v>
      </c>
      <c r="H4800" s="102"/>
    </row>
    <row r="4801" spans="1:8" x14ac:dyDescent="0.25">
      <c r="A4801" s="30"/>
      <c r="B4801" s="30"/>
      <c r="C4801" s="30"/>
      <c r="D4801" s="30" t="s">
        <v>7</v>
      </c>
      <c r="E4801" s="30">
        <v>0.5</v>
      </c>
      <c r="F4801" s="31">
        <v>2</v>
      </c>
      <c r="G4801" s="111">
        <v>25.92</v>
      </c>
      <c r="H4801" s="102"/>
    </row>
    <row r="4802" spans="1:8" x14ac:dyDescent="0.25">
      <c r="A4802" s="34"/>
      <c r="B4802" s="34"/>
      <c r="C4802" s="34" t="s">
        <v>13442</v>
      </c>
      <c r="D4802" s="34"/>
      <c r="E4802" s="34"/>
      <c r="F4802" s="35">
        <v>5</v>
      </c>
      <c r="G4802" s="112">
        <v>311.02000000000004</v>
      </c>
      <c r="H4802" s="102"/>
    </row>
    <row r="4803" spans="1:8" x14ac:dyDescent="0.25">
      <c r="A4803" s="30" t="s">
        <v>2794</v>
      </c>
      <c r="B4803" s="30" t="s">
        <v>8595</v>
      </c>
      <c r="C4803" s="30" t="s">
        <v>2795</v>
      </c>
      <c r="D4803" s="30" t="s">
        <v>5</v>
      </c>
      <c r="E4803" s="30">
        <v>5</v>
      </c>
      <c r="F4803" s="31">
        <v>1</v>
      </c>
      <c r="G4803" s="111">
        <v>129.59</v>
      </c>
      <c r="H4803" s="102" t="s">
        <v>16951</v>
      </c>
    </row>
    <row r="4804" spans="1:8" x14ac:dyDescent="0.25">
      <c r="A4804" s="30"/>
      <c r="B4804" s="30"/>
      <c r="C4804" s="30"/>
      <c r="D4804" s="30" t="s">
        <v>7</v>
      </c>
      <c r="E4804" s="30">
        <v>0.5</v>
      </c>
      <c r="F4804" s="31">
        <v>4</v>
      </c>
      <c r="G4804" s="111">
        <v>51.84</v>
      </c>
      <c r="H4804" s="102"/>
    </row>
    <row r="4805" spans="1:8" x14ac:dyDescent="0.25">
      <c r="A4805" s="34"/>
      <c r="B4805" s="34"/>
      <c r="C4805" s="34" t="s">
        <v>13443</v>
      </c>
      <c r="D4805" s="34"/>
      <c r="E4805" s="34"/>
      <c r="F4805" s="35">
        <v>5</v>
      </c>
      <c r="G4805" s="112">
        <v>181.43</v>
      </c>
      <c r="H4805" s="102"/>
    </row>
    <row r="4806" spans="1:8" ht="45" x14ac:dyDescent="0.25">
      <c r="A4806" s="30" t="s">
        <v>828</v>
      </c>
      <c r="B4806" s="30" t="s">
        <v>8596</v>
      </c>
      <c r="C4806" s="30" t="s">
        <v>8597</v>
      </c>
      <c r="D4806" s="30" t="s">
        <v>3</v>
      </c>
      <c r="E4806" s="30">
        <v>10</v>
      </c>
      <c r="F4806" s="31">
        <v>8</v>
      </c>
      <c r="G4806" s="111">
        <v>2073.46</v>
      </c>
      <c r="H4806" s="102" t="s">
        <v>19986</v>
      </c>
    </row>
    <row r="4807" spans="1:8" x14ac:dyDescent="0.25">
      <c r="A4807" s="30"/>
      <c r="B4807" s="30"/>
      <c r="C4807" s="30"/>
      <c r="D4807" s="30" t="s">
        <v>4</v>
      </c>
      <c r="E4807" s="30">
        <v>8</v>
      </c>
      <c r="F4807" s="31">
        <v>6</v>
      </c>
      <c r="G4807" s="111">
        <v>1244.07</v>
      </c>
      <c r="H4807" s="102"/>
    </row>
    <row r="4808" spans="1:8" x14ac:dyDescent="0.25">
      <c r="A4808" s="30"/>
      <c r="B4808" s="30"/>
      <c r="C4808" s="30"/>
      <c r="D4808" s="30" t="s">
        <v>5</v>
      </c>
      <c r="E4808" s="30">
        <v>5</v>
      </c>
      <c r="F4808" s="31">
        <v>24</v>
      </c>
      <c r="G4808" s="111">
        <v>3110.18</v>
      </c>
      <c r="H4808" s="102"/>
    </row>
    <row r="4809" spans="1:8" x14ac:dyDescent="0.25">
      <c r="A4809" s="30"/>
      <c r="B4809" s="30"/>
      <c r="C4809" s="30"/>
      <c r="D4809" s="30" t="s">
        <v>8</v>
      </c>
      <c r="E4809" s="30">
        <v>2</v>
      </c>
      <c r="F4809" s="31">
        <v>1</v>
      </c>
      <c r="G4809" s="111">
        <v>51.84</v>
      </c>
      <c r="H4809" s="102"/>
    </row>
    <row r="4810" spans="1:8" x14ac:dyDescent="0.25">
      <c r="A4810" s="30"/>
      <c r="B4810" s="30"/>
      <c r="C4810" s="30"/>
      <c r="D4810" s="30" t="s">
        <v>7</v>
      </c>
      <c r="E4810" s="30">
        <v>0.5</v>
      </c>
      <c r="F4810" s="31">
        <v>62</v>
      </c>
      <c r="G4810" s="111">
        <v>803.46</v>
      </c>
      <c r="H4810" s="102"/>
    </row>
    <row r="4811" spans="1:8" ht="42.75" x14ac:dyDescent="0.25">
      <c r="A4811" s="34"/>
      <c r="B4811" s="34"/>
      <c r="C4811" s="34" t="s">
        <v>13444</v>
      </c>
      <c r="D4811" s="34"/>
      <c r="E4811" s="34"/>
      <c r="F4811" s="35">
        <v>101</v>
      </c>
      <c r="G4811" s="112">
        <v>7283.0099999999993</v>
      </c>
      <c r="H4811" s="102"/>
    </row>
    <row r="4812" spans="1:8" ht="30" x14ac:dyDescent="0.25">
      <c r="A4812" s="30" t="s">
        <v>2482</v>
      </c>
      <c r="B4812" s="30" t="s">
        <v>8598</v>
      </c>
      <c r="C4812" s="30" t="s">
        <v>304</v>
      </c>
      <c r="D4812" s="30" t="s">
        <v>8</v>
      </c>
      <c r="E4812" s="30">
        <v>2</v>
      </c>
      <c r="F4812" s="31">
        <v>3</v>
      </c>
      <c r="G4812" s="111">
        <v>155.51</v>
      </c>
      <c r="H4812" s="102" t="s">
        <v>20298</v>
      </c>
    </row>
    <row r="4813" spans="1:8" x14ac:dyDescent="0.25">
      <c r="A4813" s="30"/>
      <c r="B4813" s="30"/>
      <c r="C4813" s="30"/>
      <c r="D4813" s="30" t="s">
        <v>7</v>
      </c>
      <c r="E4813" s="30">
        <v>0.5</v>
      </c>
      <c r="F4813" s="31">
        <v>3</v>
      </c>
      <c r="G4813" s="111">
        <v>38.880000000000003</v>
      </c>
      <c r="H4813" s="102"/>
    </row>
    <row r="4814" spans="1:8" ht="28.5" x14ac:dyDescent="0.25">
      <c r="A4814" s="34"/>
      <c r="B4814" s="34"/>
      <c r="C4814" s="34" t="s">
        <v>13445</v>
      </c>
      <c r="D4814" s="34"/>
      <c r="E4814" s="34"/>
      <c r="F4814" s="35">
        <v>6</v>
      </c>
      <c r="G4814" s="112">
        <v>194.39</v>
      </c>
      <c r="H4814" s="102"/>
    </row>
    <row r="4815" spans="1:8" ht="30" x14ac:dyDescent="0.25">
      <c r="A4815" s="30" t="s">
        <v>829</v>
      </c>
      <c r="B4815" s="30" t="s">
        <v>8599</v>
      </c>
      <c r="C4815" s="30" t="s">
        <v>55</v>
      </c>
      <c r="D4815" s="30" t="s">
        <v>5</v>
      </c>
      <c r="E4815" s="30">
        <v>5</v>
      </c>
      <c r="F4815" s="31">
        <v>1</v>
      </c>
      <c r="G4815" s="111">
        <v>129.59</v>
      </c>
      <c r="H4815" s="102" t="s">
        <v>17268</v>
      </c>
    </row>
    <row r="4816" spans="1:8" ht="28.5" x14ac:dyDescent="0.25">
      <c r="A4816" s="34"/>
      <c r="B4816" s="34"/>
      <c r="C4816" s="34" t="s">
        <v>13446</v>
      </c>
      <c r="D4816" s="34"/>
      <c r="E4816" s="34"/>
      <c r="F4816" s="35">
        <v>1</v>
      </c>
      <c r="G4816" s="112">
        <v>129.59</v>
      </c>
      <c r="H4816" s="102"/>
    </row>
    <row r="4817" spans="1:8" x14ac:dyDescent="0.25">
      <c r="A4817" s="30" t="s">
        <v>830</v>
      </c>
      <c r="B4817" s="30" t="s">
        <v>8600</v>
      </c>
      <c r="C4817" s="30" t="s">
        <v>28</v>
      </c>
      <c r="D4817" s="30" t="s">
        <v>5</v>
      </c>
      <c r="E4817" s="30">
        <v>5</v>
      </c>
      <c r="F4817" s="31">
        <v>1</v>
      </c>
      <c r="G4817" s="111">
        <v>129.59</v>
      </c>
      <c r="H4817" s="102" t="s">
        <v>17001</v>
      </c>
    </row>
    <row r="4818" spans="1:8" x14ac:dyDescent="0.25">
      <c r="A4818" s="30"/>
      <c r="B4818" s="30"/>
      <c r="C4818" s="30"/>
      <c r="D4818" s="30" t="s">
        <v>7</v>
      </c>
      <c r="E4818" s="30">
        <v>0.5</v>
      </c>
      <c r="F4818" s="31">
        <v>3</v>
      </c>
      <c r="G4818" s="111">
        <v>38.880000000000003</v>
      </c>
      <c r="H4818" s="102"/>
    </row>
    <row r="4819" spans="1:8" x14ac:dyDescent="0.25">
      <c r="A4819" s="34"/>
      <c r="B4819" s="34"/>
      <c r="C4819" s="34" t="s">
        <v>13447</v>
      </c>
      <c r="D4819" s="34"/>
      <c r="E4819" s="34"/>
      <c r="F4819" s="35">
        <v>4</v>
      </c>
      <c r="G4819" s="112">
        <v>168.47</v>
      </c>
      <c r="H4819" s="102"/>
    </row>
    <row r="4820" spans="1:8" ht="30" x14ac:dyDescent="0.25">
      <c r="A4820" s="30" t="s">
        <v>831</v>
      </c>
      <c r="B4820" s="30" t="s">
        <v>8601</v>
      </c>
      <c r="C4820" s="30" t="s">
        <v>67</v>
      </c>
      <c r="D4820" s="30" t="s">
        <v>5</v>
      </c>
      <c r="E4820" s="30">
        <v>5</v>
      </c>
      <c r="F4820" s="31">
        <v>1</v>
      </c>
      <c r="G4820" s="111">
        <v>129.59</v>
      </c>
      <c r="H4820" s="102" t="s">
        <v>17364</v>
      </c>
    </row>
    <row r="4821" spans="1:8" x14ac:dyDescent="0.25">
      <c r="A4821" s="30"/>
      <c r="B4821" s="30"/>
      <c r="C4821" s="30"/>
      <c r="D4821" s="30" t="s">
        <v>7</v>
      </c>
      <c r="E4821" s="30">
        <v>0.5</v>
      </c>
      <c r="F4821" s="31">
        <v>1</v>
      </c>
      <c r="G4821" s="111">
        <v>12.96</v>
      </c>
      <c r="H4821" s="102"/>
    </row>
    <row r="4822" spans="1:8" ht="28.5" x14ac:dyDescent="0.25">
      <c r="A4822" s="34"/>
      <c r="B4822" s="34"/>
      <c r="C4822" s="34" t="s">
        <v>13448</v>
      </c>
      <c r="D4822" s="34"/>
      <c r="E4822" s="34"/>
      <c r="F4822" s="35">
        <v>2</v>
      </c>
      <c r="G4822" s="112">
        <v>142.55000000000001</v>
      </c>
      <c r="H4822" s="102"/>
    </row>
    <row r="4823" spans="1:8" x14ac:dyDescent="0.25">
      <c r="A4823" s="30" t="s">
        <v>832</v>
      </c>
      <c r="B4823" s="30" t="s">
        <v>8602</v>
      </c>
      <c r="C4823" s="30" t="s">
        <v>141</v>
      </c>
      <c r="D4823" s="30" t="s">
        <v>5</v>
      </c>
      <c r="E4823" s="30">
        <v>5</v>
      </c>
      <c r="F4823" s="31">
        <v>1</v>
      </c>
      <c r="G4823" s="111">
        <v>129.59</v>
      </c>
      <c r="H4823" s="102" t="s">
        <v>19754</v>
      </c>
    </row>
    <row r="4824" spans="1:8" x14ac:dyDescent="0.25">
      <c r="A4824" s="30"/>
      <c r="B4824" s="30"/>
      <c r="C4824" s="30"/>
      <c r="D4824" s="30" t="s">
        <v>7</v>
      </c>
      <c r="E4824" s="30">
        <v>0.5</v>
      </c>
      <c r="F4824" s="31">
        <v>1</v>
      </c>
      <c r="G4824" s="111">
        <v>12.96</v>
      </c>
      <c r="H4824" s="102"/>
    </row>
    <row r="4825" spans="1:8" ht="28.5" x14ac:dyDescent="0.25">
      <c r="A4825" s="34"/>
      <c r="B4825" s="34"/>
      <c r="C4825" s="34" t="s">
        <v>13449</v>
      </c>
      <c r="D4825" s="34"/>
      <c r="E4825" s="34"/>
      <c r="F4825" s="35">
        <v>2</v>
      </c>
      <c r="G4825" s="112">
        <v>142.55000000000001</v>
      </c>
      <c r="H4825" s="102"/>
    </row>
    <row r="4826" spans="1:8" ht="30" x14ac:dyDescent="0.25">
      <c r="A4826" s="30" t="s">
        <v>833</v>
      </c>
      <c r="B4826" s="30" t="s">
        <v>8603</v>
      </c>
      <c r="C4826" s="30" t="s">
        <v>2399</v>
      </c>
      <c r="D4826" s="30" t="s">
        <v>5</v>
      </c>
      <c r="E4826" s="30">
        <v>5</v>
      </c>
      <c r="F4826" s="31">
        <v>1</v>
      </c>
      <c r="G4826" s="111">
        <v>129.59</v>
      </c>
      <c r="H4826" s="102" t="s">
        <v>17183</v>
      </c>
    </row>
    <row r="4827" spans="1:8" ht="28.5" x14ac:dyDescent="0.25">
      <c r="A4827" s="34"/>
      <c r="B4827" s="34"/>
      <c r="C4827" s="34" t="s">
        <v>13450</v>
      </c>
      <c r="D4827" s="34"/>
      <c r="E4827" s="34"/>
      <c r="F4827" s="35">
        <v>1</v>
      </c>
      <c r="G4827" s="112">
        <v>129.59</v>
      </c>
      <c r="H4827" s="102"/>
    </row>
    <row r="4828" spans="1:8" ht="30" x14ac:dyDescent="0.25">
      <c r="A4828" s="30" t="s">
        <v>834</v>
      </c>
      <c r="B4828" s="30" t="s">
        <v>8604</v>
      </c>
      <c r="C4828" s="30" t="s">
        <v>288</v>
      </c>
      <c r="D4828" s="30" t="s">
        <v>5</v>
      </c>
      <c r="E4828" s="30">
        <v>5</v>
      </c>
      <c r="F4828" s="31">
        <v>1</v>
      </c>
      <c r="G4828" s="111">
        <v>129.59</v>
      </c>
      <c r="H4828" s="102" t="s">
        <v>20093</v>
      </c>
    </row>
    <row r="4829" spans="1:8" x14ac:dyDescent="0.25">
      <c r="A4829" s="30"/>
      <c r="B4829" s="30"/>
      <c r="C4829" s="30"/>
      <c r="D4829" s="30" t="s">
        <v>7</v>
      </c>
      <c r="E4829" s="30">
        <v>0.5</v>
      </c>
      <c r="F4829" s="31">
        <v>1</v>
      </c>
      <c r="G4829" s="111">
        <v>12.96</v>
      </c>
      <c r="H4829" s="102"/>
    </row>
    <row r="4830" spans="1:8" ht="28.5" x14ac:dyDescent="0.25">
      <c r="A4830" s="34"/>
      <c r="B4830" s="34"/>
      <c r="C4830" s="34" t="s">
        <v>13451</v>
      </c>
      <c r="D4830" s="34"/>
      <c r="E4830" s="34"/>
      <c r="F4830" s="35">
        <v>2</v>
      </c>
      <c r="G4830" s="112">
        <v>142.55000000000001</v>
      </c>
      <c r="H4830" s="102"/>
    </row>
    <row r="4831" spans="1:8" ht="30" x14ac:dyDescent="0.25">
      <c r="A4831" s="30" t="s">
        <v>2483</v>
      </c>
      <c r="B4831" s="30" t="s">
        <v>8605</v>
      </c>
      <c r="C4831" s="30" t="s">
        <v>2632</v>
      </c>
      <c r="D4831" s="30" t="s">
        <v>5</v>
      </c>
      <c r="E4831" s="30">
        <v>5</v>
      </c>
      <c r="F4831" s="31">
        <v>1</v>
      </c>
      <c r="G4831" s="111">
        <v>129.59</v>
      </c>
      <c r="H4831" s="102" t="s">
        <v>18617</v>
      </c>
    </row>
    <row r="4832" spans="1:8" x14ac:dyDescent="0.25">
      <c r="A4832" s="30"/>
      <c r="B4832" s="30"/>
      <c r="C4832" s="30"/>
      <c r="D4832" s="30" t="s">
        <v>7</v>
      </c>
      <c r="E4832" s="30">
        <v>0.5</v>
      </c>
      <c r="F4832" s="31">
        <v>2</v>
      </c>
      <c r="G4832" s="111">
        <v>25.92</v>
      </c>
      <c r="H4832" s="102"/>
    </row>
    <row r="4833" spans="1:8" ht="28.5" x14ac:dyDescent="0.25">
      <c r="A4833" s="34"/>
      <c r="B4833" s="34"/>
      <c r="C4833" s="34" t="s">
        <v>13452</v>
      </c>
      <c r="D4833" s="34"/>
      <c r="E4833" s="34"/>
      <c r="F4833" s="35">
        <v>3</v>
      </c>
      <c r="G4833" s="112">
        <v>155.51</v>
      </c>
      <c r="H4833" s="102"/>
    </row>
    <row r="4834" spans="1:8" ht="30" x14ac:dyDescent="0.25">
      <c r="A4834" s="30" t="s">
        <v>2484</v>
      </c>
      <c r="B4834" s="30" t="s">
        <v>8606</v>
      </c>
      <c r="C4834" s="30" t="s">
        <v>2485</v>
      </c>
      <c r="D4834" s="30" t="s">
        <v>5</v>
      </c>
      <c r="E4834" s="30">
        <v>5</v>
      </c>
      <c r="F4834" s="31">
        <v>1</v>
      </c>
      <c r="G4834" s="111">
        <v>129.59</v>
      </c>
      <c r="H4834" s="102" t="s">
        <v>20139</v>
      </c>
    </row>
    <row r="4835" spans="1:8" x14ac:dyDescent="0.25">
      <c r="A4835" s="30"/>
      <c r="B4835" s="30"/>
      <c r="C4835" s="30"/>
      <c r="D4835" s="30" t="s">
        <v>7</v>
      </c>
      <c r="E4835" s="30">
        <v>0.5</v>
      </c>
      <c r="F4835" s="31">
        <v>2</v>
      </c>
      <c r="G4835" s="111">
        <v>25.92</v>
      </c>
      <c r="H4835" s="102"/>
    </row>
    <row r="4836" spans="1:8" ht="28.5" x14ac:dyDescent="0.25">
      <c r="A4836" s="34"/>
      <c r="B4836" s="34"/>
      <c r="C4836" s="34" t="s">
        <v>13453</v>
      </c>
      <c r="D4836" s="34"/>
      <c r="E4836" s="34"/>
      <c r="F4836" s="35">
        <v>3</v>
      </c>
      <c r="G4836" s="112">
        <v>155.51</v>
      </c>
      <c r="H4836" s="102"/>
    </row>
    <row r="4837" spans="1:8" ht="30" x14ac:dyDescent="0.25">
      <c r="A4837" s="30" t="s">
        <v>2633</v>
      </c>
      <c r="B4837" s="30" t="s">
        <v>8607</v>
      </c>
      <c r="C4837" s="30" t="s">
        <v>2634</v>
      </c>
      <c r="D4837" s="30" t="s">
        <v>5</v>
      </c>
      <c r="E4837" s="30">
        <v>5</v>
      </c>
      <c r="F4837" s="31">
        <v>2</v>
      </c>
      <c r="G4837" s="111">
        <v>259.18</v>
      </c>
      <c r="H4837" s="102" t="s">
        <v>18398</v>
      </c>
    </row>
    <row r="4838" spans="1:8" x14ac:dyDescent="0.25">
      <c r="A4838" s="30"/>
      <c r="B4838" s="30"/>
      <c r="C4838" s="30"/>
      <c r="D4838" s="30" t="s">
        <v>7</v>
      </c>
      <c r="E4838" s="30">
        <v>0.5</v>
      </c>
      <c r="F4838" s="31">
        <v>3</v>
      </c>
      <c r="G4838" s="111">
        <v>38.880000000000003</v>
      </c>
      <c r="H4838" s="102"/>
    </row>
    <row r="4839" spans="1:8" ht="28.5" x14ac:dyDescent="0.25">
      <c r="A4839" s="34"/>
      <c r="B4839" s="34"/>
      <c r="C4839" s="34" t="s">
        <v>13454</v>
      </c>
      <c r="D4839" s="34"/>
      <c r="E4839" s="34"/>
      <c r="F4839" s="35">
        <v>5</v>
      </c>
      <c r="G4839" s="112">
        <v>298.06</v>
      </c>
      <c r="H4839" s="102"/>
    </row>
    <row r="4840" spans="1:8" ht="30" x14ac:dyDescent="0.25">
      <c r="A4840" s="30" t="s">
        <v>2796</v>
      </c>
      <c r="B4840" s="30" t="s">
        <v>8608</v>
      </c>
      <c r="C4840" s="30" t="s">
        <v>2797</v>
      </c>
      <c r="D4840" s="30" t="s">
        <v>5</v>
      </c>
      <c r="E4840" s="30">
        <v>5</v>
      </c>
      <c r="F4840" s="31">
        <v>1</v>
      </c>
      <c r="G4840" s="111">
        <v>129.59</v>
      </c>
      <c r="H4840" s="102" t="s">
        <v>17023</v>
      </c>
    </row>
    <row r="4841" spans="1:8" x14ac:dyDescent="0.25">
      <c r="A4841" s="30"/>
      <c r="B4841" s="30"/>
      <c r="C4841" s="30"/>
      <c r="D4841" s="30" t="s">
        <v>7</v>
      </c>
      <c r="E4841" s="30">
        <v>0.5</v>
      </c>
      <c r="F4841" s="31">
        <v>1</v>
      </c>
      <c r="G4841" s="111">
        <v>12.96</v>
      </c>
      <c r="H4841" s="102"/>
    </row>
    <row r="4842" spans="1:8" ht="28.5" x14ac:dyDescent="0.25">
      <c r="A4842" s="34"/>
      <c r="B4842" s="34"/>
      <c r="C4842" s="34" t="s">
        <v>13455</v>
      </c>
      <c r="D4842" s="34"/>
      <c r="E4842" s="34"/>
      <c r="F4842" s="35">
        <v>2</v>
      </c>
      <c r="G4842" s="112">
        <v>142.55000000000001</v>
      </c>
      <c r="H4842" s="102"/>
    </row>
    <row r="4843" spans="1:8" ht="45" x14ac:dyDescent="0.25">
      <c r="A4843" s="30" t="s">
        <v>2798</v>
      </c>
      <c r="B4843" s="30" t="s">
        <v>8609</v>
      </c>
      <c r="C4843" s="30" t="s">
        <v>7164</v>
      </c>
      <c r="D4843" s="30" t="s">
        <v>5</v>
      </c>
      <c r="E4843" s="30">
        <v>5</v>
      </c>
      <c r="F4843" s="31">
        <v>2</v>
      </c>
      <c r="G4843" s="111">
        <v>259.18</v>
      </c>
      <c r="H4843" s="102" t="s">
        <v>18913</v>
      </c>
    </row>
    <row r="4844" spans="1:8" x14ac:dyDescent="0.25">
      <c r="A4844" s="30"/>
      <c r="B4844" s="30"/>
      <c r="C4844" s="30"/>
      <c r="D4844" s="30" t="s">
        <v>7</v>
      </c>
      <c r="E4844" s="30">
        <v>0.5</v>
      </c>
      <c r="F4844" s="31">
        <v>3</v>
      </c>
      <c r="G4844" s="111">
        <v>38.880000000000003</v>
      </c>
      <c r="H4844" s="102"/>
    </row>
    <row r="4845" spans="1:8" ht="42.75" x14ac:dyDescent="0.25">
      <c r="A4845" s="34"/>
      <c r="B4845" s="34"/>
      <c r="C4845" s="34" t="s">
        <v>13456</v>
      </c>
      <c r="D4845" s="34"/>
      <c r="E4845" s="34"/>
      <c r="F4845" s="35">
        <v>5</v>
      </c>
      <c r="G4845" s="112">
        <v>298.06</v>
      </c>
      <c r="H4845" s="102"/>
    </row>
    <row r="4846" spans="1:8" ht="30" x14ac:dyDescent="0.25">
      <c r="A4846" s="30" t="s">
        <v>3054</v>
      </c>
      <c r="B4846" s="30" t="s">
        <v>8610</v>
      </c>
      <c r="C4846" s="30" t="s">
        <v>3055</v>
      </c>
      <c r="D4846" s="30" t="s">
        <v>5</v>
      </c>
      <c r="E4846" s="30">
        <v>5</v>
      </c>
      <c r="F4846" s="31">
        <v>1</v>
      </c>
      <c r="G4846" s="111">
        <v>129.59</v>
      </c>
      <c r="H4846" s="102" t="s">
        <v>19308</v>
      </c>
    </row>
    <row r="4847" spans="1:8" x14ac:dyDescent="0.25">
      <c r="A4847" s="30"/>
      <c r="B4847" s="30"/>
      <c r="C4847" s="30"/>
      <c r="D4847" s="30" t="s">
        <v>6</v>
      </c>
      <c r="E4847" s="30">
        <v>1</v>
      </c>
      <c r="F4847" s="31">
        <v>1</v>
      </c>
      <c r="G4847" s="111">
        <v>25.92</v>
      </c>
      <c r="H4847" s="102"/>
    </row>
    <row r="4848" spans="1:8" x14ac:dyDescent="0.25">
      <c r="A4848" s="30"/>
      <c r="B4848" s="30"/>
      <c r="C4848" s="30"/>
      <c r="D4848" s="30" t="s">
        <v>7</v>
      </c>
      <c r="E4848" s="30">
        <v>0.5</v>
      </c>
      <c r="F4848" s="31">
        <v>2</v>
      </c>
      <c r="G4848" s="111">
        <v>25.92</v>
      </c>
      <c r="H4848" s="102"/>
    </row>
    <row r="4849" spans="1:8" ht="28.5" x14ac:dyDescent="0.25">
      <c r="A4849" s="34"/>
      <c r="B4849" s="34"/>
      <c r="C4849" s="34" t="s">
        <v>13457</v>
      </c>
      <c r="D4849" s="34"/>
      <c r="E4849" s="34"/>
      <c r="F4849" s="35">
        <v>4</v>
      </c>
      <c r="G4849" s="112">
        <v>181.43</v>
      </c>
      <c r="H4849" s="102"/>
    </row>
    <row r="4850" spans="1:8" ht="30" x14ac:dyDescent="0.25">
      <c r="A4850" s="30" t="s">
        <v>835</v>
      </c>
      <c r="B4850" s="30" t="s">
        <v>8611</v>
      </c>
      <c r="C4850" s="30" t="s">
        <v>13458</v>
      </c>
      <c r="D4850" s="30" t="s">
        <v>3</v>
      </c>
      <c r="E4850" s="30">
        <v>10</v>
      </c>
      <c r="F4850" s="31">
        <v>7</v>
      </c>
      <c r="G4850" s="111">
        <v>1814.27</v>
      </c>
      <c r="H4850" s="102" t="s">
        <v>20066</v>
      </c>
    </row>
    <row r="4851" spans="1:8" x14ac:dyDescent="0.25">
      <c r="A4851" s="30"/>
      <c r="B4851" s="30"/>
      <c r="C4851" s="30"/>
      <c r="D4851" s="30" t="s">
        <v>4</v>
      </c>
      <c r="E4851" s="30">
        <v>8</v>
      </c>
      <c r="F4851" s="31">
        <v>5</v>
      </c>
      <c r="G4851" s="111">
        <v>1036.73</v>
      </c>
      <c r="H4851" s="102"/>
    </row>
    <row r="4852" spans="1:8" x14ac:dyDescent="0.25">
      <c r="A4852" s="30"/>
      <c r="B4852" s="30"/>
      <c r="C4852" s="30"/>
      <c r="D4852" s="30" t="s">
        <v>5</v>
      </c>
      <c r="E4852" s="30">
        <v>5</v>
      </c>
      <c r="F4852" s="31">
        <v>17</v>
      </c>
      <c r="G4852" s="111">
        <v>2203.0500000000002</v>
      </c>
      <c r="H4852" s="102"/>
    </row>
    <row r="4853" spans="1:8" x14ac:dyDescent="0.25">
      <c r="A4853" s="30"/>
      <c r="B4853" s="30"/>
      <c r="C4853" s="30"/>
      <c r="D4853" s="30" t="s">
        <v>6</v>
      </c>
      <c r="E4853" s="30">
        <v>1</v>
      </c>
      <c r="F4853" s="31">
        <v>2</v>
      </c>
      <c r="G4853" s="111">
        <v>51.84</v>
      </c>
      <c r="H4853" s="102"/>
    </row>
    <row r="4854" spans="1:8" x14ac:dyDescent="0.25">
      <c r="A4854" s="30"/>
      <c r="B4854" s="30"/>
      <c r="C4854" s="30"/>
      <c r="D4854" s="30" t="s">
        <v>7</v>
      </c>
      <c r="E4854" s="30">
        <v>0.5</v>
      </c>
      <c r="F4854" s="31">
        <v>29</v>
      </c>
      <c r="G4854" s="111">
        <v>375.81</v>
      </c>
      <c r="H4854" s="102"/>
    </row>
    <row r="4855" spans="1:8" ht="28.5" x14ac:dyDescent="0.25">
      <c r="A4855" s="34"/>
      <c r="B4855" s="34"/>
      <c r="C4855" s="34" t="s">
        <v>13459</v>
      </c>
      <c r="D4855" s="34"/>
      <c r="E4855" s="34"/>
      <c r="F4855" s="35">
        <v>60</v>
      </c>
      <c r="G4855" s="112">
        <v>5481.7000000000007</v>
      </c>
      <c r="H4855" s="102"/>
    </row>
    <row r="4856" spans="1:8" ht="45" x14ac:dyDescent="0.25">
      <c r="A4856" s="30" t="s">
        <v>836</v>
      </c>
      <c r="B4856" s="30" t="s">
        <v>8612</v>
      </c>
      <c r="C4856" s="30" t="s">
        <v>284</v>
      </c>
      <c r="D4856" s="30" t="s">
        <v>8</v>
      </c>
      <c r="E4856" s="30">
        <v>2</v>
      </c>
      <c r="F4856" s="31">
        <v>3</v>
      </c>
      <c r="G4856" s="111">
        <v>155.51</v>
      </c>
      <c r="H4856" s="102" t="s">
        <v>20067</v>
      </c>
    </row>
    <row r="4857" spans="1:8" x14ac:dyDescent="0.25">
      <c r="A4857" s="30"/>
      <c r="B4857" s="30"/>
      <c r="C4857" s="30"/>
      <c r="D4857" s="30" t="s">
        <v>7</v>
      </c>
      <c r="E4857" s="30">
        <v>0.5</v>
      </c>
      <c r="F4857" s="31">
        <v>3</v>
      </c>
      <c r="G4857" s="111">
        <v>38.880000000000003</v>
      </c>
      <c r="H4857" s="102"/>
    </row>
    <row r="4858" spans="1:8" ht="42.75" x14ac:dyDescent="0.25">
      <c r="A4858" s="34"/>
      <c r="B4858" s="34"/>
      <c r="C4858" s="34" t="s">
        <v>13460</v>
      </c>
      <c r="D4858" s="34"/>
      <c r="E4858" s="34"/>
      <c r="F4858" s="35">
        <v>6</v>
      </c>
      <c r="G4858" s="112">
        <v>194.39</v>
      </c>
      <c r="H4858" s="102"/>
    </row>
    <row r="4859" spans="1:8" ht="30" x14ac:dyDescent="0.25">
      <c r="A4859" s="30" t="s">
        <v>837</v>
      </c>
      <c r="B4859" s="30" t="s">
        <v>8613</v>
      </c>
      <c r="C4859" s="30" t="s">
        <v>7165</v>
      </c>
      <c r="D4859" s="30" t="s">
        <v>5</v>
      </c>
      <c r="E4859" s="30">
        <v>5</v>
      </c>
      <c r="F4859" s="31">
        <v>1</v>
      </c>
      <c r="G4859" s="111">
        <v>129.59</v>
      </c>
      <c r="H4859" s="102" t="s">
        <v>20902</v>
      </c>
    </row>
    <row r="4860" spans="1:8" x14ac:dyDescent="0.25">
      <c r="A4860" s="30"/>
      <c r="B4860" s="30"/>
      <c r="C4860" s="30"/>
      <c r="D4860" s="30" t="s">
        <v>7</v>
      </c>
      <c r="E4860" s="30">
        <v>0.5</v>
      </c>
      <c r="F4860" s="31">
        <v>1</v>
      </c>
      <c r="G4860" s="111">
        <v>12.96</v>
      </c>
      <c r="H4860" s="102"/>
    </row>
    <row r="4861" spans="1:8" ht="42.75" x14ac:dyDescent="0.25">
      <c r="A4861" s="34"/>
      <c r="B4861" s="34"/>
      <c r="C4861" s="34" t="s">
        <v>13461</v>
      </c>
      <c r="D4861" s="34"/>
      <c r="E4861" s="34"/>
      <c r="F4861" s="35">
        <v>2</v>
      </c>
      <c r="G4861" s="112">
        <v>142.55000000000001</v>
      </c>
      <c r="H4861" s="102"/>
    </row>
    <row r="4862" spans="1:8" ht="45" x14ac:dyDescent="0.25">
      <c r="A4862" s="30" t="s">
        <v>838</v>
      </c>
      <c r="B4862" s="30" t="s">
        <v>8614</v>
      </c>
      <c r="C4862" s="30" t="s">
        <v>19</v>
      </c>
      <c r="D4862" s="30" t="s">
        <v>3</v>
      </c>
      <c r="E4862" s="30">
        <v>10</v>
      </c>
      <c r="F4862" s="31">
        <v>1</v>
      </c>
      <c r="G4862" s="111">
        <v>259.18</v>
      </c>
      <c r="H4862" s="102" t="s">
        <v>19251</v>
      </c>
    </row>
    <row r="4863" spans="1:8" x14ac:dyDescent="0.25">
      <c r="A4863" s="30"/>
      <c r="B4863" s="30"/>
      <c r="C4863" s="30"/>
      <c r="D4863" s="30" t="s">
        <v>7</v>
      </c>
      <c r="E4863" s="30">
        <v>0.5</v>
      </c>
      <c r="F4863" s="31">
        <v>1</v>
      </c>
      <c r="G4863" s="111">
        <v>12.96</v>
      </c>
      <c r="H4863" s="102"/>
    </row>
    <row r="4864" spans="1:8" ht="57" x14ac:dyDescent="0.25">
      <c r="A4864" s="34"/>
      <c r="B4864" s="34"/>
      <c r="C4864" s="34" t="s">
        <v>13462</v>
      </c>
      <c r="D4864" s="34"/>
      <c r="E4864" s="34"/>
      <c r="F4864" s="35">
        <v>2</v>
      </c>
      <c r="G4864" s="112">
        <v>272.14</v>
      </c>
      <c r="H4864" s="102"/>
    </row>
    <row r="4865" spans="1:8" x14ac:dyDescent="0.25">
      <c r="A4865" s="30" t="s">
        <v>1692</v>
      </c>
      <c r="B4865" s="30" t="s">
        <v>8713</v>
      </c>
      <c r="C4865" s="30" t="s">
        <v>2450</v>
      </c>
      <c r="D4865" s="30" t="s">
        <v>3</v>
      </c>
      <c r="E4865" s="30">
        <v>10</v>
      </c>
      <c r="F4865" s="31">
        <v>32</v>
      </c>
      <c r="G4865" s="111">
        <v>8293.82</v>
      </c>
      <c r="H4865" s="102" t="s">
        <v>20126</v>
      </c>
    </row>
    <row r="4866" spans="1:8" x14ac:dyDescent="0.25">
      <c r="A4866" s="30"/>
      <c r="B4866" s="30"/>
      <c r="C4866" s="30"/>
      <c r="D4866" s="30" t="s">
        <v>4</v>
      </c>
      <c r="E4866" s="30">
        <v>8</v>
      </c>
      <c r="F4866" s="31">
        <v>22</v>
      </c>
      <c r="G4866" s="111">
        <v>4561.6000000000004</v>
      </c>
      <c r="H4866" s="102"/>
    </row>
    <row r="4867" spans="1:8" x14ac:dyDescent="0.25">
      <c r="A4867" s="30"/>
      <c r="B4867" s="30"/>
      <c r="C4867" s="30"/>
      <c r="D4867" s="30" t="s">
        <v>5</v>
      </c>
      <c r="E4867" s="30">
        <v>5</v>
      </c>
      <c r="F4867" s="31">
        <v>28</v>
      </c>
      <c r="G4867" s="111">
        <v>3628.55</v>
      </c>
      <c r="H4867" s="102"/>
    </row>
    <row r="4868" spans="1:8" x14ac:dyDescent="0.25">
      <c r="A4868" s="30"/>
      <c r="B4868" s="30"/>
      <c r="C4868" s="30"/>
      <c r="D4868" s="30" t="s">
        <v>8</v>
      </c>
      <c r="E4868" s="30">
        <v>2</v>
      </c>
      <c r="F4868" s="31">
        <v>2</v>
      </c>
      <c r="G4868" s="111">
        <v>103.67</v>
      </c>
      <c r="H4868" s="102"/>
    </row>
    <row r="4869" spans="1:8" x14ac:dyDescent="0.25">
      <c r="A4869" s="30"/>
      <c r="B4869" s="30"/>
      <c r="C4869" s="30"/>
      <c r="D4869" s="30" t="s">
        <v>6</v>
      </c>
      <c r="E4869" s="30">
        <v>1</v>
      </c>
      <c r="F4869" s="31">
        <v>29</v>
      </c>
      <c r="G4869" s="111">
        <v>751.63</v>
      </c>
      <c r="H4869" s="102"/>
    </row>
    <row r="4870" spans="1:8" x14ac:dyDescent="0.25">
      <c r="A4870" s="30"/>
      <c r="B4870" s="30"/>
      <c r="C4870" s="30"/>
      <c r="D4870" s="30" t="s">
        <v>7</v>
      </c>
      <c r="E4870" s="30">
        <v>0.5</v>
      </c>
      <c r="F4870" s="31">
        <v>78</v>
      </c>
      <c r="G4870" s="111">
        <v>1010.81</v>
      </c>
      <c r="H4870" s="102"/>
    </row>
    <row r="4871" spans="1:8" x14ac:dyDescent="0.25">
      <c r="A4871" s="34"/>
      <c r="B4871" s="34"/>
      <c r="C4871" s="34" t="s">
        <v>13463</v>
      </c>
      <c r="D4871" s="34"/>
      <c r="E4871" s="34"/>
      <c r="F4871" s="35">
        <v>191</v>
      </c>
      <c r="G4871" s="112">
        <v>18350.080000000002</v>
      </c>
      <c r="H4871" s="102"/>
    </row>
    <row r="4872" spans="1:8" ht="45" x14ac:dyDescent="0.25">
      <c r="A4872" s="30" t="s">
        <v>839</v>
      </c>
      <c r="B4872" s="30" t="s">
        <v>8615</v>
      </c>
      <c r="C4872" s="30" t="s">
        <v>266</v>
      </c>
      <c r="D4872" s="30" t="s">
        <v>8</v>
      </c>
      <c r="E4872" s="30">
        <v>2</v>
      </c>
      <c r="F4872" s="31">
        <v>3</v>
      </c>
      <c r="G4872" s="111">
        <v>155.51</v>
      </c>
      <c r="H4872" s="102" t="s">
        <v>18655</v>
      </c>
    </row>
    <row r="4873" spans="1:8" x14ac:dyDescent="0.25">
      <c r="A4873" s="30"/>
      <c r="B4873" s="30"/>
      <c r="C4873" s="30"/>
      <c r="D4873" s="30" t="s">
        <v>7</v>
      </c>
      <c r="E4873" s="30">
        <v>0.5</v>
      </c>
      <c r="F4873" s="31">
        <v>12</v>
      </c>
      <c r="G4873" s="111">
        <v>155.51</v>
      </c>
      <c r="H4873" s="102"/>
    </row>
    <row r="4874" spans="1:8" ht="42.75" x14ac:dyDescent="0.25">
      <c r="A4874" s="34"/>
      <c r="B4874" s="34"/>
      <c r="C4874" s="34" t="s">
        <v>13464</v>
      </c>
      <c r="D4874" s="34"/>
      <c r="E4874" s="34"/>
      <c r="F4874" s="35">
        <v>15</v>
      </c>
      <c r="G4874" s="112">
        <v>311.02</v>
      </c>
      <c r="H4874" s="102"/>
    </row>
    <row r="4875" spans="1:8" ht="30" x14ac:dyDescent="0.25">
      <c r="A4875" s="30" t="s">
        <v>6143</v>
      </c>
      <c r="B4875" s="30" t="s">
        <v>8616</v>
      </c>
      <c r="C4875" s="30" t="s">
        <v>6144</v>
      </c>
      <c r="D4875" s="30" t="s">
        <v>8</v>
      </c>
      <c r="E4875" s="30">
        <v>2</v>
      </c>
      <c r="F4875" s="31">
        <v>5</v>
      </c>
      <c r="G4875" s="111">
        <v>259.18</v>
      </c>
      <c r="H4875" s="102" t="s">
        <v>18115</v>
      </c>
    </row>
    <row r="4876" spans="1:8" x14ac:dyDescent="0.25">
      <c r="A4876" s="30"/>
      <c r="B4876" s="30"/>
      <c r="C4876" s="30"/>
      <c r="D4876" s="30" t="s">
        <v>7</v>
      </c>
      <c r="E4876" s="30">
        <v>0.5</v>
      </c>
      <c r="F4876" s="31">
        <v>5</v>
      </c>
      <c r="G4876" s="111">
        <v>64.8</v>
      </c>
      <c r="H4876" s="102"/>
    </row>
    <row r="4877" spans="1:8" ht="28.5" x14ac:dyDescent="0.25">
      <c r="A4877" s="34"/>
      <c r="B4877" s="34"/>
      <c r="C4877" s="34" t="s">
        <v>13465</v>
      </c>
      <c r="D4877" s="34"/>
      <c r="E4877" s="34"/>
      <c r="F4877" s="35">
        <v>10</v>
      </c>
      <c r="G4877" s="112">
        <v>323.98</v>
      </c>
      <c r="H4877" s="102"/>
    </row>
    <row r="4878" spans="1:8" ht="30" x14ac:dyDescent="0.25">
      <c r="A4878" s="30" t="s">
        <v>6145</v>
      </c>
      <c r="B4878" s="30" t="s">
        <v>8617</v>
      </c>
      <c r="C4878" s="30" t="s">
        <v>6146</v>
      </c>
      <c r="D4878" s="30" t="s">
        <v>8</v>
      </c>
      <c r="E4878" s="30">
        <v>2</v>
      </c>
      <c r="F4878" s="31">
        <v>3</v>
      </c>
      <c r="G4878" s="111">
        <v>155.51</v>
      </c>
      <c r="H4878" s="102" t="s">
        <v>19325</v>
      </c>
    </row>
    <row r="4879" spans="1:8" x14ac:dyDescent="0.25">
      <c r="A4879" s="30"/>
      <c r="B4879" s="30"/>
      <c r="C4879" s="30"/>
      <c r="D4879" s="30" t="s">
        <v>7</v>
      </c>
      <c r="E4879" s="30">
        <v>0.5</v>
      </c>
      <c r="F4879" s="31">
        <v>4</v>
      </c>
      <c r="G4879" s="111">
        <v>51.84</v>
      </c>
      <c r="H4879" s="102"/>
    </row>
    <row r="4880" spans="1:8" ht="42.75" x14ac:dyDescent="0.25">
      <c r="A4880" s="34"/>
      <c r="B4880" s="34"/>
      <c r="C4880" s="34" t="s">
        <v>13466</v>
      </c>
      <c r="D4880" s="34"/>
      <c r="E4880" s="34"/>
      <c r="F4880" s="35">
        <v>7</v>
      </c>
      <c r="G4880" s="112">
        <v>207.35</v>
      </c>
      <c r="H4880" s="102"/>
    </row>
    <row r="4881" spans="1:8" ht="45" x14ac:dyDescent="0.25">
      <c r="A4881" s="30" t="s">
        <v>840</v>
      </c>
      <c r="B4881" s="30" t="s">
        <v>8618</v>
      </c>
      <c r="C4881" s="30" t="s">
        <v>293</v>
      </c>
      <c r="D4881" s="30" t="s">
        <v>5</v>
      </c>
      <c r="E4881" s="30">
        <v>5</v>
      </c>
      <c r="F4881" s="31">
        <v>1</v>
      </c>
      <c r="G4881" s="111">
        <v>129.59</v>
      </c>
      <c r="H4881" s="102" t="s">
        <v>20123</v>
      </c>
    </row>
    <row r="4882" spans="1:8" x14ac:dyDescent="0.25">
      <c r="A4882" s="30"/>
      <c r="B4882" s="30"/>
      <c r="C4882" s="30"/>
      <c r="D4882" s="30" t="s">
        <v>7</v>
      </c>
      <c r="E4882" s="30">
        <v>0.5</v>
      </c>
      <c r="F4882" s="31">
        <v>2</v>
      </c>
      <c r="G4882" s="111">
        <v>25.92</v>
      </c>
      <c r="H4882" s="102"/>
    </row>
    <row r="4883" spans="1:8" ht="42.75" x14ac:dyDescent="0.25">
      <c r="A4883" s="34"/>
      <c r="B4883" s="34"/>
      <c r="C4883" s="34" t="s">
        <v>13467</v>
      </c>
      <c r="D4883" s="34"/>
      <c r="E4883" s="34"/>
      <c r="F4883" s="35">
        <v>3</v>
      </c>
      <c r="G4883" s="112">
        <v>155.51</v>
      </c>
      <c r="H4883" s="102"/>
    </row>
    <row r="4884" spans="1:8" ht="30" x14ac:dyDescent="0.25">
      <c r="A4884" s="30" t="s">
        <v>841</v>
      </c>
      <c r="B4884" s="30" t="s">
        <v>8619</v>
      </c>
      <c r="C4884" s="30" t="s">
        <v>130</v>
      </c>
      <c r="D4884" s="30" t="s">
        <v>3</v>
      </c>
      <c r="E4884" s="30">
        <v>10</v>
      </c>
      <c r="F4884" s="31">
        <v>14</v>
      </c>
      <c r="G4884" s="111">
        <v>3628.55</v>
      </c>
      <c r="H4884" s="102" t="s">
        <v>18209</v>
      </c>
    </row>
    <row r="4885" spans="1:8" x14ac:dyDescent="0.25">
      <c r="A4885" s="30"/>
      <c r="B4885" s="30"/>
      <c r="C4885" s="30"/>
      <c r="D4885" s="30" t="s">
        <v>4</v>
      </c>
      <c r="E4885" s="30">
        <v>8</v>
      </c>
      <c r="F4885" s="31">
        <v>1</v>
      </c>
      <c r="G4885" s="111">
        <v>207.35</v>
      </c>
      <c r="H4885" s="102"/>
    </row>
    <row r="4886" spans="1:8" x14ac:dyDescent="0.25">
      <c r="A4886" s="30"/>
      <c r="B4886" s="30"/>
      <c r="C4886" s="30"/>
      <c r="D4886" s="30" t="s">
        <v>5</v>
      </c>
      <c r="E4886" s="30">
        <v>5</v>
      </c>
      <c r="F4886" s="31">
        <v>6</v>
      </c>
      <c r="G4886" s="111">
        <v>777.55</v>
      </c>
      <c r="H4886" s="102"/>
    </row>
    <row r="4887" spans="1:8" x14ac:dyDescent="0.25">
      <c r="A4887" s="30"/>
      <c r="B4887" s="30"/>
      <c r="C4887" s="30"/>
      <c r="D4887" s="30" t="s">
        <v>6</v>
      </c>
      <c r="E4887" s="30">
        <v>1</v>
      </c>
      <c r="F4887" s="31">
        <v>3</v>
      </c>
      <c r="G4887" s="111">
        <v>77.75</v>
      </c>
      <c r="H4887" s="102"/>
    </row>
    <row r="4888" spans="1:8" x14ac:dyDescent="0.25">
      <c r="A4888" s="30"/>
      <c r="B4888" s="30"/>
      <c r="C4888" s="30"/>
      <c r="D4888" s="30" t="s">
        <v>7</v>
      </c>
      <c r="E4888" s="30">
        <v>0.5</v>
      </c>
      <c r="F4888" s="31">
        <v>21</v>
      </c>
      <c r="G4888" s="111">
        <v>272.14</v>
      </c>
      <c r="H4888" s="102"/>
    </row>
    <row r="4889" spans="1:8" ht="28.5" x14ac:dyDescent="0.25">
      <c r="A4889" s="34"/>
      <c r="B4889" s="34"/>
      <c r="C4889" s="34" t="s">
        <v>13468</v>
      </c>
      <c r="D4889" s="34"/>
      <c r="E4889" s="34"/>
      <c r="F4889" s="35">
        <v>45</v>
      </c>
      <c r="G4889" s="112">
        <v>4963.34</v>
      </c>
      <c r="H4889" s="102"/>
    </row>
    <row r="4890" spans="1:8" ht="30" x14ac:dyDescent="0.25">
      <c r="A4890" s="30" t="s">
        <v>842</v>
      </c>
      <c r="B4890" s="30" t="s">
        <v>8620</v>
      </c>
      <c r="C4890" s="30" t="s">
        <v>2799</v>
      </c>
      <c r="D4890" s="30" t="s">
        <v>5</v>
      </c>
      <c r="E4890" s="30">
        <v>5</v>
      </c>
      <c r="F4890" s="31">
        <v>2</v>
      </c>
      <c r="G4890" s="111">
        <v>259.18</v>
      </c>
      <c r="H4890" s="102" t="s">
        <v>19503</v>
      </c>
    </row>
    <row r="4891" spans="1:8" x14ac:dyDescent="0.25">
      <c r="A4891" s="30"/>
      <c r="B4891" s="30"/>
      <c r="C4891" s="30"/>
      <c r="D4891" s="30" t="s">
        <v>6</v>
      </c>
      <c r="E4891" s="30">
        <v>1</v>
      </c>
      <c r="F4891" s="31">
        <v>1</v>
      </c>
      <c r="G4891" s="111">
        <v>25.92</v>
      </c>
      <c r="H4891" s="102"/>
    </row>
    <row r="4892" spans="1:8" x14ac:dyDescent="0.25">
      <c r="A4892" s="30"/>
      <c r="B4892" s="30"/>
      <c r="C4892" s="30"/>
      <c r="D4892" s="30" t="s">
        <v>7</v>
      </c>
      <c r="E4892" s="30">
        <v>0.5</v>
      </c>
      <c r="F4892" s="31">
        <v>3</v>
      </c>
      <c r="G4892" s="111">
        <v>38.880000000000003</v>
      </c>
      <c r="H4892" s="102"/>
    </row>
    <row r="4893" spans="1:8" ht="28.5" x14ac:dyDescent="0.25">
      <c r="A4893" s="34"/>
      <c r="B4893" s="34"/>
      <c r="C4893" s="34" t="s">
        <v>13469</v>
      </c>
      <c r="D4893" s="34"/>
      <c r="E4893" s="34"/>
      <c r="F4893" s="35">
        <v>6</v>
      </c>
      <c r="G4893" s="112">
        <v>323.98</v>
      </c>
      <c r="H4893" s="102"/>
    </row>
    <row r="4894" spans="1:8" ht="30" x14ac:dyDescent="0.25">
      <c r="A4894" s="30" t="s">
        <v>843</v>
      </c>
      <c r="B4894" s="30" t="s">
        <v>8621</v>
      </c>
      <c r="C4894" s="30" t="s">
        <v>331</v>
      </c>
      <c r="D4894" s="30" t="s">
        <v>3</v>
      </c>
      <c r="E4894" s="30">
        <v>10</v>
      </c>
      <c r="F4894" s="31">
        <v>1</v>
      </c>
      <c r="G4894" s="111">
        <v>259.18</v>
      </c>
      <c r="H4894" s="102" t="s">
        <v>20613</v>
      </c>
    </row>
    <row r="4895" spans="1:8" x14ac:dyDescent="0.25">
      <c r="A4895" s="30"/>
      <c r="B4895" s="30"/>
      <c r="C4895" s="30"/>
      <c r="D4895" s="30" t="s">
        <v>7</v>
      </c>
      <c r="E4895" s="30">
        <v>0.5</v>
      </c>
      <c r="F4895" s="31">
        <v>1</v>
      </c>
      <c r="G4895" s="111">
        <v>12.96</v>
      </c>
      <c r="H4895" s="102"/>
    </row>
    <row r="4896" spans="1:8" ht="42.75" x14ac:dyDescent="0.25">
      <c r="A4896" s="34"/>
      <c r="B4896" s="34"/>
      <c r="C4896" s="34" t="s">
        <v>13470</v>
      </c>
      <c r="D4896" s="34"/>
      <c r="E4896" s="34"/>
      <c r="F4896" s="35">
        <v>2</v>
      </c>
      <c r="G4896" s="112">
        <v>272.14</v>
      </c>
      <c r="H4896" s="102"/>
    </row>
    <row r="4897" spans="1:8" x14ac:dyDescent="0.25">
      <c r="A4897" s="30" t="s">
        <v>844</v>
      </c>
      <c r="B4897" s="30" t="s">
        <v>8622</v>
      </c>
      <c r="C4897" s="30" t="s">
        <v>8623</v>
      </c>
      <c r="D4897" s="30" t="s">
        <v>4</v>
      </c>
      <c r="E4897" s="30">
        <v>8</v>
      </c>
      <c r="F4897" s="31">
        <v>6</v>
      </c>
      <c r="G4897" s="111">
        <v>1244.07</v>
      </c>
      <c r="H4897" s="102" t="s">
        <v>17875</v>
      </c>
    </row>
    <row r="4898" spans="1:8" x14ac:dyDescent="0.25">
      <c r="A4898" s="34"/>
      <c r="B4898" s="34"/>
      <c r="C4898" s="34" t="s">
        <v>13471</v>
      </c>
      <c r="D4898" s="34"/>
      <c r="E4898" s="34"/>
      <c r="F4898" s="35">
        <v>6</v>
      </c>
      <c r="G4898" s="112">
        <v>1244.07</v>
      </c>
      <c r="H4898" s="102"/>
    </row>
    <row r="4899" spans="1:8" ht="30" x14ac:dyDescent="0.25">
      <c r="A4899" s="30" t="s">
        <v>845</v>
      </c>
      <c r="B4899" s="30" t="s">
        <v>8624</v>
      </c>
      <c r="C4899" s="30" t="s">
        <v>2578</v>
      </c>
      <c r="D4899" s="30" t="s">
        <v>3</v>
      </c>
      <c r="E4899" s="30">
        <v>10</v>
      </c>
      <c r="F4899" s="31">
        <v>1</v>
      </c>
      <c r="G4899" s="111">
        <v>259.18</v>
      </c>
      <c r="H4899" s="102" t="s">
        <v>20301</v>
      </c>
    </row>
    <row r="4900" spans="1:8" ht="42.75" x14ac:dyDescent="0.25">
      <c r="A4900" s="34"/>
      <c r="B4900" s="34"/>
      <c r="C4900" s="34" t="s">
        <v>13472</v>
      </c>
      <c r="D4900" s="34"/>
      <c r="E4900" s="34"/>
      <c r="F4900" s="35">
        <v>1</v>
      </c>
      <c r="G4900" s="112">
        <v>259.18</v>
      </c>
      <c r="H4900" s="102"/>
    </row>
    <row r="4901" spans="1:8" ht="30" x14ac:dyDescent="0.25">
      <c r="A4901" s="30" t="s">
        <v>846</v>
      </c>
      <c r="B4901" s="30" t="s">
        <v>8625</v>
      </c>
      <c r="C4901" s="30" t="s">
        <v>2800</v>
      </c>
      <c r="D4901" s="30" t="s">
        <v>4</v>
      </c>
      <c r="E4901" s="30">
        <v>8</v>
      </c>
      <c r="F4901" s="31">
        <v>1</v>
      </c>
      <c r="G4901" s="111">
        <v>207.35</v>
      </c>
      <c r="H4901" s="102" t="s">
        <v>18530</v>
      </c>
    </row>
    <row r="4902" spans="1:8" ht="28.5" x14ac:dyDescent="0.25">
      <c r="A4902" s="34"/>
      <c r="B4902" s="34"/>
      <c r="C4902" s="34" t="s">
        <v>13473</v>
      </c>
      <c r="D4902" s="34"/>
      <c r="E4902" s="34"/>
      <c r="F4902" s="35">
        <v>1</v>
      </c>
      <c r="G4902" s="112">
        <v>207.35</v>
      </c>
      <c r="H4902" s="102"/>
    </row>
    <row r="4903" spans="1:8" ht="30" x14ac:dyDescent="0.25">
      <c r="A4903" s="30" t="s">
        <v>847</v>
      </c>
      <c r="B4903" s="30" t="s">
        <v>8626</v>
      </c>
      <c r="C4903" s="30" t="s">
        <v>322</v>
      </c>
      <c r="D4903" s="30" t="s">
        <v>8</v>
      </c>
      <c r="E4903" s="30">
        <v>2</v>
      </c>
      <c r="F4903" s="31">
        <v>1</v>
      </c>
      <c r="G4903" s="111">
        <v>51.84</v>
      </c>
      <c r="H4903" s="102" t="s">
        <v>20507</v>
      </c>
    </row>
    <row r="4904" spans="1:8" x14ac:dyDescent="0.25">
      <c r="A4904" s="30"/>
      <c r="B4904" s="30"/>
      <c r="C4904" s="30"/>
      <c r="D4904" s="30" t="s">
        <v>7</v>
      </c>
      <c r="E4904" s="30">
        <v>0.5</v>
      </c>
      <c r="F4904" s="31">
        <v>1</v>
      </c>
      <c r="G4904" s="111">
        <v>12.96</v>
      </c>
      <c r="H4904" s="102"/>
    </row>
    <row r="4905" spans="1:8" ht="28.5" x14ac:dyDescent="0.25">
      <c r="A4905" s="34"/>
      <c r="B4905" s="34"/>
      <c r="C4905" s="34" t="s">
        <v>13474</v>
      </c>
      <c r="D4905" s="34"/>
      <c r="E4905" s="34"/>
      <c r="F4905" s="35">
        <v>2</v>
      </c>
      <c r="G4905" s="112">
        <v>64.800000000000011</v>
      </c>
      <c r="H4905" s="102"/>
    </row>
    <row r="4906" spans="1:8" x14ac:dyDescent="0.25">
      <c r="A4906" s="30" t="s">
        <v>848</v>
      </c>
      <c r="B4906" s="30" t="s">
        <v>8627</v>
      </c>
      <c r="C4906" s="30" t="s">
        <v>2801</v>
      </c>
      <c r="D4906" s="30" t="s">
        <v>5</v>
      </c>
      <c r="E4906" s="30">
        <v>5</v>
      </c>
      <c r="F4906" s="31">
        <v>2</v>
      </c>
      <c r="G4906" s="111">
        <v>259.18</v>
      </c>
      <c r="H4906" s="102" t="s">
        <v>20129</v>
      </c>
    </row>
    <row r="4907" spans="1:8" x14ac:dyDescent="0.25">
      <c r="A4907" s="30"/>
      <c r="B4907" s="30"/>
      <c r="C4907" s="30"/>
      <c r="D4907" s="30" t="s">
        <v>7</v>
      </c>
      <c r="E4907" s="30">
        <v>0.5</v>
      </c>
      <c r="F4907" s="31">
        <v>1</v>
      </c>
      <c r="G4907" s="111">
        <v>12.96</v>
      </c>
      <c r="H4907" s="102"/>
    </row>
    <row r="4908" spans="1:8" ht="28.5" x14ac:dyDescent="0.25">
      <c r="A4908" s="34"/>
      <c r="B4908" s="34"/>
      <c r="C4908" s="34" t="s">
        <v>13475</v>
      </c>
      <c r="D4908" s="34"/>
      <c r="E4908" s="34"/>
      <c r="F4908" s="35">
        <v>3</v>
      </c>
      <c r="G4908" s="112">
        <v>272.14</v>
      </c>
      <c r="H4908" s="102"/>
    </row>
    <row r="4909" spans="1:8" ht="45" x14ac:dyDescent="0.25">
      <c r="A4909" s="30" t="s">
        <v>2635</v>
      </c>
      <c r="B4909" s="30" t="s">
        <v>8628</v>
      </c>
      <c r="C4909" s="30" t="s">
        <v>2636</v>
      </c>
      <c r="D4909" s="30" t="s">
        <v>5</v>
      </c>
      <c r="E4909" s="30">
        <v>5</v>
      </c>
      <c r="F4909" s="31">
        <v>2</v>
      </c>
      <c r="G4909" s="111">
        <v>259.18</v>
      </c>
      <c r="H4909" s="102" t="s">
        <v>20650</v>
      </c>
    </row>
    <row r="4910" spans="1:8" x14ac:dyDescent="0.25">
      <c r="A4910" s="30"/>
      <c r="B4910" s="30"/>
      <c r="C4910" s="30"/>
      <c r="D4910" s="30" t="s">
        <v>7</v>
      </c>
      <c r="E4910" s="30">
        <v>0.5</v>
      </c>
      <c r="F4910" s="31">
        <v>1</v>
      </c>
      <c r="G4910" s="111">
        <v>12.96</v>
      </c>
      <c r="H4910" s="102"/>
    </row>
    <row r="4911" spans="1:8" ht="42.75" x14ac:dyDescent="0.25">
      <c r="A4911" s="34"/>
      <c r="B4911" s="34"/>
      <c r="C4911" s="34" t="s">
        <v>13476</v>
      </c>
      <c r="D4911" s="34"/>
      <c r="E4911" s="34"/>
      <c r="F4911" s="35">
        <v>3</v>
      </c>
      <c r="G4911" s="112">
        <v>272.14</v>
      </c>
      <c r="H4911" s="102"/>
    </row>
    <row r="4912" spans="1:8" x14ac:dyDescent="0.25">
      <c r="A4912" s="30" t="s">
        <v>6187</v>
      </c>
      <c r="B4912" s="30" t="s">
        <v>11616</v>
      </c>
      <c r="C4912" s="30" t="s">
        <v>6188</v>
      </c>
      <c r="D4912" s="30" t="s">
        <v>3</v>
      </c>
      <c r="E4912" s="30">
        <v>10</v>
      </c>
      <c r="F4912" s="31">
        <v>1</v>
      </c>
      <c r="G4912" s="111">
        <v>259.18</v>
      </c>
      <c r="H4912" s="102" t="s">
        <v>18155</v>
      </c>
    </row>
    <row r="4913" spans="1:8" x14ac:dyDescent="0.25">
      <c r="A4913" s="30"/>
      <c r="B4913" s="30"/>
      <c r="C4913" s="30"/>
      <c r="D4913" s="30" t="s">
        <v>5</v>
      </c>
      <c r="E4913" s="30">
        <v>5</v>
      </c>
      <c r="F4913" s="31">
        <v>1</v>
      </c>
      <c r="G4913" s="111">
        <v>129.59</v>
      </c>
      <c r="H4913" s="102"/>
    </row>
    <row r="4914" spans="1:8" x14ac:dyDescent="0.25">
      <c r="A4914" s="30"/>
      <c r="B4914" s="30"/>
      <c r="C4914" s="30"/>
      <c r="D4914" s="30" t="s">
        <v>6</v>
      </c>
      <c r="E4914" s="30">
        <v>1</v>
      </c>
      <c r="F4914" s="31">
        <v>4</v>
      </c>
      <c r="G4914" s="111">
        <v>103.67</v>
      </c>
      <c r="H4914" s="102"/>
    </row>
    <row r="4915" spans="1:8" x14ac:dyDescent="0.25">
      <c r="A4915" s="30"/>
      <c r="B4915" s="30"/>
      <c r="C4915" s="30"/>
      <c r="D4915" s="30" t="s">
        <v>7</v>
      </c>
      <c r="E4915" s="30">
        <v>0.5</v>
      </c>
      <c r="F4915" s="31">
        <v>3</v>
      </c>
      <c r="G4915" s="111">
        <v>38.880000000000003</v>
      </c>
      <c r="H4915" s="102"/>
    </row>
    <row r="4916" spans="1:8" x14ac:dyDescent="0.25">
      <c r="A4916" s="34"/>
      <c r="B4916" s="34"/>
      <c r="C4916" s="34" t="s">
        <v>13477</v>
      </c>
      <c r="D4916" s="34"/>
      <c r="E4916" s="34"/>
      <c r="F4916" s="35">
        <v>9</v>
      </c>
      <c r="G4916" s="112">
        <v>531.32000000000005</v>
      </c>
      <c r="H4916" s="102"/>
    </row>
    <row r="4917" spans="1:8" ht="30" x14ac:dyDescent="0.25">
      <c r="A4917" s="30" t="s">
        <v>2759</v>
      </c>
      <c r="B4917" s="30" t="s">
        <v>11618</v>
      </c>
      <c r="C4917" s="30" t="s">
        <v>2760</v>
      </c>
      <c r="D4917" s="30" t="s">
        <v>4</v>
      </c>
      <c r="E4917" s="30">
        <v>8</v>
      </c>
      <c r="F4917" s="31">
        <v>1</v>
      </c>
      <c r="G4917" s="111">
        <v>207.35</v>
      </c>
      <c r="H4917" s="102" t="s">
        <v>20465</v>
      </c>
    </row>
    <row r="4918" spans="1:8" ht="28.5" x14ac:dyDescent="0.25">
      <c r="A4918" s="34"/>
      <c r="B4918" s="34"/>
      <c r="C4918" s="34" t="s">
        <v>13478</v>
      </c>
      <c r="D4918" s="34"/>
      <c r="E4918" s="34"/>
      <c r="F4918" s="35">
        <v>1</v>
      </c>
      <c r="G4918" s="112">
        <v>207.35</v>
      </c>
      <c r="H4918" s="102"/>
    </row>
    <row r="4919" spans="1:8" ht="30" x14ac:dyDescent="0.25">
      <c r="A4919" s="30" t="s">
        <v>2802</v>
      </c>
      <c r="B4919" s="30" t="s">
        <v>8629</v>
      </c>
      <c r="C4919" s="30" t="s">
        <v>2803</v>
      </c>
      <c r="D4919" s="30" t="s">
        <v>5</v>
      </c>
      <c r="E4919" s="30">
        <v>5</v>
      </c>
      <c r="F4919" s="31">
        <v>1</v>
      </c>
      <c r="G4919" s="111">
        <v>129.59</v>
      </c>
      <c r="H4919" s="102" t="s">
        <v>18871</v>
      </c>
    </row>
    <row r="4920" spans="1:8" x14ac:dyDescent="0.25">
      <c r="A4920" s="30"/>
      <c r="B4920" s="30"/>
      <c r="C4920" s="30"/>
      <c r="D4920" s="30" t="s">
        <v>7</v>
      </c>
      <c r="E4920" s="30">
        <v>0.5</v>
      </c>
      <c r="F4920" s="31">
        <v>2</v>
      </c>
      <c r="G4920" s="111">
        <v>25.92</v>
      </c>
      <c r="H4920" s="102"/>
    </row>
    <row r="4921" spans="1:8" ht="28.5" x14ac:dyDescent="0.25">
      <c r="A4921" s="34"/>
      <c r="B4921" s="34"/>
      <c r="C4921" s="34" t="s">
        <v>13479</v>
      </c>
      <c r="D4921" s="34"/>
      <c r="E4921" s="34"/>
      <c r="F4921" s="35">
        <v>3</v>
      </c>
      <c r="G4921" s="112">
        <v>155.51</v>
      </c>
      <c r="H4921" s="102"/>
    </row>
    <row r="4922" spans="1:8" ht="30" x14ac:dyDescent="0.25">
      <c r="A4922" s="30" t="s">
        <v>2761</v>
      </c>
      <c r="B4922" s="30" t="s">
        <v>8630</v>
      </c>
      <c r="C4922" s="30" t="s">
        <v>1820</v>
      </c>
      <c r="D4922" s="30" t="s">
        <v>5</v>
      </c>
      <c r="E4922" s="30">
        <v>5</v>
      </c>
      <c r="F4922" s="31">
        <v>1</v>
      </c>
      <c r="G4922" s="111">
        <v>129.59</v>
      </c>
      <c r="H4922" s="102" t="s">
        <v>20026</v>
      </c>
    </row>
    <row r="4923" spans="1:8" x14ac:dyDescent="0.25">
      <c r="A4923" s="30"/>
      <c r="B4923" s="30"/>
      <c r="C4923" s="30"/>
      <c r="D4923" s="30" t="s">
        <v>7</v>
      </c>
      <c r="E4923" s="30">
        <v>0.5</v>
      </c>
      <c r="F4923" s="31">
        <v>3</v>
      </c>
      <c r="G4923" s="111">
        <v>38.880000000000003</v>
      </c>
      <c r="H4923" s="102"/>
    </row>
    <row r="4924" spans="1:8" ht="28.5" x14ac:dyDescent="0.25">
      <c r="A4924" s="34"/>
      <c r="B4924" s="34"/>
      <c r="C4924" s="34" t="s">
        <v>13480</v>
      </c>
      <c r="D4924" s="34"/>
      <c r="E4924" s="34"/>
      <c r="F4924" s="35">
        <v>4</v>
      </c>
      <c r="G4924" s="112">
        <v>168.47</v>
      </c>
      <c r="H4924" s="102"/>
    </row>
    <row r="4925" spans="1:8" x14ac:dyDescent="0.25">
      <c r="A4925" s="30" t="s">
        <v>2926</v>
      </c>
      <c r="B4925" s="30" t="s">
        <v>8631</v>
      </c>
      <c r="C4925" s="30" t="s">
        <v>2927</v>
      </c>
      <c r="D4925" s="30" t="s">
        <v>8</v>
      </c>
      <c r="E4925" s="30">
        <v>2</v>
      </c>
      <c r="F4925" s="31">
        <v>6</v>
      </c>
      <c r="G4925" s="111">
        <v>311.02</v>
      </c>
      <c r="H4925" s="102" t="s">
        <v>20512</v>
      </c>
    </row>
    <row r="4926" spans="1:8" x14ac:dyDescent="0.25">
      <c r="A4926" s="30"/>
      <c r="B4926" s="30"/>
      <c r="C4926" s="30"/>
      <c r="D4926" s="30" t="s">
        <v>7</v>
      </c>
      <c r="E4926" s="30">
        <v>0.5</v>
      </c>
      <c r="F4926" s="31">
        <v>2</v>
      </c>
      <c r="G4926" s="111">
        <v>25.92</v>
      </c>
      <c r="H4926" s="102"/>
    </row>
    <row r="4927" spans="1:8" x14ac:dyDescent="0.25">
      <c r="A4927" s="34"/>
      <c r="B4927" s="34"/>
      <c r="C4927" s="34" t="s">
        <v>13481</v>
      </c>
      <c r="D4927" s="34"/>
      <c r="E4927" s="34"/>
      <c r="F4927" s="35">
        <v>8</v>
      </c>
      <c r="G4927" s="112">
        <v>336.94</v>
      </c>
      <c r="H4927" s="102"/>
    </row>
    <row r="4928" spans="1:8" ht="30" x14ac:dyDescent="0.25">
      <c r="A4928" s="30" t="s">
        <v>3056</v>
      </c>
      <c r="B4928" s="30" t="s">
        <v>8632</v>
      </c>
      <c r="C4928" s="30" t="s">
        <v>3057</v>
      </c>
      <c r="D4928" s="30" t="s">
        <v>8</v>
      </c>
      <c r="E4928" s="30">
        <v>2</v>
      </c>
      <c r="F4928" s="31">
        <v>2</v>
      </c>
      <c r="G4928" s="111">
        <v>103.67</v>
      </c>
      <c r="H4928" s="102" t="s">
        <v>16878</v>
      </c>
    </row>
    <row r="4929" spans="1:8" x14ac:dyDescent="0.25">
      <c r="A4929" s="30"/>
      <c r="B4929" s="30"/>
      <c r="C4929" s="30"/>
      <c r="D4929" s="30" t="s">
        <v>7</v>
      </c>
      <c r="E4929" s="30">
        <v>0.5</v>
      </c>
      <c r="F4929" s="31">
        <v>3</v>
      </c>
      <c r="G4929" s="111">
        <v>38.880000000000003</v>
      </c>
      <c r="H4929" s="102"/>
    </row>
    <row r="4930" spans="1:8" ht="28.5" x14ac:dyDescent="0.25">
      <c r="A4930" s="34"/>
      <c r="B4930" s="34"/>
      <c r="C4930" s="34" t="s">
        <v>13482</v>
      </c>
      <c r="D4930" s="34"/>
      <c r="E4930" s="34"/>
      <c r="F4930" s="35">
        <v>5</v>
      </c>
      <c r="G4930" s="112">
        <v>142.55000000000001</v>
      </c>
      <c r="H4930" s="102"/>
    </row>
    <row r="4931" spans="1:8" ht="30" x14ac:dyDescent="0.25">
      <c r="A4931" s="30" t="s">
        <v>3058</v>
      </c>
      <c r="B4931" s="30" t="s">
        <v>8633</v>
      </c>
      <c r="C4931" s="30" t="s">
        <v>3059</v>
      </c>
      <c r="D4931" s="30" t="s">
        <v>5</v>
      </c>
      <c r="E4931" s="30">
        <v>5</v>
      </c>
      <c r="F4931" s="31">
        <v>1</v>
      </c>
      <c r="G4931" s="111">
        <v>129.59</v>
      </c>
      <c r="H4931" s="102" t="s">
        <v>19089</v>
      </c>
    </row>
    <row r="4932" spans="1:8" x14ac:dyDescent="0.25">
      <c r="A4932" s="30"/>
      <c r="B4932" s="30"/>
      <c r="C4932" s="30"/>
      <c r="D4932" s="30" t="s">
        <v>7</v>
      </c>
      <c r="E4932" s="30">
        <v>0.5</v>
      </c>
      <c r="F4932" s="31">
        <v>1</v>
      </c>
      <c r="G4932" s="111">
        <v>12.96</v>
      </c>
      <c r="H4932" s="102"/>
    </row>
    <row r="4933" spans="1:8" ht="28.5" x14ac:dyDescent="0.25">
      <c r="A4933" s="34"/>
      <c r="B4933" s="34"/>
      <c r="C4933" s="34" t="s">
        <v>13483</v>
      </c>
      <c r="D4933" s="34"/>
      <c r="E4933" s="34"/>
      <c r="F4933" s="35">
        <v>2</v>
      </c>
      <c r="G4933" s="112">
        <v>142.55000000000001</v>
      </c>
      <c r="H4933" s="102"/>
    </row>
    <row r="4934" spans="1:8" x14ac:dyDescent="0.25">
      <c r="A4934" s="30" t="s">
        <v>849</v>
      </c>
      <c r="B4934" s="30" t="s">
        <v>8634</v>
      </c>
      <c r="C4934" s="30" t="s">
        <v>108</v>
      </c>
      <c r="D4934" s="30" t="s">
        <v>5</v>
      </c>
      <c r="E4934" s="30">
        <v>5</v>
      </c>
      <c r="F4934" s="31">
        <v>1</v>
      </c>
      <c r="G4934" s="111">
        <v>129.59</v>
      </c>
      <c r="H4934" s="102" t="s">
        <v>18008</v>
      </c>
    </row>
    <row r="4935" spans="1:8" ht="28.5" x14ac:dyDescent="0.25">
      <c r="A4935" s="34"/>
      <c r="B4935" s="34"/>
      <c r="C4935" s="34" t="s">
        <v>13484</v>
      </c>
      <c r="D4935" s="34"/>
      <c r="E4935" s="34"/>
      <c r="F4935" s="35">
        <v>1</v>
      </c>
      <c r="G4935" s="112">
        <v>129.59</v>
      </c>
      <c r="H4935" s="102"/>
    </row>
    <row r="4936" spans="1:8" ht="30" x14ac:dyDescent="0.25">
      <c r="A4936" s="30" t="s">
        <v>850</v>
      </c>
      <c r="B4936" s="30" t="s">
        <v>8635</v>
      </c>
      <c r="C4936" s="30" t="s">
        <v>121</v>
      </c>
      <c r="D4936" s="30" t="s">
        <v>5</v>
      </c>
      <c r="E4936" s="30">
        <v>5</v>
      </c>
      <c r="F4936" s="31">
        <v>2</v>
      </c>
      <c r="G4936" s="111">
        <v>259.18</v>
      </c>
      <c r="H4936" s="102" t="s">
        <v>18145</v>
      </c>
    </row>
    <row r="4937" spans="1:8" x14ac:dyDescent="0.25">
      <c r="A4937" s="30"/>
      <c r="B4937" s="30"/>
      <c r="C4937" s="30"/>
      <c r="D4937" s="30" t="s">
        <v>7</v>
      </c>
      <c r="E4937" s="30">
        <v>0.5</v>
      </c>
      <c r="F4937" s="31">
        <v>2</v>
      </c>
      <c r="G4937" s="111">
        <v>25.92</v>
      </c>
      <c r="H4937" s="102"/>
    </row>
    <row r="4938" spans="1:8" ht="28.5" x14ac:dyDescent="0.25">
      <c r="A4938" s="34"/>
      <c r="B4938" s="34"/>
      <c r="C4938" s="34" t="s">
        <v>13485</v>
      </c>
      <c r="D4938" s="34"/>
      <c r="E4938" s="34"/>
      <c r="F4938" s="35">
        <v>4</v>
      </c>
      <c r="G4938" s="112">
        <v>285.10000000000002</v>
      </c>
      <c r="H4938" s="102"/>
    </row>
    <row r="4939" spans="1:8" x14ac:dyDescent="0.25">
      <c r="A4939" s="30" t="s">
        <v>2804</v>
      </c>
      <c r="B4939" s="30" t="s">
        <v>8636</v>
      </c>
      <c r="C4939" s="30" t="s">
        <v>2805</v>
      </c>
      <c r="D4939" s="30" t="s">
        <v>8</v>
      </c>
      <c r="E4939" s="30">
        <v>2</v>
      </c>
      <c r="F4939" s="31">
        <v>2</v>
      </c>
      <c r="G4939" s="111">
        <v>103.67</v>
      </c>
      <c r="H4939" s="102" t="s">
        <v>17765</v>
      </c>
    </row>
    <row r="4940" spans="1:8" x14ac:dyDescent="0.25">
      <c r="A4940" s="30"/>
      <c r="B4940" s="30"/>
      <c r="C4940" s="30"/>
      <c r="D4940" s="30" t="s">
        <v>7</v>
      </c>
      <c r="E4940" s="30">
        <v>0.5</v>
      </c>
      <c r="F4940" s="31">
        <v>7</v>
      </c>
      <c r="G4940" s="111">
        <v>90.71</v>
      </c>
      <c r="H4940" s="102"/>
    </row>
    <row r="4941" spans="1:8" ht="28.5" x14ac:dyDescent="0.25">
      <c r="A4941" s="34"/>
      <c r="B4941" s="34"/>
      <c r="C4941" s="34" t="s">
        <v>13486</v>
      </c>
      <c r="D4941" s="34"/>
      <c r="E4941" s="34"/>
      <c r="F4941" s="35">
        <v>9</v>
      </c>
      <c r="G4941" s="112">
        <v>194.38</v>
      </c>
      <c r="H4941" s="102"/>
    </row>
    <row r="4942" spans="1:8" ht="30" x14ac:dyDescent="0.25">
      <c r="A4942" s="30" t="s">
        <v>2806</v>
      </c>
      <c r="B4942" s="30" t="s">
        <v>8637</v>
      </c>
      <c r="C4942" s="30" t="s">
        <v>2807</v>
      </c>
      <c r="D4942" s="30" t="s">
        <v>5</v>
      </c>
      <c r="E4942" s="30">
        <v>5</v>
      </c>
      <c r="F4942" s="31">
        <v>3</v>
      </c>
      <c r="G4942" s="111">
        <v>388.77</v>
      </c>
      <c r="H4942" s="102" t="s">
        <v>18783</v>
      </c>
    </row>
    <row r="4943" spans="1:8" x14ac:dyDescent="0.25">
      <c r="A4943" s="30"/>
      <c r="B4943" s="30"/>
      <c r="C4943" s="30"/>
      <c r="D4943" s="30" t="s">
        <v>7</v>
      </c>
      <c r="E4943" s="30">
        <v>0.5</v>
      </c>
      <c r="F4943" s="31">
        <v>4</v>
      </c>
      <c r="G4943" s="111">
        <v>51.84</v>
      </c>
      <c r="H4943" s="102"/>
    </row>
    <row r="4944" spans="1:8" ht="42.75" x14ac:dyDescent="0.25">
      <c r="A4944" s="34"/>
      <c r="B4944" s="34"/>
      <c r="C4944" s="34" t="s">
        <v>13487</v>
      </c>
      <c r="D4944" s="34"/>
      <c r="E4944" s="34"/>
      <c r="F4944" s="35">
        <v>7</v>
      </c>
      <c r="G4944" s="112">
        <v>440.61</v>
      </c>
      <c r="H4944" s="102"/>
    </row>
    <row r="4945" spans="1:8" ht="30" x14ac:dyDescent="0.25">
      <c r="A4945" s="30" t="s">
        <v>2928</v>
      </c>
      <c r="B4945" s="30" t="s">
        <v>8638</v>
      </c>
      <c r="C4945" s="30" t="s">
        <v>2929</v>
      </c>
      <c r="D4945" s="30" t="s">
        <v>5</v>
      </c>
      <c r="E4945" s="30">
        <v>5</v>
      </c>
      <c r="F4945" s="31">
        <v>1</v>
      </c>
      <c r="G4945" s="111">
        <v>129.59</v>
      </c>
      <c r="H4945" s="102" t="s">
        <v>19336</v>
      </c>
    </row>
    <row r="4946" spans="1:8" x14ac:dyDescent="0.25">
      <c r="A4946" s="30"/>
      <c r="B4946" s="30"/>
      <c r="C4946" s="30"/>
      <c r="D4946" s="30" t="s">
        <v>7</v>
      </c>
      <c r="E4946" s="30">
        <v>0.5</v>
      </c>
      <c r="F4946" s="31">
        <v>4</v>
      </c>
      <c r="G4946" s="111">
        <v>51.84</v>
      </c>
      <c r="H4946" s="102"/>
    </row>
    <row r="4947" spans="1:8" ht="28.5" x14ac:dyDescent="0.25">
      <c r="A4947" s="34"/>
      <c r="B4947" s="34"/>
      <c r="C4947" s="34" t="s">
        <v>13488</v>
      </c>
      <c r="D4947" s="34"/>
      <c r="E4947" s="34"/>
      <c r="F4947" s="35">
        <v>5</v>
      </c>
      <c r="G4947" s="112">
        <v>181.43</v>
      </c>
      <c r="H4947" s="102"/>
    </row>
    <row r="4948" spans="1:8" x14ac:dyDescent="0.25">
      <c r="A4948" s="30" t="s">
        <v>851</v>
      </c>
      <c r="B4948" s="30" t="s">
        <v>8639</v>
      </c>
      <c r="C4948" s="30" t="s">
        <v>2930</v>
      </c>
      <c r="D4948" s="30" t="s">
        <v>5</v>
      </c>
      <c r="E4948" s="30">
        <v>5</v>
      </c>
      <c r="F4948" s="31">
        <v>2</v>
      </c>
      <c r="G4948" s="111">
        <v>259.18</v>
      </c>
      <c r="H4948" s="102" t="s">
        <v>18114</v>
      </c>
    </row>
    <row r="4949" spans="1:8" x14ac:dyDescent="0.25">
      <c r="A4949" s="30"/>
      <c r="B4949" s="30"/>
      <c r="C4949" s="30"/>
      <c r="D4949" s="30" t="s">
        <v>7</v>
      </c>
      <c r="E4949" s="30">
        <v>0.5</v>
      </c>
      <c r="F4949" s="31">
        <v>2</v>
      </c>
      <c r="G4949" s="111">
        <v>25.92</v>
      </c>
      <c r="H4949" s="102"/>
    </row>
    <row r="4950" spans="1:8" x14ac:dyDescent="0.25">
      <c r="A4950" s="34"/>
      <c r="B4950" s="34"/>
      <c r="C4950" s="34" t="s">
        <v>13489</v>
      </c>
      <c r="D4950" s="34"/>
      <c r="E4950" s="34"/>
      <c r="F4950" s="35">
        <v>4</v>
      </c>
      <c r="G4950" s="112">
        <v>285.10000000000002</v>
      </c>
      <c r="H4950" s="102"/>
    </row>
    <row r="4951" spans="1:8" x14ac:dyDescent="0.25">
      <c r="A4951" s="30" t="s">
        <v>2701</v>
      </c>
      <c r="B4951" s="30" t="s">
        <v>8640</v>
      </c>
      <c r="C4951" s="30" t="s">
        <v>7166</v>
      </c>
      <c r="D4951" s="30" t="s">
        <v>5</v>
      </c>
      <c r="E4951" s="30">
        <v>5</v>
      </c>
      <c r="F4951" s="31">
        <v>1</v>
      </c>
      <c r="G4951" s="111">
        <v>129.59</v>
      </c>
      <c r="H4951" s="102" t="s">
        <v>20133</v>
      </c>
    </row>
    <row r="4952" spans="1:8" x14ac:dyDescent="0.25">
      <c r="A4952" s="30"/>
      <c r="B4952" s="30"/>
      <c r="C4952" s="30"/>
      <c r="D4952" s="30" t="s">
        <v>7</v>
      </c>
      <c r="E4952" s="30">
        <v>0.5</v>
      </c>
      <c r="F4952" s="31">
        <v>2</v>
      </c>
      <c r="G4952" s="111">
        <v>25.92</v>
      </c>
      <c r="H4952" s="102"/>
    </row>
    <row r="4953" spans="1:8" ht="28.5" x14ac:dyDescent="0.25">
      <c r="A4953" s="34"/>
      <c r="B4953" s="34"/>
      <c r="C4953" s="34" t="s">
        <v>13490</v>
      </c>
      <c r="D4953" s="34"/>
      <c r="E4953" s="34"/>
      <c r="F4953" s="35">
        <v>3</v>
      </c>
      <c r="G4953" s="112">
        <v>155.51</v>
      </c>
      <c r="H4953" s="102"/>
    </row>
    <row r="4954" spans="1:8" x14ac:dyDescent="0.25">
      <c r="A4954" s="30" t="s">
        <v>2808</v>
      </c>
      <c r="B4954" s="30" t="s">
        <v>8641</v>
      </c>
      <c r="C4954" s="30" t="s">
        <v>2809</v>
      </c>
      <c r="D4954" s="30" t="s">
        <v>5</v>
      </c>
      <c r="E4954" s="30">
        <v>5</v>
      </c>
      <c r="F4954" s="31">
        <v>2</v>
      </c>
      <c r="G4954" s="111">
        <v>259.18</v>
      </c>
      <c r="H4954" s="102" t="s">
        <v>20652</v>
      </c>
    </row>
    <row r="4955" spans="1:8" x14ac:dyDescent="0.25">
      <c r="A4955" s="30"/>
      <c r="B4955" s="30"/>
      <c r="C4955" s="30"/>
      <c r="D4955" s="30" t="s">
        <v>7</v>
      </c>
      <c r="E4955" s="30">
        <v>0.5</v>
      </c>
      <c r="F4955" s="31">
        <v>3</v>
      </c>
      <c r="G4955" s="111">
        <v>38.880000000000003</v>
      </c>
      <c r="H4955" s="102"/>
    </row>
    <row r="4956" spans="1:8" ht="28.5" x14ac:dyDescent="0.25">
      <c r="A4956" s="34"/>
      <c r="B4956" s="34"/>
      <c r="C4956" s="34" t="s">
        <v>13491</v>
      </c>
      <c r="D4956" s="34"/>
      <c r="E4956" s="34"/>
      <c r="F4956" s="35">
        <v>5</v>
      </c>
      <c r="G4956" s="112">
        <v>298.06</v>
      </c>
      <c r="H4956" s="102"/>
    </row>
    <row r="4957" spans="1:8" ht="30" x14ac:dyDescent="0.25">
      <c r="A4957" s="30" t="s">
        <v>852</v>
      </c>
      <c r="B4957" s="30" t="s">
        <v>8642</v>
      </c>
      <c r="C4957" s="30" t="s">
        <v>38</v>
      </c>
      <c r="D4957" s="30" t="s">
        <v>3</v>
      </c>
      <c r="E4957" s="30">
        <v>10</v>
      </c>
      <c r="F4957" s="31">
        <v>14</v>
      </c>
      <c r="G4957" s="111">
        <v>3628.55</v>
      </c>
      <c r="H4957" s="102" t="s">
        <v>17152</v>
      </c>
    </row>
    <row r="4958" spans="1:8" x14ac:dyDescent="0.25">
      <c r="A4958" s="30"/>
      <c r="B4958" s="30"/>
      <c r="C4958" s="30"/>
      <c r="D4958" s="30" t="s">
        <v>4</v>
      </c>
      <c r="E4958" s="30">
        <v>8</v>
      </c>
      <c r="F4958" s="31">
        <v>10</v>
      </c>
      <c r="G4958" s="111">
        <v>2073.46</v>
      </c>
      <c r="H4958" s="102"/>
    </row>
    <row r="4959" spans="1:8" x14ac:dyDescent="0.25">
      <c r="A4959" s="30"/>
      <c r="B4959" s="30"/>
      <c r="C4959" s="30"/>
      <c r="D4959" s="30" t="s">
        <v>5</v>
      </c>
      <c r="E4959" s="30">
        <v>5</v>
      </c>
      <c r="F4959" s="31">
        <v>17</v>
      </c>
      <c r="G4959" s="111">
        <v>2203.0500000000002</v>
      </c>
      <c r="H4959" s="102"/>
    </row>
    <row r="4960" spans="1:8" x14ac:dyDescent="0.25">
      <c r="A4960" s="30"/>
      <c r="B4960" s="30"/>
      <c r="C4960" s="30"/>
      <c r="D4960" s="30" t="s">
        <v>6</v>
      </c>
      <c r="E4960" s="30">
        <v>1</v>
      </c>
      <c r="F4960" s="31">
        <v>3</v>
      </c>
      <c r="G4960" s="111">
        <v>77.75</v>
      </c>
      <c r="H4960" s="102"/>
    </row>
    <row r="4961" spans="1:8" x14ac:dyDescent="0.25">
      <c r="A4961" s="30"/>
      <c r="B4961" s="30"/>
      <c r="C4961" s="30"/>
      <c r="D4961" s="30" t="s">
        <v>7</v>
      </c>
      <c r="E4961" s="30">
        <v>0.5</v>
      </c>
      <c r="F4961" s="31">
        <v>26</v>
      </c>
      <c r="G4961" s="111">
        <v>336.94</v>
      </c>
      <c r="H4961" s="102"/>
    </row>
    <row r="4962" spans="1:8" ht="42.75" x14ac:dyDescent="0.25">
      <c r="A4962" s="34"/>
      <c r="B4962" s="34"/>
      <c r="C4962" s="34" t="s">
        <v>13492</v>
      </c>
      <c r="D4962" s="34"/>
      <c r="E4962" s="34"/>
      <c r="F4962" s="35">
        <v>70</v>
      </c>
      <c r="G4962" s="112">
        <v>8319.75</v>
      </c>
      <c r="H4962" s="102"/>
    </row>
    <row r="4963" spans="1:8" x14ac:dyDescent="0.25">
      <c r="A4963" s="30" t="s">
        <v>853</v>
      </c>
      <c r="B4963" s="30" t="s">
        <v>8643</v>
      </c>
      <c r="C4963" s="30" t="s">
        <v>37</v>
      </c>
      <c r="D4963" s="30" t="s">
        <v>3</v>
      </c>
      <c r="E4963" s="30">
        <v>10</v>
      </c>
      <c r="F4963" s="31">
        <v>5</v>
      </c>
      <c r="G4963" s="111">
        <v>1295.9100000000001</v>
      </c>
      <c r="H4963" s="102" t="s">
        <v>17151</v>
      </c>
    </row>
    <row r="4964" spans="1:8" x14ac:dyDescent="0.25">
      <c r="A4964" s="30"/>
      <c r="B4964" s="30"/>
      <c r="C4964" s="30"/>
      <c r="D4964" s="30" t="s">
        <v>4</v>
      </c>
      <c r="E4964" s="30">
        <v>8</v>
      </c>
      <c r="F4964" s="31">
        <v>2</v>
      </c>
      <c r="G4964" s="111">
        <v>414.69</v>
      </c>
      <c r="H4964" s="102"/>
    </row>
    <row r="4965" spans="1:8" x14ac:dyDescent="0.25">
      <c r="A4965" s="30"/>
      <c r="B4965" s="30"/>
      <c r="C4965" s="30"/>
      <c r="D4965" s="30" t="s">
        <v>6</v>
      </c>
      <c r="E4965" s="30">
        <v>1</v>
      </c>
      <c r="F4965" s="31">
        <v>3</v>
      </c>
      <c r="G4965" s="111">
        <v>77.75</v>
      </c>
      <c r="H4965" s="102"/>
    </row>
    <row r="4966" spans="1:8" x14ac:dyDescent="0.25">
      <c r="A4966" s="30"/>
      <c r="B4966" s="30"/>
      <c r="C4966" s="30"/>
      <c r="D4966" s="30" t="s">
        <v>7</v>
      </c>
      <c r="E4966" s="30">
        <v>0.5</v>
      </c>
      <c r="F4966" s="31">
        <v>4</v>
      </c>
      <c r="G4966" s="111">
        <v>51.84</v>
      </c>
      <c r="H4966" s="102"/>
    </row>
    <row r="4967" spans="1:8" x14ac:dyDescent="0.25">
      <c r="A4967" s="34"/>
      <c r="B4967" s="34"/>
      <c r="C4967" s="34" t="s">
        <v>13493</v>
      </c>
      <c r="D4967" s="34"/>
      <c r="E4967" s="34"/>
      <c r="F4967" s="35">
        <v>14</v>
      </c>
      <c r="G4967" s="112">
        <v>1840.19</v>
      </c>
      <c r="H4967" s="102"/>
    </row>
    <row r="4968" spans="1:8" x14ac:dyDescent="0.25">
      <c r="A4968" s="30" t="s">
        <v>854</v>
      </c>
      <c r="B4968" s="30" t="s">
        <v>8644</v>
      </c>
      <c r="C4968" s="30" t="s">
        <v>206</v>
      </c>
      <c r="D4968" s="30" t="s">
        <v>5</v>
      </c>
      <c r="E4968" s="30">
        <v>5</v>
      </c>
      <c r="F4968" s="31">
        <v>3</v>
      </c>
      <c r="G4968" s="111">
        <v>388.77</v>
      </c>
      <c r="H4968" s="102" t="s">
        <v>18991</v>
      </c>
    </row>
    <row r="4969" spans="1:8" x14ac:dyDescent="0.25">
      <c r="A4969" s="30"/>
      <c r="B4969" s="30"/>
      <c r="C4969" s="30"/>
      <c r="D4969" s="30" t="s">
        <v>7</v>
      </c>
      <c r="E4969" s="30">
        <v>0.5</v>
      </c>
      <c r="F4969" s="31">
        <v>2</v>
      </c>
      <c r="G4969" s="111">
        <v>25.92</v>
      </c>
      <c r="H4969" s="102"/>
    </row>
    <row r="4970" spans="1:8" ht="28.5" x14ac:dyDescent="0.25">
      <c r="A4970" s="34"/>
      <c r="B4970" s="34"/>
      <c r="C4970" s="34" t="s">
        <v>13494</v>
      </c>
      <c r="D4970" s="34"/>
      <c r="E4970" s="34"/>
      <c r="F4970" s="35">
        <v>5</v>
      </c>
      <c r="G4970" s="112">
        <v>414.69</v>
      </c>
      <c r="H4970" s="102"/>
    </row>
    <row r="4971" spans="1:8" ht="30" x14ac:dyDescent="0.25">
      <c r="A4971" s="30" t="s">
        <v>855</v>
      </c>
      <c r="B4971" s="30" t="s">
        <v>8645</v>
      </c>
      <c r="C4971" s="30" t="s">
        <v>125</v>
      </c>
      <c r="D4971" s="30" t="s">
        <v>5</v>
      </c>
      <c r="E4971" s="30">
        <v>5</v>
      </c>
      <c r="F4971" s="31">
        <v>2</v>
      </c>
      <c r="G4971" s="111">
        <v>259.18</v>
      </c>
      <c r="H4971" s="102" t="s">
        <v>18150</v>
      </c>
    </row>
    <row r="4972" spans="1:8" x14ac:dyDescent="0.25">
      <c r="A4972" s="30"/>
      <c r="B4972" s="30"/>
      <c r="C4972" s="30"/>
      <c r="D4972" s="30" t="s">
        <v>7</v>
      </c>
      <c r="E4972" s="30">
        <v>0.5</v>
      </c>
      <c r="F4972" s="31">
        <v>2</v>
      </c>
      <c r="G4972" s="111">
        <v>25.92</v>
      </c>
      <c r="H4972" s="102"/>
    </row>
    <row r="4973" spans="1:8" ht="42.75" x14ac:dyDescent="0.25">
      <c r="A4973" s="34"/>
      <c r="B4973" s="34"/>
      <c r="C4973" s="34" t="s">
        <v>13495</v>
      </c>
      <c r="D4973" s="34"/>
      <c r="E4973" s="34"/>
      <c r="F4973" s="35">
        <v>4</v>
      </c>
      <c r="G4973" s="112">
        <v>285.10000000000002</v>
      </c>
      <c r="H4973" s="102"/>
    </row>
    <row r="4974" spans="1:8" ht="30" x14ac:dyDescent="0.25">
      <c r="A4974" s="30" t="s">
        <v>856</v>
      </c>
      <c r="B4974" s="30" t="s">
        <v>8646</v>
      </c>
      <c r="C4974" s="30" t="s">
        <v>40</v>
      </c>
      <c r="D4974" s="30" t="s">
        <v>5</v>
      </c>
      <c r="E4974" s="30">
        <v>5</v>
      </c>
      <c r="F4974" s="31">
        <v>2</v>
      </c>
      <c r="G4974" s="111">
        <v>259.18</v>
      </c>
      <c r="H4974" s="102" t="s">
        <v>17162</v>
      </c>
    </row>
    <row r="4975" spans="1:8" x14ac:dyDescent="0.25">
      <c r="A4975" s="30"/>
      <c r="B4975" s="30"/>
      <c r="C4975" s="30"/>
      <c r="D4975" s="30" t="s">
        <v>7</v>
      </c>
      <c r="E4975" s="30">
        <v>0.5</v>
      </c>
      <c r="F4975" s="31">
        <v>1</v>
      </c>
      <c r="G4975" s="111">
        <v>12.96</v>
      </c>
      <c r="H4975" s="102"/>
    </row>
    <row r="4976" spans="1:8" ht="28.5" x14ac:dyDescent="0.25">
      <c r="A4976" s="34"/>
      <c r="B4976" s="34"/>
      <c r="C4976" s="34" t="s">
        <v>13496</v>
      </c>
      <c r="D4976" s="34"/>
      <c r="E4976" s="34"/>
      <c r="F4976" s="35">
        <v>3</v>
      </c>
      <c r="G4976" s="112">
        <v>272.14</v>
      </c>
      <c r="H4976" s="102"/>
    </row>
    <row r="4977" spans="1:8" ht="30" x14ac:dyDescent="0.25">
      <c r="A4977" s="30" t="s">
        <v>857</v>
      </c>
      <c r="B4977" s="30" t="s">
        <v>8647</v>
      </c>
      <c r="C4977" s="30" t="s">
        <v>208</v>
      </c>
      <c r="D4977" s="30" t="s">
        <v>5</v>
      </c>
      <c r="E4977" s="30">
        <v>5</v>
      </c>
      <c r="F4977" s="31">
        <v>4</v>
      </c>
      <c r="G4977" s="111">
        <v>518.36</v>
      </c>
      <c r="H4977" s="102" t="s">
        <v>19029</v>
      </c>
    </row>
    <row r="4978" spans="1:8" x14ac:dyDescent="0.25">
      <c r="A4978" s="30"/>
      <c r="B4978" s="30"/>
      <c r="C4978" s="30"/>
      <c r="D4978" s="30" t="s">
        <v>7</v>
      </c>
      <c r="E4978" s="30">
        <v>0.5</v>
      </c>
      <c r="F4978" s="31">
        <v>4</v>
      </c>
      <c r="G4978" s="111">
        <v>51.84</v>
      </c>
      <c r="H4978" s="102"/>
    </row>
    <row r="4979" spans="1:8" ht="28.5" x14ac:dyDescent="0.25">
      <c r="A4979" s="34"/>
      <c r="B4979" s="34"/>
      <c r="C4979" s="34" t="s">
        <v>13497</v>
      </c>
      <c r="D4979" s="34"/>
      <c r="E4979" s="34"/>
      <c r="F4979" s="35">
        <v>8</v>
      </c>
      <c r="G4979" s="112">
        <v>570.20000000000005</v>
      </c>
      <c r="H4979" s="102"/>
    </row>
    <row r="4980" spans="1:8" ht="30" x14ac:dyDescent="0.25">
      <c r="A4980" s="30" t="s">
        <v>858</v>
      </c>
      <c r="B4980" s="30" t="s">
        <v>8648</v>
      </c>
      <c r="C4980" s="30" t="s">
        <v>2931</v>
      </c>
      <c r="D4980" s="30" t="s">
        <v>5</v>
      </c>
      <c r="E4980" s="30">
        <v>5</v>
      </c>
      <c r="F4980" s="31">
        <v>1</v>
      </c>
      <c r="G4980" s="111">
        <v>129.59</v>
      </c>
      <c r="H4980" s="102" t="s">
        <v>19298</v>
      </c>
    </row>
    <row r="4981" spans="1:8" x14ac:dyDescent="0.25">
      <c r="A4981" s="30"/>
      <c r="B4981" s="30"/>
      <c r="C4981" s="30"/>
      <c r="D4981" s="30" t="s">
        <v>7</v>
      </c>
      <c r="E4981" s="30">
        <v>0.5</v>
      </c>
      <c r="F4981" s="31">
        <v>2</v>
      </c>
      <c r="G4981" s="111">
        <v>25.92</v>
      </c>
      <c r="H4981" s="102"/>
    </row>
    <row r="4982" spans="1:8" ht="28.5" x14ac:dyDescent="0.25">
      <c r="A4982" s="34"/>
      <c r="B4982" s="34"/>
      <c r="C4982" s="34" t="s">
        <v>13498</v>
      </c>
      <c r="D4982" s="34"/>
      <c r="E4982" s="34"/>
      <c r="F4982" s="35">
        <v>3</v>
      </c>
      <c r="G4982" s="112">
        <v>155.51</v>
      </c>
      <c r="H4982" s="102"/>
    </row>
    <row r="4983" spans="1:8" ht="30" x14ac:dyDescent="0.25">
      <c r="A4983" s="30" t="s">
        <v>859</v>
      </c>
      <c r="B4983" s="30" t="s">
        <v>8649</v>
      </c>
      <c r="C4983" s="30" t="s">
        <v>47</v>
      </c>
      <c r="D4983" s="30" t="s">
        <v>3</v>
      </c>
      <c r="E4983" s="30">
        <v>10</v>
      </c>
      <c r="F4983" s="31">
        <v>1</v>
      </c>
      <c r="G4983" s="111">
        <v>259.18</v>
      </c>
      <c r="H4983" s="102" t="s">
        <v>17181</v>
      </c>
    </row>
    <row r="4984" spans="1:8" x14ac:dyDescent="0.25">
      <c r="A4984" s="30"/>
      <c r="B4984" s="30"/>
      <c r="C4984" s="30"/>
      <c r="D4984" s="30" t="s">
        <v>5</v>
      </c>
      <c r="E4984" s="30">
        <v>5</v>
      </c>
      <c r="F4984" s="31">
        <v>6</v>
      </c>
      <c r="G4984" s="111">
        <v>777.55</v>
      </c>
      <c r="H4984" s="102"/>
    </row>
    <row r="4985" spans="1:8" x14ac:dyDescent="0.25">
      <c r="A4985" s="30"/>
      <c r="B4985" s="30"/>
      <c r="C4985" s="30"/>
      <c r="D4985" s="30" t="s">
        <v>7</v>
      </c>
      <c r="E4985" s="30">
        <v>0.5</v>
      </c>
      <c r="F4985" s="31">
        <v>8</v>
      </c>
      <c r="G4985" s="111">
        <v>103.67</v>
      </c>
      <c r="H4985" s="102"/>
    </row>
    <row r="4986" spans="1:8" ht="42.75" x14ac:dyDescent="0.25">
      <c r="A4986" s="34"/>
      <c r="B4986" s="34"/>
      <c r="C4986" s="34" t="s">
        <v>13499</v>
      </c>
      <c r="D4986" s="34"/>
      <c r="E4986" s="34"/>
      <c r="F4986" s="35">
        <v>15</v>
      </c>
      <c r="G4986" s="112">
        <v>1140.4000000000001</v>
      </c>
      <c r="H4986" s="102"/>
    </row>
    <row r="4987" spans="1:8" ht="30" x14ac:dyDescent="0.25">
      <c r="A4987" s="30" t="s">
        <v>860</v>
      </c>
      <c r="B4987" s="30" t="s">
        <v>8650</v>
      </c>
      <c r="C4987" s="30" t="s">
        <v>189</v>
      </c>
      <c r="D4987" s="30" t="s">
        <v>5</v>
      </c>
      <c r="E4987" s="30">
        <v>5</v>
      </c>
      <c r="F4987" s="31">
        <v>2</v>
      </c>
      <c r="G4987" s="111">
        <v>259.18</v>
      </c>
      <c r="H4987" s="102" t="s">
        <v>18774</v>
      </c>
    </row>
    <row r="4988" spans="1:8" x14ac:dyDescent="0.25">
      <c r="A4988" s="30"/>
      <c r="B4988" s="30"/>
      <c r="C4988" s="30"/>
      <c r="D4988" s="30" t="s">
        <v>7</v>
      </c>
      <c r="E4988" s="30">
        <v>0.5</v>
      </c>
      <c r="F4988" s="31">
        <v>1</v>
      </c>
      <c r="G4988" s="111">
        <v>12.96</v>
      </c>
      <c r="H4988" s="102"/>
    </row>
    <row r="4989" spans="1:8" ht="28.5" x14ac:dyDescent="0.25">
      <c r="A4989" s="34"/>
      <c r="B4989" s="34"/>
      <c r="C4989" s="34" t="s">
        <v>13500</v>
      </c>
      <c r="D4989" s="34"/>
      <c r="E4989" s="34"/>
      <c r="F4989" s="35">
        <v>3</v>
      </c>
      <c r="G4989" s="112">
        <v>272.14</v>
      </c>
      <c r="H4989" s="102"/>
    </row>
    <row r="4990" spans="1:8" ht="30" x14ac:dyDescent="0.25">
      <c r="A4990" s="30" t="s">
        <v>861</v>
      </c>
      <c r="B4990" s="30" t="s">
        <v>8651</v>
      </c>
      <c r="C4990" s="30" t="s">
        <v>140</v>
      </c>
      <c r="D4990" s="30" t="s">
        <v>5</v>
      </c>
      <c r="E4990" s="30">
        <v>5</v>
      </c>
      <c r="F4990" s="31">
        <v>1</v>
      </c>
      <c r="G4990" s="111">
        <v>129.59</v>
      </c>
      <c r="H4990" s="102" t="s">
        <v>18285</v>
      </c>
    </row>
    <row r="4991" spans="1:8" x14ac:dyDescent="0.25">
      <c r="A4991" s="30"/>
      <c r="B4991" s="30"/>
      <c r="C4991" s="30"/>
      <c r="D4991" s="30" t="s">
        <v>7</v>
      </c>
      <c r="E4991" s="30">
        <v>0.5</v>
      </c>
      <c r="F4991" s="31">
        <v>1</v>
      </c>
      <c r="G4991" s="111">
        <v>12.96</v>
      </c>
      <c r="H4991" s="102"/>
    </row>
    <row r="4992" spans="1:8" ht="28.5" x14ac:dyDescent="0.25">
      <c r="A4992" s="34"/>
      <c r="B4992" s="34"/>
      <c r="C4992" s="34" t="s">
        <v>13501</v>
      </c>
      <c r="D4992" s="34"/>
      <c r="E4992" s="34"/>
      <c r="F4992" s="35">
        <v>2</v>
      </c>
      <c r="G4992" s="112">
        <v>142.55000000000001</v>
      </c>
      <c r="H4992" s="102"/>
    </row>
    <row r="4993" spans="1:8" ht="30" x14ac:dyDescent="0.25">
      <c r="A4993" s="30" t="s">
        <v>2932</v>
      </c>
      <c r="B4993" s="30" t="s">
        <v>8652</v>
      </c>
      <c r="C4993" s="30" t="s">
        <v>2933</v>
      </c>
      <c r="D4993" s="30" t="s">
        <v>3</v>
      </c>
      <c r="E4993" s="30">
        <v>10</v>
      </c>
      <c r="F4993" s="31">
        <v>5</v>
      </c>
      <c r="G4993" s="111">
        <v>1295.9100000000001</v>
      </c>
      <c r="H4993" s="102" t="s">
        <v>18914</v>
      </c>
    </row>
    <row r="4994" spans="1:8" x14ac:dyDescent="0.25">
      <c r="A4994" s="30"/>
      <c r="B4994" s="30"/>
      <c r="C4994" s="30"/>
      <c r="D4994" s="30" t="s">
        <v>5</v>
      </c>
      <c r="E4994" s="30">
        <v>5</v>
      </c>
      <c r="F4994" s="31">
        <v>12</v>
      </c>
      <c r="G4994" s="111">
        <v>1555.09</v>
      </c>
      <c r="H4994" s="102"/>
    </row>
    <row r="4995" spans="1:8" x14ac:dyDescent="0.25">
      <c r="A4995" s="30"/>
      <c r="B4995" s="30"/>
      <c r="C4995" s="30"/>
      <c r="D4995" s="30" t="s">
        <v>8</v>
      </c>
      <c r="E4995" s="30">
        <v>2</v>
      </c>
      <c r="F4995" s="31">
        <v>6</v>
      </c>
      <c r="G4995" s="111">
        <v>311.02</v>
      </c>
      <c r="H4995" s="102"/>
    </row>
    <row r="4996" spans="1:8" x14ac:dyDescent="0.25">
      <c r="A4996" s="30"/>
      <c r="B4996" s="30"/>
      <c r="C4996" s="30"/>
      <c r="D4996" s="30" t="s">
        <v>7</v>
      </c>
      <c r="E4996" s="30">
        <v>0.5</v>
      </c>
      <c r="F4996" s="31">
        <v>9</v>
      </c>
      <c r="G4996" s="111">
        <v>116.63</v>
      </c>
      <c r="H4996" s="102"/>
    </row>
    <row r="4997" spans="1:8" ht="28.5" x14ac:dyDescent="0.25">
      <c r="A4997" s="34"/>
      <c r="B4997" s="34"/>
      <c r="C4997" s="34" t="s">
        <v>13502</v>
      </c>
      <c r="D4997" s="34"/>
      <c r="E4997" s="34"/>
      <c r="F4997" s="35">
        <v>32</v>
      </c>
      <c r="G4997" s="112">
        <v>3278.65</v>
      </c>
      <c r="H4997" s="102"/>
    </row>
    <row r="4998" spans="1:8" x14ac:dyDescent="0.25">
      <c r="A4998" s="30" t="s">
        <v>2934</v>
      </c>
      <c r="B4998" s="30" t="s">
        <v>8653</v>
      </c>
      <c r="C4998" s="30" t="s">
        <v>2935</v>
      </c>
      <c r="D4998" s="30" t="s">
        <v>5</v>
      </c>
      <c r="E4998" s="30">
        <v>5</v>
      </c>
      <c r="F4998" s="31">
        <v>1</v>
      </c>
      <c r="G4998" s="111">
        <v>129.59</v>
      </c>
      <c r="H4998" s="102" t="s">
        <v>18918</v>
      </c>
    </row>
    <row r="4999" spans="1:8" x14ac:dyDescent="0.25">
      <c r="A4999" s="30"/>
      <c r="B4999" s="30"/>
      <c r="C4999" s="30"/>
      <c r="D4999" s="30" t="s">
        <v>7</v>
      </c>
      <c r="E4999" s="30">
        <v>0.5</v>
      </c>
      <c r="F4999" s="31">
        <v>1</v>
      </c>
      <c r="G4999" s="111">
        <v>12.96</v>
      </c>
      <c r="H4999" s="102"/>
    </row>
    <row r="5000" spans="1:8" ht="28.5" x14ac:dyDescent="0.25">
      <c r="A5000" s="34"/>
      <c r="B5000" s="34"/>
      <c r="C5000" s="34" t="s">
        <v>13503</v>
      </c>
      <c r="D5000" s="34"/>
      <c r="E5000" s="34"/>
      <c r="F5000" s="35">
        <v>2</v>
      </c>
      <c r="G5000" s="112">
        <v>142.55000000000001</v>
      </c>
      <c r="H5000" s="102"/>
    </row>
    <row r="5001" spans="1:8" x14ac:dyDescent="0.25">
      <c r="A5001" s="30" t="s">
        <v>862</v>
      </c>
      <c r="B5001" s="30" t="s">
        <v>8654</v>
      </c>
      <c r="C5001" s="30" t="s">
        <v>2810</v>
      </c>
      <c r="D5001" s="30" t="s">
        <v>5</v>
      </c>
      <c r="E5001" s="30">
        <v>5</v>
      </c>
      <c r="F5001" s="31">
        <v>3</v>
      </c>
      <c r="G5001" s="111">
        <v>388.77</v>
      </c>
      <c r="H5001" s="102" t="s">
        <v>20386</v>
      </c>
    </row>
    <row r="5002" spans="1:8" x14ac:dyDescent="0.25">
      <c r="A5002" s="30"/>
      <c r="B5002" s="30"/>
      <c r="C5002" s="30"/>
      <c r="D5002" s="30" t="s">
        <v>7</v>
      </c>
      <c r="E5002" s="30">
        <v>0.5</v>
      </c>
      <c r="F5002" s="31">
        <v>2</v>
      </c>
      <c r="G5002" s="111">
        <v>25.92</v>
      </c>
      <c r="H5002" s="102"/>
    </row>
    <row r="5003" spans="1:8" ht="28.5" x14ac:dyDescent="0.25">
      <c r="A5003" s="34"/>
      <c r="B5003" s="34"/>
      <c r="C5003" s="34" t="s">
        <v>13504</v>
      </c>
      <c r="D5003" s="34"/>
      <c r="E5003" s="34"/>
      <c r="F5003" s="35">
        <v>5</v>
      </c>
      <c r="G5003" s="112">
        <v>414.69</v>
      </c>
      <c r="H5003" s="102"/>
    </row>
    <row r="5004" spans="1:8" x14ac:dyDescent="0.25">
      <c r="A5004" s="30" t="s">
        <v>863</v>
      </c>
      <c r="B5004" s="30" t="s">
        <v>8655</v>
      </c>
      <c r="C5004" s="30" t="s">
        <v>2811</v>
      </c>
      <c r="D5004" s="30" t="s">
        <v>5</v>
      </c>
      <c r="E5004" s="30">
        <v>5</v>
      </c>
      <c r="F5004" s="31">
        <v>1</v>
      </c>
      <c r="G5004" s="111">
        <v>129.59</v>
      </c>
      <c r="H5004" s="102" t="s">
        <v>18007</v>
      </c>
    </row>
    <row r="5005" spans="1:8" ht="28.5" x14ac:dyDescent="0.25">
      <c r="A5005" s="34"/>
      <c r="B5005" s="34"/>
      <c r="C5005" s="34" t="s">
        <v>13505</v>
      </c>
      <c r="D5005" s="34"/>
      <c r="E5005" s="34"/>
      <c r="F5005" s="35">
        <v>1</v>
      </c>
      <c r="G5005" s="112">
        <v>129.59</v>
      </c>
      <c r="H5005" s="102"/>
    </row>
    <row r="5006" spans="1:8" ht="30" x14ac:dyDescent="0.25">
      <c r="A5006" s="30" t="s">
        <v>864</v>
      </c>
      <c r="B5006" s="30" t="s">
        <v>8656</v>
      </c>
      <c r="C5006" s="30" t="s">
        <v>77</v>
      </c>
      <c r="D5006" s="30" t="s">
        <v>4</v>
      </c>
      <c r="E5006" s="30">
        <v>8</v>
      </c>
      <c r="F5006" s="31">
        <v>3</v>
      </c>
      <c r="G5006" s="111">
        <v>622.04</v>
      </c>
      <c r="H5006" s="102" t="s">
        <v>17463</v>
      </c>
    </row>
    <row r="5007" spans="1:8" x14ac:dyDescent="0.25">
      <c r="A5007" s="30"/>
      <c r="B5007" s="30"/>
      <c r="C5007" s="30"/>
      <c r="D5007" s="30" t="s">
        <v>5</v>
      </c>
      <c r="E5007" s="30">
        <v>5</v>
      </c>
      <c r="F5007" s="31">
        <v>10</v>
      </c>
      <c r="G5007" s="111">
        <v>1295.9100000000001</v>
      </c>
      <c r="H5007" s="102"/>
    </row>
    <row r="5008" spans="1:8" x14ac:dyDescent="0.25">
      <c r="A5008" s="30"/>
      <c r="B5008" s="30"/>
      <c r="C5008" s="30"/>
      <c r="D5008" s="30" t="s">
        <v>8</v>
      </c>
      <c r="E5008" s="30">
        <v>2</v>
      </c>
      <c r="F5008" s="31">
        <v>1</v>
      </c>
      <c r="G5008" s="111">
        <v>51.84</v>
      </c>
      <c r="H5008" s="102"/>
    </row>
    <row r="5009" spans="1:8" x14ac:dyDescent="0.25">
      <c r="A5009" s="30"/>
      <c r="B5009" s="30"/>
      <c r="C5009" s="30"/>
      <c r="D5009" s="30" t="s">
        <v>6</v>
      </c>
      <c r="E5009" s="30">
        <v>1</v>
      </c>
      <c r="F5009" s="31">
        <v>10</v>
      </c>
      <c r="G5009" s="111">
        <v>259.18</v>
      </c>
      <c r="H5009" s="102"/>
    </row>
    <row r="5010" spans="1:8" x14ac:dyDescent="0.25">
      <c r="A5010" s="30"/>
      <c r="B5010" s="30"/>
      <c r="C5010" s="30"/>
      <c r="D5010" s="30" t="s">
        <v>7</v>
      </c>
      <c r="E5010" s="30">
        <v>0.5</v>
      </c>
      <c r="F5010" s="31">
        <v>93</v>
      </c>
      <c r="G5010" s="111">
        <v>1205.2</v>
      </c>
      <c r="H5010" s="102"/>
    </row>
    <row r="5011" spans="1:8" ht="28.5" x14ac:dyDescent="0.25">
      <c r="A5011" s="34"/>
      <c r="B5011" s="34"/>
      <c r="C5011" s="34" t="s">
        <v>13506</v>
      </c>
      <c r="D5011" s="34"/>
      <c r="E5011" s="34"/>
      <c r="F5011" s="35">
        <v>117</v>
      </c>
      <c r="G5011" s="112">
        <v>3434.17</v>
      </c>
      <c r="H5011" s="102"/>
    </row>
    <row r="5012" spans="1:8" ht="30" x14ac:dyDescent="0.25">
      <c r="A5012" s="30" t="s">
        <v>865</v>
      </c>
      <c r="B5012" s="30" t="s">
        <v>8657</v>
      </c>
      <c r="C5012" s="30" t="s">
        <v>51</v>
      </c>
      <c r="D5012" s="30" t="s">
        <v>5</v>
      </c>
      <c r="E5012" s="30">
        <v>5</v>
      </c>
      <c r="F5012" s="31">
        <v>1</v>
      </c>
      <c r="G5012" s="111">
        <v>129.59</v>
      </c>
      <c r="H5012" s="102" t="s">
        <v>17207</v>
      </c>
    </row>
    <row r="5013" spans="1:8" x14ac:dyDescent="0.25">
      <c r="A5013" s="30"/>
      <c r="B5013" s="30"/>
      <c r="C5013" s="30"/>
      <c r="D5013" s="30" t="s">
        <v>8</v>
      </c>
      <c r="E5013" s="30">
        <v>2</v>
      </c>
      <c r="F5013" s="31">
        <v>2</v>
      </c>
      <c r="G5013" s="111">
        <v>103.67</v>
      </c>
      <c r="H5013" s="102"/>
    </row>
    <row r="5014" spans="1:8" x14ac:dyDescent="0.25">
      <c r="A5014" s="30"/>
      <c r="B5014" s="30"/>
      <c r="C5014" s="30"/>
      <c r="D5014" s="30" t="s">
        <v>7</v>
      </c>
      <c r="E5014" s="30">
        <v>0.5</v>
      </c>
      <c r="F5014" s="31">
        <v>32</v>
      </c>
      <c r="G5014" s="111">
        <v>414.69</v>
      </c>
      <c r="H5014" s="102"/>
    </row>
    <row r="5015" spans="1:8" ht="28.5" x14ac:dyDescent="0.25">
      <c r="A5015" s="34"/>
      <c r="B5015" s="34"/>
      <c r="C5015" s="34" t="s">
        <v>13507</v>
      </c>
      <c r="D5015" s="34"/>
      <c r="E5015" s="34"/>
      <c r="F5015" s="35">
        <v>35</v>
      </c>
      <c r="G5015" s="112">
        <v>647.95000000000005</v>
      </c>
      <c r="H5015" s="102"/>
    </row>
    <row r="5016" spans="1:8" ht="30" x14ac:dyDescent="0.25">
      <c r="A5016" s="30" t="s">
        <v>910</v>
      </c>
      <c r="B5016" s="30" t="s">
        <v>8658</v>
      </c>
      <c r="C5016" s="30" t="s">
        <v>911</v>
      </c>
      <c r="D5016" s="30" t="s">
        <v>8</v>
      </c>
      <c r="E5016" s="30">
        <v>2</v>
      </c>
      <c r="F5016" s="31">
        <v>3</v>
      </c>
      <c r="G5016" s="111">
        <v>155.51</v>
      </c>
      <c r="H5016" s="102" t="s">
        <v>17826</v>
      </c>
    </row>
    <row r="5017" spans="1:8" x14ac:dyDescent="0.25">
      <c r="A5017" s="30"/>
      <c r="B5017" s="30"/>
      <c r="C5017" s="30"/>
      <c r="D5017" s="30" t="s">
        <v>7</v>
      </c>
      <c r="E5017" s="30">
        <v>0.5</v>
      </c>
      <c r="F5017" s="31">
        <v>3</v>
      </c>
      <c r="G5017" s="111">
        <v>38.880000000000003</v>
      </c>
      <c r="H5017" s="102"/>
    </row>
    <row r="5018" spans="1:8" ht="28.5" x14ac:dyDescent="0.25">
      <c r="A5018" s="34"/>
      <c r="B5018" s="34"/>
      <c r="C5018" s="34" t="s">
        <v>13508</v>
      </c>
      <c r="D5018" s="34"/>
      <c r="E5018" s="34"/>
      <c r="F5018" s="35">
        <v>6</v>
      </c>
      <c r="G5018" s="112">
        <v>194.39</v>
      </c>
      <c r="H5018" s="102"/>
    </row>
    <row r="5019" spans="1:8" ht="30" x14ac:dyDescent="0.25">
      <c r="A5019" s="30" t="s">
        <v>866</v>
      </c>
      <c r="B5019" s="30" t="s">
        <v>8659</v>
      </c>
      <c r="C5019" s="30" t="s">
        <v>178</v>
      </c>
      <c r="D5019" s="30" t="s">
        <v>5</v>
      </c>
      <c r="E5019" s="30">
        <v>5</v>
      </c>
      <c r="F5019" s="31">
        <v>4</v>
      </c>
      <c r="G5019" s="111">
        <v>518.36</v>
      </c>
      <c r="H5019" s="102" t="s">
        <v>18656</v>
      </c>
    </row>
    <row r="5020" spans="1:8" x14ac:dyDescent="0.25">
      <c r="A5020" s="30"/>
      <c r="B5020" s="30"/>
      <c r="C5020" s="30"/>
      <c r="D5020" s="30" t="s">
        <v>7</v>
      </c>
      <c r="E5020" s="30">
        <v>0.5</v>
      </c>
      <c r="F5020" s="31">
        <v>6</v>
      </c>
      <c r="G5020" s="111">
        <v>77.75</v>
      </c>
      <c r="H5020" s="102"/>
    </row>
    <row r="5021" spans="1:8" ht="28.5" x14ac:dyDescent="0.25">
      <c r="A5021" s="34"/>
      <c r="B5021" s="34"/>
      <c r="C5021" s="34" t="s">
        <v>13509</v>
      </c>
      <c r="D5021" s="34"/>
      <c r="E5021" s="34"/>
      <c r="F5021" s="35">
        <v>10</v>
      </c>
      <c r="G5021" s="112">
        <v>596.11</v>
      </c>
      <c r="H5021" s="102"/>
    </row>
    <row r="5022" spans="1:8" x14ac:dyDescent="0.25">
      <c r="A5022" s="30" t="s">
        <v>6245</v>
      </c>
      <c r="B5022" s="30" t="s">
        <v>11647</v>
      </c>
      <c r="C5022" s="30" t="s">
        <v>6246</v>
      </c>
      <c r="D5022" s="30" t="s">
        <v>6</v>
      </c>
      <c r="E5022" s="30">
        <v>1</v>
      </c>
      <c r="F5022" s="31">
        <v>1</v>
      </c>
      <c r="G5022" s="111">
        <v>25.92</v>
      </c>
      <c r="H5022" s="102" t="s">
        <v>19267</v>
      </c>
    </row>
    <row r="5023" spans="1:8" ht="28.5" x14ac:dyDescent="0.25">
      <c r="A5023" s="34"/>
      <c r="B5023" s="34"/>
      <c r="C5023" s="34" t="s">
        <v>13510</v>
      </c>
      <c r="D5023" s="34"/>
      <c r="E5023" s="34"/>
      <c r="F5023" s="35">
        <v>1</v>
      </c>
      <c r="G5023" s="112">
        <v>25.92</v>
      </c>
      <c r="H5023" s="102"/>
    </row>
    <row r="5024" spans="1:8" ht="30" x14ac:dyDescent="0.25">
      <c r="A5024" s="30" t="s">
        <v>867</v>
      </c>
      <c r="B5024" s="30" t="s">
        <v>8660</v>
      </c>
      <c r="C5024" s="30" t="s">
        <v>302</v>
      </c>
      <c r="D5024" s="30" t="s">
        <v>5</v>
      </c>
      <c r="E5024" s="30">
        <v>5</v>
      </c>
      <c r="F5024" s="31">
        <v>1</v>
      </c>
      <c r="G5024" s="111">
        <v>129.59</v>
      </c>
      <c r="H5024" s="102" t="s">
        <v>20261</v>
      </c>
    </row>
    <row r="5025" spans="1:8" x14ac:dyDescent="0.25">
      <c r="A5025" s="30"/>
      <c r="B5025" s="30"/>
      <c r="C5025" s="30"/>
      <c r="D5025" s="30" t="s">
        <v>7</v>
      </c>
      <c r="E5025" s="30">
        <v>0.5</v>
      </c>
      <c r="F5025" s="31">
        <v>2</v>
      </c>
      <c r="G5025" s="111">
        <v>25.92</v>
      </c>
      <c r="H5025" s="102"/>
    </row>
    <row r="5026" spans="1:8" ht="28.5" x14ac:dyDescent="0.25">
      <c r="A5026" s="34"/>
      <c r="B5026" s="34"/>
      <c r="C5026" s="34" t="s">
        <v>13511</v>
      </c>
      <c r="D5026" s="34"/>
      <c r="E5026" s="34"/>
      <c r="F5026" s="35">
        <v>3</v>
      </c>
      <c r="G5026" s="112">
        <v>155.51</v>
      </c>
      <c r="H5026" s="102"/>
    </row>
    <row r="5027" spans="1:8" ht="30" x14ac:dyDescent="0.25">
      <c r="A5027" s="30" t="s">
        <v>868</v>
      </c>
      <c r="B5027" s="30" t="s">
        <v>8661</v>
      </c>
      <c r="C5027" s="30" t="s">
        <v>62</v>
      </c>
      <c r="D5027" s="30" t="s">
        <v>8</v>
      </c>
      <c r="E5027" s="30">
        <v>2</v>
      </c>
      <c r="F5027" s="31">
        <v>1</v>
      </c>
      <c r="G5027" s="111">
        <v>51.84</v>
      </c>
      <c r="H5027" s="102" t="s">
        <v>17317</v>
      </c>
    </row>
    <row r="5028" spans="1:8" ht="28.5" x14ac:dyDescent="0.25">
      <c r="A5028" s="34"/>
      <c r="B5028" s="34"/>
      <c r="C5028" s="34" t="s">
        <v>13512</v>
      </c>
      <c r="D5028" s="34"/>
      <c r="E5028" s="34"/>
      <c r="F5028" s="35">
        <v>1</v>
      </c>
      <c r="G5028" s="112">
        <v>51.84</v>
      </c>
      <c r="H5028" s="102"/>
    </row>
    <row r="5029" spans="1:8" x14ac:dyDescent="0.25">
      <c r="A5029" s="30" t="s">
        <v>869</v>
      </c>
      <c r="B5029" s="30" t="s">
        <v>8662</v>
      </c>
      <c r="C5029" s="30" t="s">
        <v>2936</v>
      </c>
      <c r="D5029" s="30" t="s">
        <v>5</v>
      </c>
      <c r="E5029" s="30">
        <v>5</v>
      </c>
      <c r="F5029" s="31">
        <v>2</v>
      </c>
      <c r="G5029" s="111">
        <v>259.18</v>
      </c>
      <c r="H5029" s="102" t="s">
        <v>18368</v>
      </c>
    </row>
    <row r="5030" spans="1:8" x14ac:dyDescent="0.25">
      <c r="A5030" s="30"/>
      <c r="B5030" s="30"/>
      <c r="C5030" s="30"/>
      <c r="D5030" s="30" t="s">
        <v>7</v>
      </c>
      <c r="E5030" s="30">
        <v>0.5</v>
      </c>
      <c r="F5030" s="31">
        <v>2</v>
      </c>
      <c r="G5030" s="111">
        <v>25.92</v>
      </c>
      <c r="H5030" s="102"/>
    </row>
    <row r="5031" spans="1:8" x14ac:dyDescent="0.25">
      <c r="A5031" s="34"/>
      <c r="B5031" s="34"/>
      <c r="C5031" s="34" t="s">
        <v>13513</v>
      </c>
      <c r="D5031" s="34"/>
      <c r="E5031" s="34"/>
      <c r="F5031" s="35">
        <v>4</v>
      </c>
      <c r="G5031" s="112">
        <v>285.10000000000002</v>
      </c>
      <c r="H5031" s="102"/>
    </row>
    <row r="5032" spans="1:8" ht="30" x14ac:dyDescent="0.25">
      <c r="A5032" s="30" t="s">
        <v>870</v>
      </c>
      <c r="B5032" s="30" t="s">
        <v>8663</v>
      </c>
      <c r="C5032" s="30" t="s">
        <v>61</v>
      </c>
      <c r="D5032" s="30" t="s">
        <v>5</v>
      </c>
      <c r="E5032" s="30">
        <v>5</v>
      </c>
      <c r="F5032" s="31">
        <v>1</v>
      </c>
      <c r="G5032" s="111">
        <v>129.59</v>
      </c>
      <c r="H5032" s="102" t="s">
        <v>17312</v>
      </c>
    </row>
    <row r="5033" spans="1:8" x14ac:dyDescent="0.25">
      <c r="A5033" s="30"/>
      <c r="B5033" s="30"/>
      <c r="C5033" s="30"/>
      <c r="D5033" s="30" t="s">
        <v>7</v>
      </c>
      <c r="E5033" s="30">
        <v>0.5</v>
      </c>
      <c r="F5033" s="31">
        <v>1</v>
      </c>
      <c r="G5033" s="111">
        <v>12.96</v>
      </c>
      <c r="H5033" s="102"/>
    </row>
    <row r="5034" spans="1:8" ht="28.5" x14ac:dyDescent="0.25">
      <c r="A5034" s="34"/>
      <c r="B5034" s="34"/>
      <c r="C5034" s="34" t="s">
        <v>13514</v>
      </c>
      <c r="D5034" s="34"/>
      <c r="E5034" s="34"/>
      <c r="F5034" s="35">
        <v>2</v>
      </c>
      <c r="G5034" s="112">
        <v>142.55000000000001</v>
      </c>
      <c r="H5034" s="102"/>
    </row>
    <row r="5035" spans="1:8" ht="30" x14ac:dyDescent="0.25">
      <c r="A5035" s="30" t="s">
        <v>912</v>
      </c>
      <c r="B5035" s="30" t="s">
        <v>8664</v>
      </c>
      <c r="C5035" s="30" t="s">
        <v>913</v>
      </c>
      <c r="D5035" s="30" t="s">
        <v>5</v>
      </c>
      <c r="E5035" s="30">
        <v>5</v>
      </c>
      <c r="F5035" s="31">
        <v>1</v>
      </c>
      <c r="G5035" s="111">
        <v>129.59</v>
      </c>
      <c r="H5035" s="102" t="s">
        <v>19671</v>
      </c>
    </row>
    <row r="5036" spans="1:8" x14ac:dyDescent="0.25">
      <c r="A5036" s="30"/>
      <c r="B5036" s="30"/>
      <c r="C5036" s="30"/>
      <c r="D5036" s="30" t="s">
        <v>8</v>
      </c>
      <c r="E5036" s="30">
        <v>2</v>
      </c>
      <c r="F5036" s="31">
        <v>4</v>
      </c>
      <c r="G5036" s="111">
        <v>207.35</v>
      </c>
      <c r="H5036" s="102"/>
    </row>
    <row r="5037" spans="1:8" x14ac:dyDescent="0.25">
      <c r="A5037" s="30"/>
      <c r="B5037" s="30"/>
      <c r="C5037" s="30"/>
      <c r="D5037" s="30" t="s">
        <v>7</v>
      </c>
      <c r="E5037" s="30">
        <v>0.5</v>
      </c>
      <c r="F5037" s="31">
        <v>8</v>
      </c>
      <c r="G5037" s="111">
        <v>103.67</v>
      </c>
      <c r="H5037" s="102"/>
    </row>
    <row r="5038" spans="1:8" ht="42.75" x14ac:dyDescent="0.25">
      <c r="A5038" s="34"/>
      <c r="B5038" s="34"/>
      <c r="C5038" s="34" t="s">
        <v>13515</v>
      </c>
      <c r="D5038" s="34"/>
      <c r="E5038" s="34"/>
      <c r="F5038" s="35">
        <v>13</v>
      </c>
      <c r="G5038" s="112">
        <v>440.61</v>
      </c>
      <c r="H5038" s="102"/>
    </row>
    <row r="5039" spans="1:8" ht="30" x14ac:dyDescent="0.25">
      <c r="A5039" s="30" t="s">
        <v>2585</v>
      </c>
      <c r="B5039" s="30" t="s">
        <v>8665</v>
      </c>
      <c r="C5039" s="30" t="s">
        <v>1840</v>
      </c>
      <c r="D5039" s="30" t="s">
        <v>8</v>
      </c>
      <c r="E5039" s="30">
        <v>2</v>
      </c>
      <c r="F5039" s="31">
        <v>1</v>
      </c>
      <c r="G5039" s="111">
        <v>51.84</v>
      </c>
      <c r="H5039" s="102" t="s">
        <v>18903</v>
      </c>
    </row>
    <row r="5040" spans="1:8" ht="28.5" x14ac:dyDescent="0.25">
      <c r="A5040" s="34"/>
      <c r="B5040" s="34"/>
      <c r="C5040" s="34" t="s">
        <v>13516</v>
      </c>
      <c r="D5040" s="34"/>
      <c r="E5040" s="34"/>
      <c r="F5040" s="35">
        <v>1</v>
      </c>
      <c r="G5040" s="112">
        <v>51.84</v>
      </c>
      <c r="H5040" s="102"/>
    </row>
    <row r="5041" spans="1:8" x14ac:dyDescent="0.25">
      <c r="A5041" s="30" t="s">
        <v>2812</v>
      </c>
      <c r="B5041" s="30" t="s">
        <v>8666</v>
      </c>
      <c r="C5041" s="30" t="s">
        <v>2813</v>
      </c>
      <c r="D5041" s="30" t="s">
        <v>5</v>
      </c>
      <c r="E5041" s="30">
        <v>5</v>
      </c>
      <c r="F5041" s="31">
        <v>1</v>
      </c>
      <c r="G5041" s="111">
        <v>129.59</v>
      </c>
      <c r="H5041" s="102" t="s">
        <v>19155</v>
      </c>
    </row>
    <row r="5042" spans="1:8" x14ac:dyDescent="0.25">
      <c r="A5042" s="30"/>
      <c r="B5042" s="30"/>
      <c r="C5042" s="30"/>
      <c r="D5042" s="30" t="s">
        <v>7</v>
      </c>
      <c r="E5042" s="30">
        <v>0.5</v>
      </c>
      <c r="F5042" s="31">
        <v>2</v>
      </c>
      <c r="G5042" s="111">
        <v>25.92</v>
      </c>
      <c r="H5042" s="102"/>
    </row>
    <row r="5043" spans="1:8" ht="28.5" x14ac:dyDescent="0.25">
      <c r="A5043" s="34"/>
      <c r="B5043" s="34"/>
      <c r="C5043" s="34" t="s">
        <v>13517</v>
      </c>
      <c r="D5043" s="34"/>
      <c r="E5043" s="34"/>
      <c r="F5043" s="35">
        <v>3</v>
      </c>
      <c r="G5043" s="112">
        <v>155.51</v>
      </c>
      <c r="H5043" s="102"/>
    </row>
    <row r="5044" spans="1:8" x14ac:dyDescent="0.25">
      <c r="A5044" s="30" t="s">
        <v>6505</v>
      </c>
      <c r="B5044" s="30" t="s">
        <v>8667</v>
      </c>
      <c r="C5044" s="30" t="s">
        <v>6506</v>
      </c>
      <c r="D5044" s="30" t="s">
        <v>5</v>
      </c>
      <c r="E5044" s="30">
        <v>5</v>
      </c>
      <c r="F5044" s="31">
        <v>1</v>
      </c>
      <c r="G5044" s="111">
        <v>129.59</v>
      </c>
      <c r="H5044" s="102" t="s">
        <v>19149</v>
      </c>
    </row>
    <row r="5045" spans="1:8" x14ac:dyDescent="0.25">
      <c r="A5045" s="30"/>
      <c r="B5045" s="30"/>
      <c r="C5045" s="30"/>
      <c r="D5045" s="30" t="s">
        <v>7</v>
      </c>
      <c r="E5045" s="30">
        <v>0.5</v>
      </c>
      <c r="F5045" s="31">
        <v>2</v>
      </c>
      <c r="G5045" s="111">
        <v>25.92</v>
      </c>
      <c r="H5045" s="102"/>
    </row>
    <row r="5046" spans="1:8" x14ac:dyDescent="0.25">
      <c r="A5046" s="34"/>
      <c r="B5046" s="34"/>
      <c r="C5046" s="34" t="s">
        <v>13518</v>
      </c>
      <c r="D5046" s="34"/>
      <c r="E5046" s="34"/>
      <c r="F5046" s="35">
        <v>3</v>
      </c>
      <c r="G5046" s="112">
        <v>155.51</v>
      </c>
      <c r="H5046" s="102"/>
    </row>
    <row r="5047" spans="1:8" ht="30" x14ac:dyDescent="0.25">
      <c r="A5047" s="30" t="s">
        <v>871</v>
      </c>
      <c r="B5047" s="30" t="s">
        <v>8668</v>
      </c>
      <c r="C5047" s="30" t="s">
        <v>217</v>
      </c>
      <c r="D5047" s="30" t="s">
        <v>5</v>
      </c>
      <c r="E5047" s="30">
        <v>5</v>
      </c>
      <c r="F5047" s="31">
        <v>3</v>
      </c>
      <c r="G5047" s="111">
        <v>388.77</v>
      </c>
      <c r="H5047" s="102" t="s">
        <v>19148</v>
      </c>
    </row>
    <row r="5048" spans="1:8" x14ac:dyDescent="0.25">
      <c r="A5048" s="30"/>
      <c r="B5048" s="30"/>
      <c r="C5048" s="30"/>
      <c r="D5048" s="30" t="s">
        <v>8</v>
      </c>
      <c r="E5048" s="30">
        <v>2</v>
      </c>
      <c r="F5048" s="31">
        <v>1</v>
      </c>
      <c r="G5048" s="111">
        <v>51.84</v>
      </c>
      <c r="H5048" s="102"/>
    </row>
    <row r="5049" spans="1:8" x14ac:dyDescent="0.25">
      <c r="A5049" s="30"/>
      <c r="B5049" s="30"/>
      <c r="C5049" s="30"/>
      <c r="D5049" s="30" t="s">
        <v>6</v>
      </c>
      <c r="E5049" s="30">
        <v>1</v>
      </c>
      <c r="F5049" s="31">
        <v>1</v>
      </c>
      <c r="G5049" s="111">
        <v>25.92</v>
      </c>
      <c r="H5049" s="102"/>
    </row>
    <row r="5050" spans="1:8" x14ac:dyDescent="0.25">
      <c r="A5050" s="30"/>
      <c r="B5050" s="30"/>
      <c r="C5050" s="30"/>
      <c r="D5050" s="30" t="s">
        <v>7</v>
      </c>
      <c r="E5050" s="30">
        <v>0.5</v>
      </c>
      <c r="F5050" s="31">
        <v>5</v>
      </c>
      <c r="G5050" s="111">
        <v>64.8</v>
      </c>
      <c r="H5050" s="102"/>
    </row>
    <row r="5051" spans="1:8" ht="28.5" x14ac:dyDescent="0.25">
      <c r="A5051" s="34"/>
      <c r="B5051" s="34"/>
      <c r="C5051" s="34" t="s">
        <v>13519</v>
      </c>
      <c r="D5051" s="34"/>
      <c r="E5051" s="34"/>
      <c r="F5051" s="35">
        <v>10</v>
      </c>
      <c r="G5051" s="112">
        <v>531.33000000000004</v>
      </c>
      <c r="H5051" s="102"/>
    </row>
    <row r="5052" spans="1:8" ht="30" x14ac:dyDescent="0.25">
      <c r="A5052" s="30" t="s">
        <v>872</v>
      </c>
      <c r="B5052" s="30" t="s">
        <v>8669</v>
      </c>
      <c r="C5052" s="30" t="s">
        <v>45</v>
      </c>
      <c r="D5052" s="30" t="s">
        <v>3</v>
      </c>
      <c r="E5052" s="30">
        <v>10</v>
      </c>
      <c r="F5052" s="31">
        <v>1</v>
      </c>
      <c r="G5052" s="111">
        <v>259.18</v>
      </c>
      <c r="H5052" s="102" t="s">
        <v>17175</v>
      </c>
    </row>
    <row r="5053" spans="1:8" x14ac:dyDescent="0.25">
      <c r="A5053" s="30"/>
      <c r="B5053" s="30"/>
      <c r="C5053" s="30"/>
      <c r="D5053" s="30" t="s">
        <v>5</v>
      </c>
      <c r="E5053" s="30">
        <v>5</v>
      </c>
      <c r="F5053" s="31">
        <v>3</v>
      </c>
      <c r="G5053" s="111">
        <v>388.77</v>
      </c>
      <c r="H5053" s="102"/>
    </row>
    <row r="5054" spans="1:8" x14ac:dyDescent="0.25">
      <c r="A5054" s="30"/>
      <c r="B5054" s="30"/>
      <c r="C5054" s="30"/>
      <c r="D5054" s="30" t="s">
        <v>7</v>
      </c>
      <c r="E5054" s="30">
        <v>0.5</v>
      </c>
      <c r="F5054" s="31">
        <v>2</v>
      </c>
      <c r="G5054" s="111">
        <v>25.92</v>
      </c>
      <c r="H5054" s="102"/>
    </row>
    <row r="5055" spans="1:8" ht="42.75" x14ac:dyDescent="0.25">
      <c r="A5055" s="34"/>
      <c r="B5055" s="34"/>
      <c r="C5055" s="34" t="s">
        <v>13520</v>
      </c>
      <c r="D5055" s="34"/>
      <c r="E5055" s="34"/>
      <c r="F5055" s="35">
        <v>6</v>
      </c>
      <c r="G5055" s="112">
        <v>673.87</v>
      </c>
      <c r="H5055" s="102"/>
    </row>
    <row r="5056" spans="1:8" ht="45" x14ac:dyDescent="0.25">
      <c r="A5056" s="30" t="s">
        <v>873</v>
      </c>
      <c r="B5056" s="30" t="s">
        <v>8670</v>
      </c>
      <c r="C5056" s="30" t="s">
        <v>6860</v>
      </c>
      <c r="D5056" s="30" t="s">
        <v>5</v>
      </c>
      <c r="E5056" s="30">
        <v>5</v>
      </c>
      <c r="F5056" s="31">
        <v>2</v>
      </c>
      <c r="G5056" s="111">
        <v>259.18</v>
      </c>
      <c r="H5056" s="102" t="s">
        <v>17335</v>
      </c>
    </row>
    <row r="5057" spans="1:8" x14ac:dyDescent="0.25">
      <c r="A5057" s="30"/>
      <c r="B5057" s="30"/>
      <c r="C5057" s="30"/>
      <c r="D5057" s="30" t="s">
        <v>7</v>
      </c>
      <c r="E5057" s="30">
        <v>0.5</v>
      </c>
      <c r="F5057" s="31">
        <v>3</v>
      </c>
      <c r="G5057" s="111">
        <v>38.880000000000003</v>
      </c>
      <c r="H5057" s="102"/>
    </row>
    <row r="5058" spans="1:8" ht="57" x14ac:dyDescent="0.25">
      <c r="A5058" s="34"/>
      <c r="B5058" s="34"/>
      <c r="C5058" s="34" t="s">
        <v>13521</v>
      </c>
      <c r="D5058" s="34"/>
      <c r="E5058" s="34"/>
      <c r="F5058" s="35">
        <v>5</v>
      </c>
      <c r="G5058" s="112">
        <v>298.06</v>
      </c>
      <c r="H5058" s="102"/>
    </row>
    <row r="5059" spans="1:8" x14ac:dyDescent="0.25">
      <c r="A5059" s="30" t="s">
        <v>874</v>
      </c>
      <c r="B5059" s="30" t="s">
        <v>8671</v>
      </c>
      <c r="C5059" s="30" t="s">
        <v>318</v>
      </c>
      <c r="D5059" s="30" t="s">
        <v>5</v>
      </c>
      <c r="E5059" s="30">
        <v>5</v>
      </c>
      <c r="F5059" s="31">
        <v>3</v>
      </c>
      <c r="G5059" s="111">
        <v>388.77</v>
      </c>
      <c r="H5059" s="102" t="s">
        <v>20467</v>
      </c>
    </row>
    <row r="5060" spans="1:8" x14ac:dyDescent="0.25">
      <c r="A5060" s="30"/>
      <c r="B5060" s="30"/>
      <c r="C5060" s="30"/>
      <c r="D5060" s="30" t="s">
        <v>6</v>
      </c>
      <c r="E5060" s="30">
        <v>1</v>
      </c>
      <c r="F5060" s="31">
        <v>1</v>
      </c>
      <c r="G5060" s="111">
        <v>25.92</v>
      </c>
      <c r="H5060" s="102"/>
    </row>
    <row r="5061" spans="1:8" x14ac:dyDescent="0.25">
      <c r="A5061" s="30"/>
      <c r="B5061" s="30"/>
      <c r="C5061" s="30"/>
      <c r="D5061" s="30" t="s">
        <v>7</v>
      </c>
      <c r="E5061" s="30">
        <v>0.5</v>
      </c>
      <c r="F5061" s="31">
        <v>5</v>
      </c>
      <c r="G5061" s="111">
        <v>64.8</v>
      </c>
      <c r="H5061" s="102"/>
    </row>
    <row r="5062" spans="1:8" x14ac:dyDescent="0.25">
      <c r="A5062" s="34"/>
      <c r="B5062" s="34"/>
      <c r="C5062" s="34" t="s">
        <v>13522</v>
      </c>
      <c r="D5062" s="34"/>
      <c r="E5062" s="34"/>
      <c r="F5062" s="35">
        <v>9</v>
      </c>
      <c r="G5062" s="112">
        <v>479.49</v>
      </c>
      <c r="H5062" s="102"/>
    </row>
    <row r="5063" spans="1:8" ht="30" x14ac:dyDescent="0.25">
      <c r="A5063" s="30" t="s">
        <v>876</v>
      </c>
      <c r="B5063" s="30" t="s">
        <v>8673</v>
      </c>
      <c r="C5063" s="30" t="s">
        <v>243</v>
      </c>
      <c r="D5063" s="30" t="s">
        <v>5</v>
      </c>
      <c r="E5063" s="30">
        <v>5</v>
      </c>
      <c r="F5063" s="31">
        <v>1</v>
      </c>
      <c r="G5063" s="111">
        <v>129.59</v>
      </c>
      <c r="H5063" s="102" t="s">
        <v>19521</v>
      </c>
    </row>
    <row r="5064" spans="1:8" x14ac:dyDescent="0.25">
      <c r="A5064" s="30"/>
      <c r="B5064" s="30"/>
      <c r="C5064" s="30"/>
      <c r="D5064" s="30" t="s">
        <v>7</v>
      </c>
      <c r="E5064" s="30">
        <v>0.5</v>
      </c>
      <c r="F5064" s="31">
        <v>1</v>
      </c>
      <c r="G5064" s="111">
        <v>12.96</v>
      </c>
      <c r="H5064" s="102"/>
    </row>
    <row r="5065" spans="1:8" ht="28.5" x14ac:dyDescent="0.25">
      <c r="A5065" s="34"/>
      <c r="B5065" s="34"/>
      <c r="C5065" s="34" t="s">
        <v>13523</v>
      </c>
      <c r="D5065" s="34"/>
      <c r="E5065" s="34"/>
      <c r="F5065" s="35">
        <v>2</v>
      </c>
      <c r="G5065" s="112">
        <v>142.55000000000001</v>
      </c>
      <c r="H5065" s="102"/>
    </row>
    <row r="5066" spans="1:8" ht="30" x14ac:dyDescent="0.25">
      <c r="A5066" s="30" t="s">
        <v>877</v>
      </c>
      <c r="B5066" s="30" t="s">
        <v>8674</v>
      </c>
      <c r="C5066" s="30" t="s">
        <v>146</v>
      </c>
      <c r="D5066" s="30" t="s">
        <v>5</v>
      </c>
      <c r="E5066" s="30">
        <v>5</v>
      </c>
      <c r="F5066" s="31">
        <v>2</v>
      </c>
      <c r="G5066" s="111">
        <v>259.18</v>
      </c>
      <c r="H5066" s="102" t="s">
        <v>18339</v>
      </c>
    </row>
    <row r="5067" spans="1:8" x14ac:dyDescent="0.25">
      <c r="A5067" s="30"/>
      <c r="B5067" s="30"/>
      <c r="C5067" s="30"/>
      <c r="D5067" s="30" t="s">
        <v>7</v>
      </c>
      <c r="E5067" s="30">
        <v>0.5</v>
      </c>
      <c r="F5067" s="31">
        <v>4</v>
      </c>
      <c r="G5067" s="111">
        <v>51.84</v>
      </c>
      <c r="H5067" s="102"/>
    </row>
    <row r="5068" spans="1:8" ht="42.75" x14ac:dyDescent="0.25">
      <c r="A5068" s="34"/>
      <c r="B5068" s="34"/>
      <c r="C5068" s="34" t="s">
        <v>13524</v>
      </c>
      <c r="D5068" s="34"/>
      <c r="E5068" s="34"/>
      <c r="F5068" s="35">
        <v>6</v>
      </c>
      <c r="G5068" s="112">
        <v>311.02</v>
      </c>
      <c r="H5068" s="102"/>
    </row>
    <row r="5069" spans="1:8" ht="30" x14ac:dyDescent="0.25">
      <c r="A5069" s="30" t="s">
        <v>878</v>
      </c>
      <c r="B5069" s="30" t="s">
        <v>8675</v>
      </c>
      <c r="C5069" s="30" t="s">
        <v>6507</v>
      </c>
      <c r="D5069" s="30" t="s">
        <v>3</v>
      </c>
      <c r="E5069" s="30">
        <v>10</v>
      </c>
      <c r="F5069" s="31">
        <v>1</v>
      </c>
      <c r="G5069" s="111">
        <v>259.18</v>
      </c>
      <c r="H5069" s="102" t="s">
        <v>20299</v>
      </c>
    </row>
    <row r="5070" spans="1:8" x14ac:dyDescent="0.25">
      <c r="A5070" s="30"/>
      <c r="B5070" s="30"/>
      <c r="C5070" s="30"/>
      <c r="D5070" s="30" t="s">
        <v>5</v>
      </c>
      <c r="E5070" s="30">
        <v>5</v>
      </c>
      <c r="F5070" s="31">
        <v>2</v>
      </c>
      <c r="G5070" s="111">
        <v>259.18</v>
      </c>
      <c r="H5070" s="102"/>
    </row>
    <row r="5071" spans="1:8" x14ac:dyDescent="0.25">
      <c r="A5071" s="30"/>
      <c r="B5071" s="30"/>
      <c r="C5071" s="30"/>
      <c r="D5071" s="30" t="s">
        <v>7</v>
      </c>
      <c r="E5071" s="30">
        <v>0.5</v>
      </c>
      <c r="F5071" s="31">
        <v>5</v>
      </c>
      <c r="G5071" s="111">
        <v>64.8</v>
      </c>
      <c r="H5071" s="102"/>
    </row>
    <row r="5072" spans="1:8" ht="42.75" x14ac:dyDescent="0.25">
      <c r="A5072" s="34"/>
      <c r="B5072" s="34"/>
      <c r="C5072" s="34" t="s">
        <v>13525</v>
      </c>
      <c r="D5072" s="34"/>
      <c r="E5072" s="34"/>
      <c r="F5072" s="35">
        <v>8</v>
      </c>
      <c r="G5072" s="112">
        <v>583.16</v>
      </c>
      <c r="H5072" s="102"/>
    </row>
    <row r="5073" spans="1:8" ht="30" x14ac:dyDescent="0.25">
      <c r="A5073" s="30" t="s">
        <v>1142</v>
      </c>
      <c r="B5073" s="30" t="s">
        <v>7610</v>
      </c>
      <c r="C5073" s="30" t="s">
        <v>1143</v>
      </c>
      <c r="D5073" s="30" t="s">
        <v>5</v>
      </c>
      <c r="E5073" s="30">
        <v>5</v>
      </c>
      <c r="F5073" s="31">
        <v>1</v>
      </c>
      <c r="G5073" s="111">
        <v>129.59</v>
      </c>
      <c r="H5073" s="102" t="s">
        <v>20365</v>
      </c>
    </row>
    <row r="5074" spans="1:8" x14ac:dyDescent="0.25">
      <c r="A5074" s="30"/>
      <c r="B5074" s="30"/>
      <c r="C5074" s="30"/>
      <c r="D5074" s="30" t="s">
        <v>7</v>
      </c>
      <c r="E5074" s="30">
        <v>0.5</v>
      </c>
      <c r="F5074" s="31">
        <v>2</v>
      </c>
      <c r="G5074" s="111">
        <v>25.92</v>
      </c>
      <c r="H5074" s="102"/>
    </row>
    <row r="5075" spans="1:8" ht="28.5" x14ac:dyDescent="0.25">
      <c r="A5075" s="34"/>
      <c r="B5075" s="34"/>
      <c r="C5075" s="34" t="s">
        <v>13526</v>
      </c>
      <c r="D5075" s="34"/>
      <c r="E5075" s="34"/>
      <c r="F5075" s="35">
        <v>3</v>
      </c>
      <c r="G5075" s="112">
        <v>155.51</v>
      </c>
      <c r="H5075" s="102"/>
    </row>
    <row r="5076" spans="1:8" x14ac:dyDescent="0.25">
      <c r="A5076" s="30" t="s">
        <v>1144</v>
      </c>
      <c r="B5076" s="30" t="s">
        <v>7611</v>
      </c>
      <c r="C5076" s="30" t="s">
        <v>1145</v>
      </c>
      <c r="D5076" s="30" t="s">
        <v>5</v>
      </c>
      <c r="E5076" s="30">
        <v>5</v>
      </c>
      <c r="F5076" s="31">
        <v>2</v>
      </c>
      <c r="G5076" s="111">
        <v>259.18</v>
      </c>
      <c r="H5076" s="102" t="s">
        <v>19515</v>
      </c>
    </row>
    <row r="5077" spans="1:8" x14ac:dyDescent="0.25">
      <c r="A5077" s="30"/>
      <c r="B5077" s="30"/>
      <c r="C5077" s="30"/>
      <c r="D5077" s="30" t="s">
        <v>7</v>
      </c>
      <c r="E5077" s="30">
        <v>0.5</v>
      </c>
      <c r="F5077" s="31">
        <v>3</v>
      </c>
      <c r="G5077" s="111">
        <v>38.880000000000003</v>
      </c>
      <c r="H5077" s="102"/>
    </row>
    <row r="5078" spans="1:8" ht="28.5" x14ac:dyDescent="0.25">
      <c r="A5078" s="34"/>
      <c r="B5078" s="34"/>
      <c r="C5078" s="34" t="s">
        <v>13527</v>
      </c>
      <c r="D5078" s="34"/>
      <c r="E5078" s="34"/>
      <c r="F5078" s="35">
        <v>5</v>
      </c>
      <c r="G5078" s="112">
        <v>298.06</v>
      </c>
      <c r="H5078" s="102"/>
    </row>
    <row r="5079" spans="1:8" ht="30" x14ac:dyDescent="0.25">
      <c r="A5079" s="30" t="s">
        <v>1146</v>
      </c>
      <c r="B5079" s="30" t="s">
        <v>7612</v>
      </c>
      <c r="C5079" s="30" t="s">
        <v>1147</v>
      </c>
      <c r="D5079" s="30" t="s">
        <v>5</v>
      </c>
      <c r="E5079" s="30">
        <v>5</v>
      </c>
      <c r="F5079" s="31">
        <v>1</v>
      </c>
      <c r="G5079" s="111">
        <v>129.59</v>
      </c>
      <c r="H5079" s="102" t="s">
        <v>20658</v>
      </c>
    </row>
    <row r="5080" spans="1:8" x14ac:dyDescent="0.25">
      <c r="A5080" s="30"/>
      <c r="B5080" s="30"/>
      <c r="C5080" s="30"/>
      <c r="D5080" s="30" t="s">
        <v>7</v>
      </c>
      <c r="E5080" s="30">
        <v>0.5</v>
      </c>
      <c r="F5080" s="31">
        <v>1</v>
      </c>
      <c r="G5080" s="111">
        <v>12.96</v>
      </c>
      <c r="H5080" s="102"/>
    </row>
    <row r="5081" spans="1:8" ht="28.5" x14ac:dyDescent="0.25">
      <c r="A5081" s="34"/>
      <c r="B5081" s="34"/>
      <c r="C5081" s="34" t="s">
        <v>13528</v>
      </c>
      <c r="D5081" s="34"/>
      <c r="E5081" s="34"/>
      <c r="F5081" s="35">
        <v>2</v>
      </c>
      <c r="G5081" s="112">
        <v>142.55000000000001</v>
      </c>
      <c r="H5081" s="102"/>
    </row>
    <row r="5082" spans="1:8" ht="30" x14ac:dyDescent="0.25">
      <c r="A5082" s="30" t="s">
        <v>1148</v>
      </c>
      <c r="B5082" s="30" t="s">
        <v>7613</v>
      </c>
      <c r="C5082" s="30" t="s">
        <v>1149</v>
      </c>
      <c r="D5082" s="30" t="s">
        <v>5</v>
      </c>
      <c r="E5082" s="30">
        <v>5</v>
      </c>
      <c r="F5082" s="31">
        <v>1</v>
      </c>
      <c r="G5082" s="111">
        <v>129.59</v>
      </c>
      <c r="H5082" s="102" t="s">
        <v>18083</v>
      </c>
    </row>
    <row r="5083" spans="1:8" x14ac:dyDescent="0.25">
      <c r="A5083" s="30"/>
      <c r="B5083" s="30"/>
      <c r="C5083" s="30"/>
      <c r="D5083" s="30" t="s">
        <v>7</v>
      </c>
      <c r="E5083" s="30">
        <v>0.5</v>
      </c>
      <c r="F5083" s="31">
        <v>1</v>
      </c>
      <c r="G5083" s="111">
        <v>12.96</v>
      </c>
      <c r="H5083" s="102"/>
    </row>
    <row r="5084" spans="1:8" ht="28.5" x14ac:dyDescent="0.25">
      <c r="A5084" s="34"/>
      <c r="B5084" s="34"/>
      <c r="C5084" s="34" t="s">
        <v>13529</v>
      </c>
      <c r="D5084" s="34"/>
      <c r="E5084" s="34"/>
      <c r="F5084" s="35">
        <v>2</v>
      </c>
      <c r="G5084" s="112">
        <v>142.55000000000001</v>
      </c>
      <c r="H5084" s="102"/>
    </row>
    <row r="5085" spans="1:8" ht="30" x14ac:dyDescent="0.25">
      <c r="A5085" s="30" t="s">
        <v>1152</v>
      </c>
      <c r="B5085" s="30" t="s">
        <v>7614</v>
      </c>
      <c r="C5085" s="30" t="s">
        <v>1153</v>
      </c>
      <c r="D5085" s="30" t="s">
        <v>5</v>
      </c>
      <c r="E5085" s="30">
        <v>5</v>
      </c>
      <c r="F5085" s="31">
        <v>2</v>
      </c>
      <c r="G5085" s="111">
        <v>259.18</v>
      </c>
      <c r="H5085" s="102" t="s">
        <v>20457</v>
      </c>
    </row>
    <row r="5086" spans="1:8" x14ac:dyDescent="0.25">
      <c r="A5086" s="30"/>
      <c r="B5086" s="30"/>
      <c r="C5086" s="30"/>
      <c r="D5086" s="30" t="s">
        <v>7</v>
      </c>
      <c r="E5086" s="30">
        <v>0.5</v>
      </c>
      <c r="F5086" s="31">
        <v>2</v>
      </c>
      <c r="G5086" s="111">
        <v>25.92</v>
      </c>
      <c r="H5086" s="102"/>
    </row>
    <row r="5087" spans="1:8" ht="28.5" x14ac:dyDescent="0.25">
      <c r="A5087" s="34"/>
      <c r="B5087" s="34"/>
      <c r="C5087" s="34" t="s">
        <v>13530</v>
      </c>
      <c r="D5087" s="34"/>
      <c r="E5087" s="34"/>
      <c r="F5087" s="35">
        <v>4</v>
      </c>
      <c r="G5087" s="112">
        <v>285.10000000000002</v>
      </c>
      <c r="H5087" s="102"/>
    </row>
    <row r="5088" spans="1:8" ht="30" x14ac:dyDescent="0.25">
      <c r="A5088" s="30" t="s">
        <v>1154</v>
      </c>
      <c r="B5088" s="30" t="s">
        <v>7615</v>
      </c>
      <c r="C5088" s="30" t="s">
        <v>1155</v>
      </c>
      <c r="D5088" s="30" t="s">
        <v>5</v>
      </c>
      <c r="E5088" s="30">
        <v>5</v>
      </c>
      <c r="F5088" s="31">
        <v>2</v>
      </c>
      <c r="G5088" s="111">
        <v>259.18</v>
      </c>
      <c r="H5088" s="102" t="s">
        <v>19930</v>
      </c>
    </row>
    <row r="5089" spans="1:8" x14ac:dyDescent="0.25">
      <c r="A5089" s="30"/>
      <c r="B5089" s="30"/>
      <c r="C5089" s="30"/>
      <c r="D5089" s="30" t="s">
        <v>7</v>
      </c>
      <c r="E5089" s="30">
        <v>0.5</v>
      </c>
      <c r="F5089" s="31">
        <v>3</v>
      </c>
      <c r="G5089" s="111">
        <v>38.880000000000003</v>
      </c>
      <c r="H5089" s="102"/>
    </row>
    <row r="5090" spans="1:8" ht="28.5" x14ac:dyDescent="0.25">
      <c r="A5090" s="34"/>
      <c r="B5090" s="34"/>
      <c r="C5090" s="34" t="s">
        <v>13531</v>
      </c>
      <c r="D5090" s="34"/>
      <c r="E5090" s="34"/>
      <c r="F5090" s="35">
        <v>5</v>
      </c>
      <c r="G5090" s="112">
        <v>298.06</v>
      </c>
      <c r="H5090" s="102"/>
    </row>
    <row r="5091" spans="1:8" ht="45" x14ac:dyDescent="0.25">
      <c r="A5091" s="30" t="s">
        <v>1156</v>
      </c>
      <c r="B5091" s="30" t="s">
        <v>7616</v>
      </c>
      <c r="C5091" s="30" t="s">
        <v>2646</v>
      </c>
      <c r="D5091" s="30" t="s">
        <v>4</v>
      </c>
      <c r="E5091" s="30">
        <v>8</v>
      </c>
      <c r="F5091" s="31">
        <v>1</v>
      </c>
      <c r="G5091" s="111">
        <v>207.35</v>
      </c>
      <c r="H5091" s="102" t="s">
        <v>19909</v>
      </c>
    </row>
    <row r="5092" spans="1:8" x14ac:dyDescent="0.25">
      <c r="A5092" s="30"/>
      <c r="B5092" s="30"/>
      <c r="C5092" s="30"/>
      <c r="D5092" s="30" t="s">
        <v>5</v>
      </c>
      <c r="E5092" s="30">
        <v>5</v>
      </c>
      <c r="F5092" s="31">
        <v>2</v>
      </c>
      <c r="G5092" s="111">
        <v>259.18</v>
      </c>
      <c r="H5092" s="102"/>
    </row>
    <row r="5093" spans="1:8" x14ac:dyDescent="0.25">
      <c r="A5093" s="30"/>
      <c r="B5093" s="30"/>
      <c r="C5093" s="30"/>
      <c r="D5093" s="30" t="s">
        <v>7</v>
      </c>
      <c r="E5093" s="30">
        <v>0.5</v>
      </c>
      <c r="F5093" s="31">
        <v>1</v>
      </c>
      <c r="G5093" s="111">
        <v>12.96</v>
      </c>
      <c r="H5093" s="102"/>
    </row>
    <row r="5094" spans="1:8" ht="42.75" x14ac:dyDescent="0.25">
      <c r="A5094" s="34"/>
      <c r="B5094" s="34"/>
      <c r="C5094" s="34" t="s">
        <v>13532</v>
      </c>
      <c r="D5094" s="34"/>
      <c r="E5094" s="34"/>
      <c r="F5094" s="35">
        <v>4</v>
      </c>
      <c r="G5094" s="112">
        <v>479.48999999999995</v>
      </c>
      <c r="H5094" s="102"/>
    </row>
    <row r="5095" spans="1:8" ht="30" x14ac:dyDescent="0.25">
      <c r="A5095" s="30" t="s">
        <v>1157</v>
      </c>
      <c r="B5095" s="30" t="s">
        <v>7617</v>
      </c>
      <c r="C5095" s="30" t="s">
        <v>1158</v>
      </c>
      <c r="D5095" s="30" t="s">
        <v>8</v>
      </c>
      <c r="E5095" s="30">
        <v>2</v>
      </c>
      <c r="F5095" s="31">
        <v>2</v>
      </c>
      <c r="G5095" s="111">
        <v>103.67</v>
      </c>
      <c r="H5095" s="102" t="s">
        <v>19993</v>
      </c>
    </row>
    <row r="5096" spans="1:8" x14ac:dyDescent="0.25">
      <c r="A5096" s="30"/>
      <c r="B5096" s="30"/>
      <c r="C5096" s="30"/>
      <c r="D5096" s="30" t="s">
        <v>7</v>
      </c>
      <c r="E5096" s="30">
        <v>0.5</v>
      </c>
      <c r="F5096" s="31">
        <v>4</v>
      </c>
      <c r="G5096" s="111">
        <v>51.84</v>
      </c>
      <c r="H5096" s="102"/>
    </row>
    <row r="5097" spans="1:8" ht="28.5" x14ac:dyDescent="0.25">
      <c r="A5097" s="34"/>
      <c r="B5097" s="34"/>
      <c r="C5097" s="34" t="s">
        <v>13533</v>
      </c>
      <c r="D5097" s="34"/>
      <c r="E5097" s="34"/>
      <c r="F5097" s="35">
        <v>6</v>
      </c>
      <c r="G5097" s="112">
        <v>155.51</v>
      </c>
      <c r="H5097" s="102"/>
    </row>
    <row r="5098" spans="1:8" x14ac:dyDescent="0.25">
      <c r="A5098" s="30" t="s">
        <v>1159</v>
      </c>
      <c r="B5098" s="30" t="s">
        <v>7618</v>
      </c>
      <c r="C5098" s="30" t="s">
        <v>1160</v>
      </c>
      <c r="D5098" s="30" t="s">
        <v>8</v>
      </c>
      <c r="E5098" s="30">
        <v>2</v>
      </c>
      <c r="F5098" s="31">
        <v>4</v>
      </c>
      <c r="G5098" s="111">
        <v>207.35</v>
      </c>
      <c r="H5098" s="102" t="s">
        <v>20120</v>
      </c>
    </row>
    <row r="5099" spans="1:8" x14ac:dyDescent="0.25">
      <c r="A5099" s="30"/>
      <c r="B5099" s="30"/>
      <c r="C5099" s="30"/>
      <c r="D5099" s="30" t="s">
        <v>7</v>
      </c>
      <c r="E5099" s="30">
        <v>0.5</v>
      </c>
      <c r="F5099" s="31">
        <v>5</v>
      </c>
      <c r="G5099" s="111">
        <v>64.8</v>
      </c>
      <c r="H5099" s="102"/>
    </row>
    <row r="5100" spans="1:8" x14ac:dyDescent="0.25">
      <c r="A5100" s="34"/>
      <c r="B5100" s="34"/>
      <c r="C5100" s="34" t="s">
        <v>13534</v>
      </c>
      <c r="D5100" s="34"/>
      <c r="E5100" s="34"/>
      <c r="F5100" s="35">
        <v>9</v>
      </c>
      <c r="G5100" s="112">
        <v>272.14999999999998</v>
      </c>
      <c r="H5100" s="102"/>
    </row>
    <row r="5101" spans="1:8" x14ac:dyDescent="0.25">
      <c r="A5101" s="30" t="s">
        <v>1163</v>
      </c>
      <c r="B5101" s="30" t="s">
        <v>7619</v>
      </c>
      <c r="C5101" s="30" t="s">
        <v>1164</v>
      </c>
      <c r="D5101" s="30" t="s">
        <v>5</v>
      </c>
      <c r="E5101" s="30">
        <v>5</v>
      </c>
      <c r="F5101" s="31">
        <v>1</v>
      </c>
      <c r="G5101" s="111">
        <v>129.59</v>
      </c>
      <c r="H5101" s="102" t="s">
        <v>17912</v>
      </c>
    </row>
    <row r="5102" spans="1:8" x14ac:dyDescent="0.25">
      <c r="A5102" s="30"/>
      <c r="B5102" s="30"/>
      <c r="C5102" s="30"/>
      <c r="D5102" s="30" t="s">
        <v>7</v>
      </c>
      <c r="E5102" s="30">
        <v>0.5</v>
      </c>
      <c r="F5102" s="31">
        <v>3</v>
      </c>
      <c r="G5102" s="111">
        <v>38.880000000000003</v>
      </c>
      <c r="H5102" s="102"/>
    </row>
    <row r="5103" spans="1:8" ht="28.5" x14ac:dyDescent="0.25">
      <c r="A5103" s="34"/>
      <c r="B5103" s="34"/>
      <c r="C5103" s="34" t="s">
        <v>13535</v>
      </c>
      <c r="D5103" s="34"/>
      <c r="E5103" s="34"/>
      <c r="F5103" s="35">
        <v>4</v>
      </c>
      <c r="G5103" s="112">
        <v>168.47</v>
      </c>
      <c r="H5103" s="102"/>
    </row>
    <row r="5104" spans="1:8" x14ac:dyDescent="0.25">
      <c r="A5104" s="30" t="s">
        <v>1165</v>
      </c>
      <c r="B5104" s="30" t="s">
        <v>7620</v>
      </c>
      <c r="C5104" s="30" t="s">
        <v>1166</v>
      </c>
      <c r="D5104" s="30" t="s">
        <v>5</v>
      </c>
      <c r="E5104" s="30">
        <v>5</v>
      </c>
      <c r="F5104" s="31">
        <v>1</v>
      </c>
      <c r="G5104" s="111">
        <v>129.59</v>
      </c>
      <c r="H5104" s="102" t="s">
        <v>18079</v>
      </c>
    </row>
    <row r="5105" spans="1:8" x14ac:dyDescent="0.25">
      <c r="A5105" s="30"/>
      <c r="B5105" s="30"/>
      <c r="C5105" s="30"/>
      <c r="D5105" s="30" t="s">
        <v>7</v>
      </c>
      <c r="E5105" s="30">
        <v>0.5</v>
      </c>
      <c r="F5105" s="31">
        <v>1</v>
      </c>
      <c r="G5105" s="111">
        <v>12.96</v>
      </c>
      <c r="H5105" s="102"/>
    </row>
    <row r="5106" spans="1:8" ht="28.5" x14ac:dyDescent="0.25">
      <c r="A5106" s="34"/>
      <c r="B5106" s="34"/>
      <c r="C5106" s="34" t="s">
        <v>13536</v>
      </c>
      <c r="D5106" s="34"/>
      <c r="E5106" s="34"/>
      <c r="F5106" s="35">
        <v>2</v>
      </c>
      <c r="G5106" s="112">
        <v>142.55000000000001</v>
      </c>
      <c r="H5106" s="102"/>
    </row>
    <row r="5107" spans="1:8" ht="30" x14ac:dyDescent="0.25">
      <c r="A5107" s="30" t="s">
        <v>1693</v>
      </c>
      <c r="B5107" s="30" t="s">
        <v>8714</v>
      </c>
      <c r="C5107" s="30" t="s">
        <v>1694</v>
      </c>
      <c r="D5107" s="30" t="s">
        <v>3</v>
      </c>
      <c r="E5107" s="30">
        <v>10</v>
      </c>
      <c r="F5107" s="31">
        <v>8</v>
      </c>
      <c r="G5107" s="111">
        <v>2073.46</v>
      </c>
      <c r="H5107" s="102" t="s">
        <v>19988</v>
      </c>
    </row>
    <row r="5108" spans="1:8" x14ac:dyDescent="0.25">
      <c r="A5108" s="30"/>
      <c r="B5108" s="30"/>
      <c r="C5108" s="30"/>
      <c r="D5108" s="30" t="s">
        <v>4</v>
      </c>
      <c r="E5108" s="30">
        <v>8</v>
      </c>
      <c r="F5108" s="31">
        <v>8</v>
      </c>
      <c r="G5108" s="111">
        <v>1658.76</v>
      </c>
      <c r="H5108" s="102"/>
    </row>
    <row r="5109" spans="1:8" x14ac:dyDescent="0.25">
      <c r="A5109" s="30"/>
      <c r="B5109" s="30"/>
      <c r="C5109" s="30"/>
      <c r="D5109" s="30" t="s">
        <v>5</v>
      </c>
      <c r="E5109" s="30">
        <v>5</v>
      </c>
      <c r="F5109" s="31">
        <v>18</v>
      </c>
      <c r="G5109" s="111">
        <v>2332.64</v>
      </c>
      <c r="H5109" s="102"/>
    </row>
    <row r="5110" spans="1:8" x14ac:dyDescent="0.25">
      <c r="A5110" s="30"/>
      <c r="B5110" s="30"/>
      <c r="C5110" s="30"/>
      <c r="D5110" s="30" t="s">
        <v>8</v>
      </c>
      <c r="E5110" s="30">
        <v>2</v>
      </c>
      <c r="F5110" s="31">
        <v>3</v>
      </c>
      <c r="G5110" s="111">
        <v>155.51</v>
      </c>
      <c r="H5110" s="102"/>
    </row>
    <row r="5111" spans="1:8" x14ac:dyDescent="0.25">
      <c r="A5111" s="30"/>
      <c r="B5111" s="30"/>
      <c r="C5111" s="30"/>
      <c r="D5111" s="30" t="s">
        <v>6</v>
      </c>
      <c r="E5111" s="30">
        <v>1</v>
      </c>
      <c r="F5111" s="31">
        <v>8</v>
      </c>
      <c r="G5111" s="111">
        <v>207.35</v>
      </c>
      <c r="H5111" s="102"/>
    </row>
    <row r="5112" spans="1:8" x14ac:dyDescent="0.25">
      <c r="A5112" s="30"/>
      <c r="B5112" s="30"/>
      <c r="C5112" s="30"/>
      <c r="D5112" s="30" t="s">
        <v>7</v>
      </c>
      <c r="E5112" s="30">
        <v>0.5</v>
      </c>
      <c r="F5112" s="31">
        <v>56</v>
      </c>
      <c r="G5112" s="111">
        <v>725.71</v>
      </c>
      <c r="H5112" s="102"/>
    </row>
    <row r="5113" spans="1:8" ht="42.75" x14ac:dyDescent="0.25">
      <c r="A5113" s="34"/>
      <c r="B5113" s="34"/>
      <c r="C5113" s="34" t="s">
        <v>13537</v>
      </c>
      <c r="D5113" s="34"/>
      <c r="E5113" s="34"/>
      <c r="F5113" s="35">
        <v>101</v>
      </c>
      <c r="G5113" s="112">
        <v>7153.4300000000012</v>
      </c>
      <c r="H5113" s="102"/>
    </row>
    <row r="5114" spans="1:8" ht="30" x14ac:dyDescent="0.25">
      <c r="A5114" s="30" t="s">
        <v>1167</v>
      </c>
      <c r="B5114" s="30" t="s">
        <v>7621</v>
      </c>
      <c r="C5114" s="30" t="s">
        <v>1168</v>
      </c>
      <c r="D5114" s="30" t="s">
        <v>4</v>
      </c>
      <c r="E5114" s="30">
        <v>8</v>
      </c>
      <c r="F5114" s="31">
        <v>2</v>
      </c>
      <c r="G5114" s="111">
        <v>414.69</v>
      </c>
      <c r="H5114" s="102" t="s">
        <v>19241</v>
      </c>
    </row>
    <row r="5115" spans="1:8" x14ac:dyDescent="0.25">
      <c r="A5115" s="30"/>
      <c r="B5115" s="30"/>
      <c r="C5115" s="30"/>
      <c r="D5115" s="30" t="s">
        <v>8</v>
      </c>
      <c r="E5115" s="30">
        <v>2</v>
      </c>
      <c r="F5115" s="31">
        <v>3</v>
      </c>
      <c r="G5115" s="111">
        <v>155.51</v>
      </c>
      <c r="H5115" s="102"/>
    </row>
    <row r="5116" spans="1:8" x14ac:dyDescent="0.25">
      <c r="A5116" s="30"/>
      <c r="B5116" s="30"/>
      <c r="C5116" s="30"/>
      <c r="D5116" s="30" t="s">
        <v>7</v>
      </c>
      <c r="E5116" s="30">
        <v>0.5</v>
      </c>
      <c r="F5116" s="31">
        <v>4</v>
      </c>
      <c r="G5116" s="111">
        <v>51.84</v>
      </c>
      <c r="H5116" s="102"/>
    </row>
    <row r="5117" spans="1:8" ht="28.5" x14ac:dyDescent="0.25">
      <c r="A5117" s="34"/>
      <c r="B5117" s="34"/>
      <c r="C5117" s="34" t="s">
        <v>13538</v>
      </c>
      <c r="D5117" s="34"/>
      <c r="E5117" s="34"/>
      <c r="F5117" s="35">
        <v>9</v>
      </c>
      <c r="G5117" s="112">
        <v>622.04000000000008</v>
      </c>
      <c r="H5117" s="102"/>
    </row>
    <row r="5118" spans="1:8" x14ac:dyDescent="0.25">
      <c r="A5118" s="30" t="s">
        <v>1169</v>
      </c>
      <c r="B5118" s="30" t="s">
        <v>7622</v>
      </c>
      <c r="C5118" s="30" t="s">
        <v>2830</v>
      </c>
      <c r="D5118" s="30" t="s">
        <v>5</v>
      </c>
      <c r="E5118" s="30">
        <v>5</v>
      </c>
      <c r="F5118" s="31">
        <v>1</v>
      </c>
      <c r="G5118" s="111">
        <v>129.59</v>
      </c>
      <c r="H5118" s="102" t="s">
        <v>20559</v>
      </c>
    </row>
    <row r="5119" spans="1:8" x14ac:dyDescent="0.25">
      <c r="A5119" s="30"/>
      <c r="B5119" s="30"/>
      <c r="C5119" s="30"/>
      <c r="D5119" s="30" t="s">
        <v>7</v>
      </c>
      <c r="E5119" s="30">
        <v>0.5</v>
      </c>
      <c r="F5119" s="31">
        <v>3</v>
      </c>
      <c r="G5119" s="111">
        <v>38.880000000000003</v>
      </c>
      <c r="H5119" s="102"/>
    </row>
    <row r="5120" spans="1:8" ht="28.5" x14ac:dyDescent="0.25">
      <c r="A5120" s="34"/>
      <c r="B5120" s="34"/>
      <c r="C5120" s="34" t="s">
        <v>13539</v>
      </c>
      <c r="D5120" s="34"/>
      <c r="E5120" s="34"/>
      <c r="F5120" s="35">
        <v>4</v>
      </c>
      <c r="G5120" s="112">
        <v>168.47</v>
      </c>
      <c r="H5120" s="102"/>
    </row>
    <row r="5121" spans="1:8" x14ac:dyDescent="0.25">
      <c r="A5121" s="30" t="s">
        <v>1170</v>
      </c>
      <c r="B5121" s="30" t="s">
        <v>7623</v>
      </c>
      <c r="C5121" s="30" t="s">
        <v>1171</v>
      </c>
      <c r="D5121" s="30" t="s">
        <v>5</v>
      </c>
      <c r="E5121" s="30">
        <v>5</v>
      </c>
      <c r="F5121" s="31">
        <v>4</v>
      </c>
      <c r="G5121" s="111">
        <v>518.36</v>
      </c>
      <c r="H5121" s="102" t="s">
        <v>17794</v>
      </c>
    </row>
    <row r="5122" spans="1:8" x14ac:dyDescent="0.25">
      <c r="A5122" s="30"/>
      <c r="B5122" s="30"/>
      <c r="C5122" s="30"/>
      <c r="D5122" s="30" t="s">
        <v>7</v>
      </c>
      <c r="E5122" s="30">
        <v>0.5</v>
      </c>
      <c r="F5122" s="31">
        <v>6</v>
      </c>
      <c r="G5122" s="111">
        <v>77.75</v>
      </c>
      <c r="H5122" s="102"/>
    </row>
    <row r="5123" spans="1:8" ht="28.5" x14ac:dyDescent="0.25">
      <c r="A5123" s="34"/>
      <c r="B5123" s="34"/>
      <c r="C5123" s="34" t="s">
        <v>13540</v>
      </c>
      <c r="D5123" s="34"/>
      <c r="E5123" s="34"/>
      <c r="F5123" s="35">
        <v>10</v>
      </c>
      <c r="G5123" s="112">
        <v>596.11</v>
      </c>
      <c r="H5123" s="102"/>
    </row>
    <row r="5124" spans="1:8" x14ac:dyDescent="0.25">
      <c r="A5124" s="30" t="s">
        <v>2831</v>
      </c>
      <c r="B5124" s="30" t="s">
        <v>7624</v>
      </c>
      <c r="C5124" s="30" t="s">
        <v>6829</v>
      </c>
      <c r="D5124" s="30" t="s">
        <v>5</v>
      </c>
      <c r="E5124" s="30">
        <v>5</v>
      </c>
      <c r="F5124" s="31">
        <v>1</v>
      </c>
      <c r="G5124" s="111">
        <v>129.59</v>
      </c>
      <c r="H5124" s="102" t="s">
        <v>17742</v>
      </c>
    </row>
    <row r="5125" spans="1:8" x14ac:dyDescent="0.25">
      <c r="A5125" s="30"/>
      <c r="B5125" s="30"/>
      <c r="C5125" s="30"/>
      <c r="D5125" s="30" t="s">
        <v>7</v>
      </c>
      <c r="E5125" s="30">
        <v>0.5</v>
      </c>
      <c r="F5125" s="31">
        <v>1</v>
      </c>
      <c r="G5125" s="111">
        <v>12.96</v>
      </c>
      <c r="H5125" s="102"/>
    </row>
    <row r="5126" spans="1:8" ht="28.5" x14ac:dyDescent="0.25">
      <c r="A5126" s="34"/>
      <c r="B5126" s="34"/>
      <c r="C5126" s="34" t="s">
        <v>13541</v>
      </c>
      <c r="D5126" s="34"/>
      <c r="E5126" s="34"/>
      <c r="F5126" s="35">
        <v>2</v>
      </c>
      <c r="G5126" s="112">
        <v>142.55000000000001</v>
      </c>
      <c r="H5126" s="102"/>
    </row>
    <row r="5127" spans="1:8" x14ac:dyDescent="0.25">
      <c r="A5127" s="30" t="s">
        <v>6453</v>
      </c>
      <c r="B5127" s="30" t="s">
        <v>7625</v>
      </c>
      <c r="C5127" s="30" t="s">
        <v>6454</v>
      </c>
      <c r="D5127" s="30" t="s">
        <v>8</v>
      </c>
      <c r="E5127" s="30">
        <v>2</v>
      </c>
      <c r="F5127" s="31">
        <v>1</v>
      </c>
      <c r="G5127" s="111">
        <v>51.84</v>
      </c>
      <c r="H5127" s="102" t="s">
        <v>20922</v>
      </c>
    </row>
    <row r="5128" spans="1:8" x14ac:dyDescent="0.25">
      <c r="A5128" s="30"/>
      <c r="B5128" s="30"/>
      <c r="C5128" s="30"/>
      <c r="D5128" s="30" t="s">
        <v>7</v>
      </c>
      <c r="E5128" s="30">
        <v>0.5</v>
      </c>
      <c r="F5128" s="31">
        <v>1</v>
      </c>
      <c r="G5128" s="111">
        <v>12.96</v>
      </c>
      <c r="H5128" s="102"/>
    </row>
    <row r="5129" spans="1:8" x14ac:dyDescent="0.25">
      <c r="A5129" s="34"/>
      <c r="B5129" s="34"/>
      <c r="C5129" s="34" t="s">
        <v>13542</v>
      </c>
      <c r="D5129" s="34"/>
      <c r="E5129" s="34"/>
      <c r="F5129" s="35">
        <v>2</v>
      </c>
      <c r="G5129" s="112">
        <v>64.800000000000011</v>
      </c>
      <c r="H5129" s="102"/>
    </row>
    <row r="5130" spans="1:8" ht="30" x14ac:dyDescent="0.25">
      <c r="A5130" s="30" t="s">
        <v>6455</v>
      </c>
      <c r="B5130" s="30" t="s">
        <v>7626</v>
      </c>
      <c r="C5130" s="30" t="s">
        <v>6456</v>
      </c>
      <c r="D5130" s="30" t="s">
        <v>7</v>
      </c>
      <c r="E5130" s="30">
        <v>0.5</v>
      </c>
      <c r="F5130" s="31">
        <v>1</v>
      </c>
      <c r="G5130" s="111">
        <v>12.96</v>
      </c>
      <c r="H5130" s="114" t="s">
        <v>19990</v>
      </c>
    </row>
    <row r="5131" spans="1:8" ht="28.5" x14ac:dyDescent="0.25">
      <c r="A5131" s="34"/>
      <c r="B5131" s="34"/>
      <c r="C5131" s="34" t="s">
        <v>13543</v>
      </c>
      <c r="D5131" s="34"/>
      <c r="E5131" s="34"/>
      <c r="F5131" s="35">
        <v>1</v>
      </c>
      <c r="G5131" s="112">
        <v>12.96</v>
      </c>
      <c r="H5131" s="102"/>
    </row>
    <row r="5132" spans="1:8" ht="30" x14ac:dyDescent="0.25">
      <c r="A5132" s="30" t="s">
        <v>1172</v>
      </c>
      <c r="B5132" s="30" t="s">
        <v>7627</v>
      </c>
      <c r="C5132" s="30" t="s">
        <v>3008</v>
      </c>
      <c r="D5132" s="30" t="s">
        <v>5</v>
      </c>
      <c r="E5132" s="30">
        <v>5</v>
      </c>
      <c r="F5132" s="31">
        <v>2</v>
      </c>
      <c r="G5132" s="111">
        <v>259.18</v>
      </c>
      <c r="H5132" s="102" t="s">
        <v>20345</v>
      </c>
    </row>
    <row r="5133" spans="1:8" x14ac:dyDescent="0.25">
      <c r="A5133" s="30"/>
      <c r="B5133" s="30"/>
      <c r="C5133" s="30"/>
      <c r="D5133" s="30" t="s">
        <v>7</v>
      </c>
      <c r="E5133" s="30">
        <v>0.5</v>
      </c>
      <c r="F5133" s="31">
        <v>3</v>
      </c>
      <c r="G5133" s="111">
        <v>38.880000000000003</v>
      </c>
      <c r="H5133" s="102"/>
    </row>
    <row r="5134" spans="1:8" ht="28.5" x14ac:dyDescent="0.25">
      <c r="A5134" s="34"/>
      <c r="B5134" s="34"/>
      <c r="C5134" s="34" t="s">
        <v>13544</v>
      </c>
      <c r="D5134" s="34"/>
      <c r="E5134" s="34"/>
      <c r="F5134" s="35">
        <v>5</v>
      </c>
      <c r="G5134" s="112">
        <v>298.06</v>
      </c>
      <c r="H5134" s="102"/>
    </row>
    <row r="5135" spans="1:8" ht="45" x14ac:dyDescent="0.25">
      <c r="A5135" s="30" t="s">
        <v>1175</v>
      </c>
      <c r="B5135" s="30" t="s">
        <v>7628</v>
      </c>
      <c r="C5135" s="30" t="s">
        <v>2735</v>
      </c>
      <c r="D5135" s="30" t="s">
        <v>5</v>
      </c>
      <c r="E5135" s="30">
        <v>5</v>
      </c>
      <c r="F5135" s="31">
        <v>1</v>
      </c>
      <c r="G5135" s="111">
        <v>129.59</v>
      </c>
      <c r="H5135" s="102" t="s">
        <v>18845</v>
      </c>
    </row>
    <row r="5136" spans="1:8" x14ac:dyDescent="0.25">
      <c r="A5136" s="30"/>
      <c r="B5136" s="30"/>
      <c r="C5136" s="30"/>
      <c r="D5136" s="30" t="s">
        <v>7</v>
      </c>
      <c r="E5136" s="30">
        <v>0.5</v>
      </c>
      <c r="F5136" s="31">
        <v>2</v>
      </c>
      <c r="G5136" s="111">
        <v>25.92</v>
      </c>
      <c r="H5136" s="102"/>
    </row>
    <row r="5137" spans="1:8" ht="42.75" x14ac:dyDescent="0.25">
      <c r="A5137" s="34"/>
      <c r="B5137" s="34"/>
      <c r="C5137" s="34" t="s">
        <v>13545</v>
      </c>
      <c r="D5137" s="34"/>
      <c r="E5137" s="34"/>
      <c r="F5137" s="35">
        <v>3</v>
      </c>
      <c r="G5137" s="112">
        <v>155.51</v>
      </c>
      <c r="H5137" s="102"/>
    </row>
    <row r="5138" spans="1:8" x14ac:dyDescent="0.25">
      <c r="A5138" s="30" t="s">
        <v>1176</v>
      </c>
      <c r="B5138" s="30" t="s">
        <v>7629</v>
      </c>
      <c r="C5138" s="30" t="s">
        <v>1177</v>
      </c>
      <c r="D5138" s="30" t="s">
        <v>5</v>
      </c>
      <c r="E5138" s="30">
        <v>5</v>
      </c>
      <c r="F5138" s="31">
        <v>1</v>
      </c>
      <c r="G5138" s="111">
        <v>129.59</v>
      </c>
      <c r="H5138" s="102" t="s">
        <v>19615</v>
      </c>
    </row>
    <row r="5139" spans="1:8" x14ac:dyDescent="0.25">
      <c r="A5139" s="30"/>
      <c r="B5139" s="30"/>
      <c r="C5139" s="30"/>
      <c r="D5139" s="30" t="s">
        <v>7</v>
      </c>
      <c r="E5139" s="30">
        <v>0.5</v>
      </c>
      <c r="F5139" s="31">
        <v>2</v>
      </c>
      <c r="G5139" s="111">
        <v>25.92</v>
      </c>
      <c r="H5139" s="102"/>
    </row>
    <row r="5140" spans="1:8" ht="28.5" x14ac:dyDescent="0.25">
      <c r="A5140" s="34"/>
      <c r="B5140" s="34"/>
      <c r="C5140" s="34" t="s">
        <v>13546</v>
      </c>
      <c r="D5140" s="34"/>
      <c r="E5140" s="34"/>
      <c r="F5140" s="35">
        <v>3</v>
      </c>
      <c r="G5140" s="112">
        <v>155.51</v>
      </c>
      <c r="H5140" s="102"/>
    </row>
    <row r="5141" spans="1:8" x14ac:dyDescent="0.25">
      <c r="A5141" s="30" t="s">
        <v>1179</v>
      </c>
      <c r="B5141" s="30" t="s">
        <v>7630</v>
      </c>
      <c r="C5141" s="30" t="s">
        <v>1180</v>
      </c>
      <c r="D5141" s="30" t="s">
        <v>5</v>
      </c>
      <c r="E5141" s="30">
        <v>5</v>
      </c>
      <c r="F5141" s="31">
        <v>1</v>
      </c>
      <c r="G5141" s="111">
        <v>129.59</v>
      </c>
      <c r="H5141" s="102" t="s">
        <v>17341</v>
      </c>
    </row>
    <row r="5142" spans="1:8" x14ac:dyDescent="0.25">
      <c r="A5142" s="30"/>
      <c r="B5142" s="30"/>
      <c r="C5142" s="30"/>
      <c r="D5142" s="30" t="s">
        <v>7</v>
      </c>
      <c r="E5142" s="30">
        <v>0.5</v>
      </c>
      <c r="F5142" s="31">
        <v>3</v>
      </c>
      <c r="G5142" s="111">
        <v>38.880000000000003</v>
      </c>
      <c r="H5142" s="102"/>
    </row>
    <row r="5143" spans="1:8" ht="28.5" x14ac:dyDescent="0.25">
      <c r="A5143" s="34"/>
      <c r="B5143" s="34"/>
      <c r="C5143" s="34" t="s">
        <v>13547</v>
      </c>
      <c r="D5143" s="34"/>
      <c r="E5143" s="34"/>
      <c r="F5143" s="35">
        <v>4</v>
      </c>
      <c r="G5143" s="112">
        <v>168.47</v>
      </c>
      <c r="H5143" s="102"/>
    </row>
    <row r="5144" spans="1:8" ht="45" x14ac:dyDescent="0.25">
      <c r="A5144" s="30" t="s">
        <v>1181</v>
      </c>
      <c r="B5144" s="30" t="s">
        <v>7631</v>
      </c>
      <c r="C5144" s="30" t="s">
        <v>2589</v>
      </c>
      <c r="D5144" s="30" t="s">
        <v>6</v>
      </c>
      <c r="E5144" s="30">
        <v>1</v>
      </c>
      <c r="F5144" s="31">
        <v>1</v>
      </c>
      <c r="G5144" s="111">
        <v>25.92</v>
      </c>
      <c r="H5144" s="114" t="s">
        <v>20418</v>
      </c>
    </row>
    <row r="5145" spans="1:8" ht="42.75" x14ac:dyDescent="0.25">
      <c r="A5145" s="34"/>
      <c r="B5145" s="34"/>
      <c r="C5145" s="34" t="s">
        <v>13548</v>
      </c>
      <c r="D5145" s="34"/>
      <c r="E5145" s="34"/>
      <c r="F5145" s="35">
        <v>1</v>
      </c>
      <c r="G5145" s="112">
        <v>25.92</v>
      </c>
      <c r="H5145" s="102"/>
    </row>
    <row r="5146" spans="1:8" x14ac:dyDescent="0.25">
      <c r="A5146" s="30" t="s">
        <v>1182</v>
      </c>
      <c r="B5146" s="30" t="s">
        <v>7632</v>
      </c>
      <c r="C5146" s="30" t="s">
        <v>1183</v>
      </c>
      <c r="D5146" s="30" t="s">
        <v>5</v>
      </c>
      <c r="E5146" s="30">
        <v>5</v>
      </c>
      <c r="F5146" s="31">
        <v>1</v>
      </c>
      <c r="G5146" s="111">
        <v>129.59</v>
      </c>
      <c r="H5146" s="102" t="s">
        <v>17342</v>
      </c>
    </row>
    <row r="5147" spans="1:8" x14ac:dyDescent="0.25">
      <c r="A5147" s="30"/>
      <c r="B5147" s="30"/>
      <c r="C5147" s="30"/>
      <c r="D5147" s="30" t="s">
        <v>7</v>
      </c>
      <c r="E5147" s="30">
        <v>0.5</v>
      </c>
      <c r="F5147" s="31">
        <v>3</v>
      </c>
      <c r="G5147" s="111">
        <v>38.880000000000003</v>
      </c>
      <c r="H5147" s="102"/>
    </row>
    <row r="5148" spans="1:8" ht="28.5" x14ac:dyDescent="0.25">
      <c r="A5148" s="34"/>
      <c r="B5148" s="34"/>
      <c r="C5148" s="34" t="s">
        <v>13549</v>
      </c>
      <c r="D5148" s="34"/>
      <c r="E5148" s="34"/>
      <c r="F5148" s="35">
        <v>4</v>
      </c>
      <c r="G5148" s="112">
        <v>168.47</v>
      </c>
      <c r="H5148" s="102"/>
    </row>
    <row r="5149" spans="1:8" ht="45" x14ac:dyDescent="0.25">
      <c r="A5149" s="30" t="s">
        <v>1184</v>
      </c>
      <c r="B5149" s="30" t="s">
        <v>7633</v>
      </c>
      <c r="C5149" s="30" t="s">
        <v>2382</v>
      </c>
      <c r="D5149" s="30" t="s">
        <v>5</v>
      </c>
      <c r="E5149" s="30">
        <v>5</v>
      </c>
      <c r="F5149" s="31">
        <v>2</v>
      </c>
      <c r="G5149" s="111">
        <v>259.18</v>
      </c>
      <c r="H5149" s="102" t="s">
        <v>20880</v>
      </c>
    </row>
    <row r="5150" spans="1:8" x14ac:dyDescent="0.25">
      <c r="A5150" s="30"/>
      <c r="B5150" s="30"/>
      <c r="C5150" s="30"/>
      <c r="D5150" s="30" t="s">
        <v>7</v>
      </c>
      <c r="E5150" s="30">
        <v>0.5</v>
      </c>
      <c r="F5150" s="31">
        <v>2</v>
      </c>
      <c r="G5150" s="111">
        <v>25.92</v>
      </c>
      <c r="H5150" s="102"/>
    </row>
    <row r="5151" spans="1:8" ht="42.75" x14ac:dyDescent="0.25">
      <c r="A5151" s="34"/>
      <c r="B5151" s="34"/>
      <c r="C5151" s="34" t="s">
        <v>13550</v>
      </c>
      <c r="D5151" s="34"/>
      <c r="E5151" s="34"/>
      <c r="F5151" s="35">
        <v>4</v>
      </c>
      <c r="G5151" s="112">
        <v>285.10000000000002</v>
      </c>
      <c r="H5151" s="102"/>
    </row>
    <row r="5152" spans="1:8" ht="45" x14ac:dyDescent="0.25">
      <c r="A5152" s="30" t="s">
        <v>1185</v>
      </c>
      <c r="B5152" s="30" t="s">
        <v>7634</v>
      </c>
      <c r="C5152" s="30" t="s">
        <v>2383</v>
      </c>
      <c r="D5152" s="30" t="s">
        <v>5</v>
      </c>
      <c r="E5152" s="30">
        <v>5</v>
      </c>
      <c r="F5152" s="31">
        <v>3</v>
      </c>
      <c r="G5152" s="111">
        <v>388.77</v>
      </c>
      <c r="H5152" s="102" t="s">
        <v>17209</v>
      </c>
    </row>
    <row r="5153" spans="1:8" x14ac:dyDescent="0.25">
      <c r="A5153" s="30"/>
      <c r="B5153" s="30"/>
      <c r="C5153" s="30"/>
      <c r="D5153" s="30" t="s">
        <v>7</v>
      </c>
      <c r="E5153" s="30">
        <v>0.5</v>
      </c>
      <c r="F5153" s="31">
        <v>1</v>
      </c>
      <c r="G5153" s="111">
        <v>12.96</v>
      </c>
      <c r="H5153" s="102"/>
    </row>
    <row r="5154" spans="1:8" ht="42.75" x14ac:dyDescent="0.25">
      <c r="A5154" s="34"/>
      <c r="B5154" s="34"/>
      <c r="C5154" s="34" t="s">
        <v>13551</v>
      </c>
      <c r="D5154" s="34"/>
      <c r="E5154" s="34"/>
      <c r="F5154" s="35">
        <v>4</v>
      </c>
      <c r="G5154" s="112">
        <v>401.72999999999996</v>
      </c>
      <c r="H5154" s="102"/>
    </row>
    <row r="5155" spans="1:8" ht="30" x14ac:dyDescent="0.25">
      <c r="A5155" s="30" t="s">
        <v>1186</v>
      </c>
      <c r="B5155" s="30" t="s">
        <v>7635</v>
      </c>
      <c r="C5155" s="30" t="s">
        <v>2416</v>
      </c>
      <c r="D5155" s="30" t="s">
        <v>3</v>
      </c>
      <c r="E5155" s="30">
        <v>10</v>
      </c>
      <c r="F5155" s="31">
        <v>10</v>
      </c>
      <c r="G5155" s="111">
        <v>2591.8200000000002</v>
      </c>
      <c r="H5155" s="102" t="s">
        <v>20420</v>
      </c>
    </row>
    <row r="5156" spans="1:8" x14ac:dyDescent="0.25">
      <c r="A5156" s="30"/>
      <c r="B5156" s="30"/>
      <c r="C5156" s="30"/>
      <c r="D5156" s="30" t="s">
        <v>4</v>
      </c>
      <c r="E5156" s="30">
        <v>8</v>
      </c>
      <c r="F5156" s="31">
        <v>5</v>
      </c>
      <c r="G5156" s="111">
        <v>1036.73</v>
      </c>
      <c r="H5156" s="102"/>
    </row>
    <row r="5157" spans="1:8" x14ac:dyDescent="0.25">
      <c r="A5157" s="30"/>
      <c r="B5157" s="30"/>
      <c r="C5157" s="30"/>
      <c r="D5157" s="30" t="s">
        <v>5</v>
      </c>
      <c r="E5157" s="30">
        <v>5</v>
      </c>
      <c r="F5157" s="31">
        <v>18</v>
      </c>
      <c r="G5157" s="111">
        <v>2332.64</v>
      </c>
      <c r="H5157" s="102"/>
    </row>
    <row r="5158" spans="1:8" x14ac:dyDescent="0.25">
      <c r="A5158" s="30"/>
      <c r="B5158" s="30"/>
      <c r="C5158" s="30"/>
      <c r="D5158" s="30" t="s">
        <v>8</v>
      </c>
      <c r="E5158" s="30">
        <v>2</v>
      </c>
      <c r="F5158" s="31">
        <v>1</v>
      </c>
      <c r="G5158" s="111">
        <v>51.84</v>
      </c>
      <c r="H5158" s="102"/>
    </row>
    <row r="5159" spans="1:8" x14ac:dyDescent="0.25">
      <c r="A5159" s="30"/>
      <c r="B5159" s="30"/>
      <c r="C5159" s="30"/>
      <c r="D5159" s="30" t="s">
        <v>6</v>
      </c>
      <c r="E5159" s="30">
        <v>1</v>
      </c>
      <c r="F5159" s="31">
        <v>2</v>
      </c>
      <c r="G5159" s="111">
        <v>51.84</v>
      </c>
      <c r="H5159" s="102"/>
    </row>
    <row r="5160" spans="1:8" x14ac:dyDescent="0.25">
      <c r="A5160" s="30"/>
      <c r="B5160" s="30"/>
      <c r="C5160" s="30"/>
      <c r="D5160" s="30" t="s">
        <v>7</v>
      </c>
      <c r="E5160" s="30">
        <v>0.5</v>
      </c>
      <c r="F5160" s="31">
        <v>39</v>
      </c>
      <c r="G5160" s="111">
        <v>505.4</v>
      </c>
      <c r="H5160" s="102"/>
    </row>
    <row r="5161" spans="1:8" ht="28.5" x14ac:dyDescent="0.25">
      <c r="A5161" s="34"/>
      <c r="B5161" s="34"/>
      <c r="C5161" s="34" t="s">
        <v>13552</v>
      </c>
      <c r="D5161" s="34"/>
      <c r="E5161" s="34"/>
      <c r="F5161" s="35">
        <v>75</v>
      </c>
      <c r="G5161" s="112">
        <v>6570.27</v>
      </c>
      <c r="H5161" s="102"/>
    </row>
    <row r="5162" spans="1:8" ht="30" x14ac:dyDescent="0.25">
      <c r="A5162" s="30" t="s">
        <v>1187</v>
      </c>
      <c r="B5162" s="30" t="s">
        <v>7636</v>
      </c>
      <c r="C5162" s="30" t="s">
        <v>2832</v>
      </c>
      <c r="D5162" s="30" t="s">
        <v>5</v>
      </c>
      <c r="E5162" s="30">
        <v>5</v>
      </c>
      <c r="F5162" s="31">
        <v>2</v>
      </c>
      <c r="G5162" s="111">
        <v>259.18</v>
      </c>
      <c r="H5162" s="102" t="s">
        <v>18844</v>
      </c>
    </row>
    <row r="5163" spans="1:8" x14ac:dyDescent="0.25">
      <c r="A5163" s="30"/>
      <c r="B5163" s="30"/>
      <c r="C5163" s="30"/>
      <c r="D5163" s="30" t="s">
        <v>7</v>
      </c>
      <c r="E5163" s="30">
        <v>0.5</v>
      </c>
      <c r="F5163" s="31">
        <v>2</v>
      </c>
      <c r="G5163" s="111">
        <v>25.92</v>
      </c>
      <c r="H5163" s="102"/>
    </row>
    <row r="5164" spans="1:8" ht="42.75" x14ac:dyDescent="0.25">
      <c r="A5164" s="34"/>
      <c r="B5164" s="34"/>
      <c r="C5164" s="34" t="s">
        <v>13553</v>
      </c>
      <c r="D5164" s="34"/>
      <c r="E5164" s="34"/>
      <c r="F5164" s="35">
        <v>4</v>
      </c>
      <c r="G5164" s="112">
        <v>285.10000000000002</v>
      </c>
      <c r="H5164" s="102"/>
    </row>
    <row r="5165" spans="1:8" ht="30" x14ac:dyDescent="0.25">
      <c r="A5165" s="30" t="s">
        <v>1188</v>
      </c>
      <c r="B5165" s="30" t="s">
        <v>7637</v>
      </c>
      <c r="C5165" s="30" t="s">
        <v>1189</v>
      </c>
      <c r="D5165" s="30" t="s">
        <v>5</v>
      </c>
      <c r="E5165" s="30">
        <v>5</v>
      </c>
      <c r="F5165" s="31">
        <v>1</v>
      </c>
      <c r="G5165" s="111">
        <v>129.59</v>
      </c>
      <c r="H5165" s="102" t="s">
        <v>20198</v>
      </c>
    </row>
    <row r="5166" spans="1:8" x14ac:dyDescent="0.25">
      <c r="A5166" s="30"/>
      <c r="B5166" s="30"/>
      <c r="C5166" s="30"/>
      <c r="D5166" s="30" t="s">
        <v>7</v>
      </c>
      <c r="E5166" s="30">
        <v>0.5</v>
      </c>
      <c r="F5166" s="31">
        <v>2</v>
      </c>
      <c r="G5166" s="111">
        <v>25.92</v>
      </c>
      <c r="H5166" s="102"/>
    </row>
    <row r="5167" spans="1:8" ht="28.5" x14ac:dyDescent="0.25">
      <c r="A5167" s="34"/>
      <c r="B5167" s="34"/>
      <c r="C5167" s="34" t="s">
        <v>13554</v>
      </c>
      <c r="D5167" s="34"/>
      <c r="E5167" s="34"/>
      <c r="F5167" s="35">
        <v>3</v>
      </c>
      <c r="G5167" s="112">
        <v>155.51</v>
      </c>
      <c r="H5167" s="102"/>
    </row>
    <row r="5168" spans="1:8" ht="30" x14ac:dyDescent="0.25">
      <c r="A5168" s="30" t="s">
        <v>1190</v>
      </c>
      <c r="B5168" s="30" t="s">
        <v>7638</v>
      </c>
      <c r="C5168" s="30" t="s">
        <v>2508</v>
      </c>
      <c r="D5168" s="30" t="s">
        <v>5</v>
      </c>
      <c r="E5168" s="30">
        <v>5</v>
      </c>
      <c r="F5168" s="31">
        <v>1</v>
      </c>
      <c r="G5168" s="111">
        <v>129.59</v>
      </c>
      <c r="H5168" s="102" t="s">
        <v>16978</v>
      </c>
    </row>
    <row r="5169" spans="1:8" x14ac:dyDescent="0.25">
      <c r="A5169" s="30"/>
      <c r="B5169" s="30"/>
      <c r="C5169" s="30"/>
      <c r="D5169" s="30" t="s">
        <v>7</v>
      </c>
      <c r="E5169" s="30">
        <v>0.5</v>
      </c>
      <c r="F5169" s="31">
        <v>1</v>
      </c>
      <c r="G5169" s="111">
        <v>12.96</v>
      </c>
      <c r="H5169" s="102"/>
    </row>
    <row r="5170" spans="1:8" ht="42.75" x14ac:dyDescent="0.25">
      <c r="A5170" s="34"/>
      <c r="B5170" s="34"/>
      <c r="C5170" s="34" t="s">
        <v>13555</v>
      </c>
      <c r="D5170" s="34"/>
      <c r="E5170" s="34"/>
      <c r="F5170" s="35">
        <v>2</v>
      </c>
      <c r="G5170" s="112">
        <v>142.55000000000001</v>
      </c>
      <c r="H5170" s="102"/>
    </row>
    <row r="5171" spans="1:8" x14ac:dyDescent="0.25">
      <c r="A5171" s="30" t="s">
        <v>1191</v>
      </c>
      <c r="B5171" s="30" t="s">
        <v>7639</v>
      </c>
      <c r="C5171" s="30" t="s">
        <v>1192</v>
      </c>
      <c r="D5171" s="30" t="s">
        <v>5</v>
      </c>
      <c r="E5171" s="30">
        <v>5</v>
      </c>
      <c r="F5171" s="31">
        <v>3</v>
      </c>
      <c r="G5171" s="111">
        <v>388.77</v>
      </c>
      <c r="H5171" s="102" t="s">
        <v>20735</v>
      </c>
    </row>
    <row r="5172" spans="1:8" x14ac:dyDescent="0.25">
      <c r="A5172" s="30"/>
      <c r="B5172" s="30"/>
      <c r="C5172" s="30"/>
      <c r="D5172" s="30" t="s">
        <v>7</v>
      </c>
      <c r="E5172" s="30">
        <v>0.5</v>
      </c>
      <c r="F5172" s="31">
        <v>2</v>
      </c>
      <c r="G5172" s="111">
        <v>25.92</v>
      </c>
      <c r="H5172" s="102"/>
    </row>
    <row r="5173" spans="1:8" x14ac:dyDescent="0.25">
      <c r="A5173" s="34"/>
      <c r="B5173" s="34"/>
      <c r="C5173" s="34" t="s">
        <v>13556</v>
      </c>
      <c r="D5173" s="34"/>
      <c r="E5173" s="34"/>
      <c r="F5173" s="35">
        <v>5</v>
      </c>
      <c r="G5173" s="112">
        <v>414.69</v>
      </c>
      <c r="H5173" s="102"/>
    </row>
    <row r="5174" spans="1:8" x14ac:dyDescent="0.25">
      <c r="A5174" s="30" t="s">
        <v>1193</v>
      </c>
      <c r="B5174" s="30" t="s">
        <v>7640</v>
      </c>
      <c r="C5174" s="30" t="s">
        <v>1194</v>
      </c>
      <c r="D5174" s="30" t="s">
        <v>5</v>
      </c>
      <c r="E5174" s="30">
        <v>5</v>
      </c>
      <c r="F5174" s="31">
        <v>3</v>
      </c>
      <c r="G5174" s="111">
        <v>388.77</v>
      </c>
      <c r="H5174" s="102" t="s">
        <v>20571</v>
      </c>
    </row>
    <row r="5175" spans="1:8" ht="28.5" x14ac:dyDescent="0.25">
      <c r="A5175" s="34"/>
      <c r="B5175" s="34"/>
      <c r="C5175" s="34" t="s">
        <v>13557</v>
      </c>
      <c r="D5175" s="34"/>
      <c r="E5175" s="34"/>
      <c r="F5175" s="35">
        <v>3</v>
      </c>
      <c r="G5175" s="112">
        <v>388.77</v>
      </c>
      <c r="H5175" s="102"/>
    </row>
    <row r="5176" spans="1:8" ht="30" x14ac:dyDescent="0.25">
      <c r="A5176" s="30" t="s">
        <v>1195</v>
      </c>
      <c r="B5176" s="30" t="s">
        <v>7641</v>
      </c>
      <c r="C5176" s="30" t="s">
        <v>1196</v>
      </c>
      <c r="D5176" s="30" t="s">
        <v>5</v>
      </c>
      <c r="E5176" s="30">
        <v>5</v>
      </c>
      <c r="F5176" s="31">
        <v>1</v>
      </c>
      <c r="G5176" s="111">
        <v>129.59</v>
      </c>
      <c r="H5176" s="102" t="s">
        <v>20780</v>
      </c>
    </row>
    <row r="5177" spans="1:8" x14ac:dyDescent="0.25">
      <c r="A5177" s="30"/>
      <c r="B5177" s="30"/>
      <c r="C5177" s="30"/>
      <c r="D5177" s="30" t="s">
        <v>7</v>
      </c>
      <c r="E5177" s="30">
        <v>0.5</v>
      </c>
      <c r="F5177" s="31">
        <v>2</v>
      </c>
      <c r="G5177" s="111">
        <v>25.92</v>
      </c>
      <c r="H5177" s="102"/>
    </row>
    <row r="5178" spans="1:8" ht="42.75" x14ac:dyDescent="0.25">
      <c r="A5178" s="34"/>
      <c r="B5178" s="34"/>
      <c r="C5178" s="34" t="s">
        <v>13558</v>
      </c>
      <c r="D5178" s="34"/>
      <c r="E5178" s="34"/>
      <c r="F5178" s="35">
        <v>3</v>
      </c>
      <c r="G5178" s="112">
        <v>155.51</v>
      </c>
      <c r="H5178" s="102"/>
    </row>
    <row r="5179" spans="1:8" x14ac:dyDescent="0.25">
      <c r="A5179" s="30" t="s">
        <v>1197</v>
      </c>
      <c r="B5179" s="30" t="s">
        <v>7642</v>
      </c>
      <c r="C5179" s="30" t="s">
        <v>1198</v>
      </c>
      <c r="D5179" s="30" t="s">
        <v>8</v>
      </c>
      <c r="E5179" s="30">
        <v>2</v>
      </c>
      <c r="F5179" s="31">
        <v>1</v>
      </c>
      <c r="G5179" s="111">
        <v>51.84</v>
      </c>
      <c r="H5179" s="102" t="s">
        <v>20419</v>
      </c>
    </row>
    <row r="5180" spans="1:8" x14ac:dyDescent="0.25">
      <c r="A5180" s="30"/>
      <c r="B5180" s="30"/>
      <c r="C5180" s="30"/>
      <c r="D5180" s="30" t="s">
        <v>7</v>
      </c>
      <c r="E5180" s="30">
        <v>0.5</v>
      </c>
      <c r="F5180" s="31">
        <v>3</v>
      </c>
      <c r="G5180" s="111">
        <v>38.880000000000003</v>
      </c>
      <c r="H5180" s="102"/>
    </row>
    <row r="5181" spans="1:8" x14ac:dyDescent="0.25">
      <c r="A5181" s="34"/>
      <c r="B5181" s="34"/>
      <c r="C5181" s="34" t="s">
        <v>13559</v>
      </c>
      <c r="D5181" s="34"/>
      <c r="E5181" s="34"/>
      <c r="F5181" s="35">
        <v>4</v>
      </c>
      <c r="G5181" s="112">
        <v>90.72</v>
      </c>
      <c r="H5181" s="102"/>
    </row>
    <row r="5182" spans="1:8" x14ac:dyDescent="0.25">
      <c r="A5182" s="30" t="s">
        <v>1199</v>
      </c>
      <c r="B5182" s="30" t="s">
        <v>7643</v>
      </c>
      <c r="C5182" s="30" t="s">
        <v>1200</v>
      </c>
      <c r="D5182" s="30" t="s">
        <v>5</v>
      </c>
      <c r="E5182" s="30">
        <v>5</v>
      </c>
      <c r="F5182" s="31">
        <v>2</v>
      </c>
      <c r="G5182" s="111">
        <v>259.18</v>
      </c>
      <c r="H5182" s="102" t="s">
        <v>19337</v>
      </c>
    </row>
    <row r="5183" spans="1:8" x14ac:dyDescent="0.25">
      <c r="A5183" s="30"/>
      <c r="B5183" s="30"/>
      <c r="C5183" s="30"/>
      <c r="D5183" s="30" t="s">
        <v>7</v>
      </c>
      <c r="E5183" s="30">
        <v>0.5</v>
      </c>
      <c r="F5183" s="31">
        <v>1</v>
      </c>
      <c r="G5183" s="111">
        <v>12.96</v>
      </c>
      <c r="H5183" s="102"/>
    </row>
    <row r="5184" spans="1:8" ht="28.5" x14ac:dyDescent="0.25">
      <c r="A5184" s="34"/>
      <c r="B5184" s="34"/>
      <c r="C5184" s="34" t="s">
        <v>13560</v>
      </c>
      <c r="D5184" s="34"/>
      <c r="E5184" s="34"/>
      <c r="F5184" s="35">
        <v>3</v>
      </c>
      <c r="G5184" s="112">
        <v>272.14</v>
      </c>
      <c r="H5184" s="102"/>
    </row>
    <row r="5185" spans="1:8" ht="30" x14ac:dyDescent="0.25">
      <c r="A5185" s="30" t="s">
        <v>2833</v>
      </c>
      <c r="B5185" s="30" t="s">
        <v>7644</v>
      </c>
      <c r="C5185" s="30" t="s">
        <v>2834</v>
      </c>
      <c r="D5185" s="30" t="s">
        <v>8</v>
      </c>
      <c r="E5185" s="30">
        <v>2</v>
      </c>
      <c r="F5185" s="31">
        <v>1</v>
      </c>
      <c r="G5185" s="111">
        <v>51.84</v>
      </c>
      <c r="H5185" s="102" t="s">
        <v>18658</v>
      </c>
    </row>
    <row r="5186" spans="1:8" x14ac:dyDescent="0.25">
      <c r="A5186" s="30"/>
      <c r="B5186" s="30"/>
      <c r="C5186" s="30"/>
      <c r="D5186" s="30" t="s">
        <v>7</v>
      </c>
      <c r="E5186" s="30">
        <v>0.5</v>
      </c>
      <c r="F5186" s="31">
        <v>1</v>
      </c>
      <c r="G5186" s="111">
        <v>12.96</v>
      </c>
      <c r="H5186" s="102"/>
    </row>
    <row r="5187" spans="1:8" ht="28.5" x14ac:dyDescent="0.25">
      <c r="A5187" s="34"/>
      <c r="B5187" s="34"/>
      <c r="C5187" s="34" t="s">
        <v>13561</v>
      </c>
      <c r="D5187" s="34"/>
      <c r="E5187" s="34"/>
      <c r="F5187" s="35">
        <v>2</v>
      </c>
      <c r="G5187" s="112">
        <v>64.800000000000011</v>
      </c>
      <c r="H5187" s="102"/>
    </row>
    <row r="5188" spans="1:8" ht="30" x14ac:dyDescent="0.25">
      <c r="A5188" s="30" t="s">
        <v>1201</v>
      </c>
      <c r="B5188" s="30" t="s">
        <v>7645</v>
      </c>
      <c r="C5188" s="30" t="s">
        <v>1202</v>
      </c>
      <c r="D5188" s="30" t="s">
        <v>3</v>
      </c>
      <c r="E5188" s="30">
        <v>10</v>
      </c>
      <c r="F5188" s="31">
        <v>1</v>
      </c>
      <c r="G5188" s="111">
        <v>259.18</v>
      </c>
      <c r="H5188" s="102" t="s">
        <v>17781</v>
      </c>
    </row>
    <row r="5189" spans="1:8" x14ac:dyDescent="0.25">
      <c r="A5189" s="30"/>
      <c r="B5189" s="30"/>
      <c r="C5189" s="30"/>
      <c r="D5189" s="30" t="s">
        <v>7</v>
      </c>
      <c r="E5189" s="30">
        <v>0.5</v>
      </c>
      <c r="F5189" s="31">
        <v>1</v>
      </c>
      <c r="G5189" s="111">
        <v>12.96</v>
      </c>
      <c r="H5189" s="102"/>
    </row>
    <row r="5190" spans="1:8" ht="42.75" x14ac:dyDescent="0.25">
      <c r="A5190" s="34"/>
      <c r="B5190" s="34"/>
      <c r="C5190" s="34" t="s">
        <v>13562</v>
      </c>
      <c r="D5190" s="34"/>
      <c r="E5190" s="34"/>
      <c r="F5190" s="35">
        <v>2</v>
      </c>
      <c r="G5190" s="112">
        <v>272.14</v>
      </c>
      <c r="H5190" s="102"/>
    </row>
    <row r="5191" spans="1:8" x14ac:dyDescent="0.25">
      <c r="A5191" s="30" t="s">
        <v>1205</v>
      </c>
      <c r="B5191" s="30" t="s">
        <v>7646</v>
      </c>
      <c r="C5191" s="30" t="s">
        <v>1206</v>
      </c>
      <c r="D5191" s="30" t="s">
        <v>5</v>
      </c>
      <c r="E5191" s="30">
        <v>5</v>
      </c>
      <c r="F5191" s="31">
        <v>2</v>
      </c>
      <c r="G5191" s="111">
        <v>259.18</v>
      </c>
      <c r="H5191" s="102" t="s">
        <v>20831</v>
      </c>
    </row>
    <row r="5192" spans="1:8" x14ac:dyDescent="0.25">
      <c r="A5192" s="30"/>
      <c r="B5192" s="30"/>
      <c r="C5192" s="30"/>
      <c r="D5192" s="30" t="s">
        <v>7</v>
      </c>
      <c r="E5192" s="30">
        <v>0.5</v>
      </c>
      <c r="F5192" s="31">
        <v>1</v>
      </c>
      <c r="G5192" s="111">
        <v>12.96</v>
      </c>
      <c r="H5192" s="102"/>
    </row>
    <row r="5193" spans="1:8" x14ac:dyDescent="0.25">
      <c r="A5193" s="34"/>
      <c r="B5193" s="34"/>
      <c r="C5193" s="34" t="s">
        <v>13563</v>
      </c>
      <c r="D5193" s="34"/>
      <c r="E5193" s="34"/>
      <c r="F5193" s="35">
        <v>3</v>
      </c>
      <c r="G5193" s="112">
        <v>272.14</v>
      </c>
      <c r="H5193" s="102"/>
    </row>
    <row r="5194" spans="1:8" ht="30" x14ac:dyDescent="0.25">
      <c r="A5194" s="30" t="s">
        <v>1207</v>
      </c>
      <c r="B5194" s="30" t="s">
        <v>7647</v>
      </c>
      <c r="C5194" s="30" t="s">
        <v>3009</v>
      </c>
      <c r="D5194" s="30" t="s">
        <v>5</v>
      </c>
      <c r="E5194" s="30">
        <v>5</v>
      </c>
      <c r="F5194" s="31">
        <v>1</v>
      </c>
      <c r="G5194" s="111">
        <v>129.59</v>
      </c>
      <c r="H5194" s="102" t="s">
        <v>18295</v>
      </c>
    </row>
    <row r="5195" spans="1:8" x14ac:dyDescent="0.25">
      <c r="A5195" s="30"/>
      <c r="B5195" s="30"/>
      <c r="C5195" s="30"/>
      <c r="D5195" s="30" t="s">
        <v>7</v>
      </c>
      <c r="E5195" s="30">
        <v>0.5</v>
      </c>
      <c r="F5195" s="31">
        <v>3</v>
      </c>
      <c r="G5195" s="111">
        <v>38.880000000000003</v>
      </c>
      <c r="H5195" s="102"/>
    </row>
    <row r="5196" spans="1:8" ht="28.5" x14ac:dyDescent="0.25">
      <c r="A5196" s="34"/>
      <c r="B5196" s="34"/>
      <c r="C5196" s="34" t="s">
        <v>13564</v>
      </c>
      <c r="D5196" s="34"/>
      <c r="E5196" s="34"/>
      <c r="F5196" s="35">
        <v>4</v>
      </c>
      <c r="G5196" s="112">
        <v>168.47</v>
      </c>
      <c r="H5196" s="102"/>
    </row>
    <row r="5197" spans="1:8" x14ac:dyDescent="0.25">
      <c r="A5197" s="30" t="s">
        <v>1208</v>
      </c>
      <c r="B5197" s="30" t="s">
        <v>7648</v>
      </c>
      <c r="C5197" s="30" t="s">
        <v>2647</v>
      </c>
      <c r="D5197" s="30" t="s">
        <v>5</v>
      </c>
      <c r="E5197" s="30">
        <v>5</v>
      </c>
      <c r="F5197" s="31">
        <v>1</v>
      </c>
      <c r="G5197" s="111">
        <v>129.59</v>
      </c>
      <c r="H5197" s="102" t="s">
        <v>16894</v>
      </c>
    </row>
    <row r="5198" spans="1:8" x14ac:dyDescent="0.25">
      <c r="A5198" s="30"/>
      <c r="B5198" s="30"/>
      <c r="C5198" s="30"/>
      <c r="D5198" s="30" t="s">
        <v>7</v>
      </c>
      <c r="E5198" s="30">
        <v>0.5</v>
      </c>
      <c r="F5198" s="31">
        <v>2</v>
      </c>
      <c r="G5198" s="111">
        <v>25.92</v>
      </c>
      <c r="H5198" s="102"/>
    </row>
    <row r="5199" spans="1:8" ht="28.5" x14ac:dyDescent="0.25">
      <c r="A5199" s="34"/>
      <c r="B5199" s="34"/>
      <c r="C5199" s="34" t="s">
        <v>13565</v>
      </c>
      <c r="D5199" s="34"/>
      <c r="E5199" s="34"/>
      <c r="F5199" s="35">
        <v>3</v>
      </c>
      <c r="G5199" s="112">
        <v>155.51</v>
      </c>
      <c r="H5199" s="102"/>
    </row>
    <row r="5200" spans="1:8" ht="30" x14ac:dyDescent="0.25">
      <c r="A5200" s="30" t="s">
        <v>1211</v>
      </c>
      <c r="B5200" s="30" t="s">
        <v>7649</v>
      </c>
      <c r="C5200" s="30" t="s">
        <v>1212</v>
      </c>
      <c r="D5200" s="30" t="s">
        <v>8</v>
      </c>
      <c r="E5200" s="30">
        <v>2</v>
      </c>
      <c r="F5200" s="31">
        <v>1</v>
      </c>
      <c r="G5200" s="111">
        <v>51.84</v>
      </c>
      <c r="H5200" s="102" t="s">
        <v>20280</v>
      </c>
    </row>
    <row r="5201" spans="1:8" ht="28.5" x14ac:dyDescent="0.25">
      <c r="A5201" s="34"/>
      <c r="B5201" s="34"/>
      <c r="C5201" s="34" t="s">
        <v>13566</v>
      </c>
      <c r="D5201" s="34"/>
      <c r="E5201" s="34"/>
      <c r="F5201" s="35">
        <v>1</v>
      </c>
      <c r="G5201" s="112">
        <v>51.84</v>
      </c>
      <c r="H5201" s="102"/>
    </row>
    <row r="5202" spans="1:8" ht="30" x14ac:dyDescent="0.25">
      <c r="A5202" s="30" t="s">
        <v>1213</v>
      </c>
      <c r="B5202" s="30" t="s">
        <v>7650</v>
      </c>
      <c r="C5202" s="30" t="s">
        <v>1214</v>
      </c>
      <c r="D5202" s="30" t="s">
        <v>4</v>
      </c>
      <c r="E5202" s="30">
        <v>8</v>
      </c>
      <c r="F5202" s="31">
        <v>1</v>
      </c>
      <c r="G5202" s="111">
        <v>207.35</v>
      </c>
      <c r="H5202" s="102" t="s">
        <v>18475</v>
      </c>
    </row>
    <row r="5203" spans="1:8" ht="28.5" x14ac:dyDescent="0.25">
      <c r="A5203" s="34"/>
      <c r="B5203" s="34"/>
      <c r="C5203" s="34" t="s">
        <v>13567</v>
      </c>
      <c r="D5203" s="34"/>
      <c r="E5203" s="34"/>
      <c r="F5203" s="35">
        <v>1</v>
      </c>
      <c r="G5203" s="112">
        <v>207.35</v>
      </c>
      <c r="H5203" s="102"/>
    </row>
    <row r="5204" spans="1:8" ht="30" x14ac:dyDescent="0.25">
      <c r="A5204" s="30" t="s">
        <v>1217</v>
      </c>
      <c r="B5204" s="30" t="s">
        <v>7651</v>
      </c>
      <c r="C5204" s="30" t="s">
        <v>1218</v>
      </c>
      <c r="D5204" s="30" t="s">
        <v>5</v>
      </c>
      <c r="E5204" s="30">
        <v>5</v>
      </c>
      <c r="F5204" s="31">
        <v>2</v>
      </c>
      <c r="G5204" s="111">
        <v>259.18</v>
      </c>
      <c r="H5204" s="102" t="s">
        <v>20713</v>
      </c>
    </row>
    <row r="5205" spans="1:8" x14ac:dyDescent="0.25">
      <c r="A5205" s="30"/>
      <c r="B5205" s="30"/>
      <c r="C5205" s="30"/>
      <c r="D5205" s="30" t="s">
        <v>7</v>
      </c>
      <c r="E5205" s="30">
        <v>0.5</v>
      </c>
      <c r="F5205" s="31">
        <v>1</v>
      </c>
      <c r="G5205" s="111">
        <v>12.96</v>
      </c>
      <c r="H5205" s="102"/>
    </row>
    <row r="5206" spans="1:8" ht="28.5" x14ac:dyDescent="0.25">
      <c r="A5206" s="34"/>
      <c r="B5206" s="34"/>
      <c r="C5206" s="34" t="s">
        <v>13568</v>
      </c>
      <c r="D5206" s="34"/>
      <c r="E5206" s="34"/>
      <c r="F5206" s="35">
        <v>3</v>
      </c>
      <c r="G5206" s="112">
        <v>272.14</v>
      </c>
      <c r="H5206" s="102"/>
    </row>
    <row r="5207" spans="1:8" x14ac:dyDescent="0.25">
      <c r="A5207" s="30" t="s">
        <v>1219</v>
      </c>
      <c r="B5207" s="30" t="s">
        <v>7652</v>
      </c>
      <c r="C5207" s="30" t="s">
        <v>2509</v>
      </c>
      <c r="D5207" s="30" t="s">
        <v>5</v>
      </c>
      <c r="E5207" s="30">
        <v>5</v>
      </c>
      <c r="F5207" s="31">
        <v>1</v>
      </c>
      <c r="G5207" s="111">
        <v>129.59</v>
      </c>
      <c r="H5207" s="102" t="s">
        <v>20255</v>
      </c>
    </row>
    <row r="5208" spans="1:8" x14ac:dyDescent="0.25">
      <c r="A5208" s="30"/>
      <c r="B5208" s="30"/>
      <c r="C5208" s="30"/>
      <c r="D5208" s="30" t="s">
        <v>7</v>
      </c>
      <c r="E5208" s="30">
        <v>0.5</v>
      </c>
      <c r="F5208" s="31">
        <v>3</v>
      </c>
      <c r="G5208" s="111">
        <v>38.880000000000003</v>
      </c>
      <c r="H5208" s="102"/>
    </row>
    <row r="5209" spans="1:8" ht="28.5" x14ac:dyDescent="0.25">
      <c r="A5209" s="34"/>
      <c r="B5209" s="34"/>
      <c r="C5209" s="34" t="s">
        <v>13569</v>
      </c>
      <c r="D5209" s="34"/>
      <c r="E5209" s="34"/>
      <c r="F5209" s="35">
        <v>4</v>
      </c>
      <c r="G5209" s="112">
        <v>168.47</v>
      </c>
      <c r="H5209" s="102"/>
    </row>
    <row r="5210" spans="1:8" ht="30" x14ac:dyDescent="0.25">
      <c r="A5210" s="30" t="s">
        <v>6329</v>
      </c>
      <c r="B5210" s="30" t="s">
        <v>7653</v>
      </c>
      <c r="C5210" s="30" t="s">
        <v>6330</v>
      </c>
      <c r="D5210" s="30" t="s">
        <v>8</v>
      </c>
      <c r="E5210" s="30">
        <v>2</v>
      </c>
      <c r="F5210" s="31">
        <v>2</v>
      </c>
      <c r="G5210" s="111">
        <v>103.67</v>
      </c>
      <c r="H5210" s="102" t="s">
        <v>16884</v>
      </c>
    </row>
    <row r="5211" spans="1:8" x14ac:dyDescent="0.25">
      <c r="A5211" s="30"/>
      <c r="B5211" s="30"/>
      <c r="C5211" s="30"/>
      <c r="D5211" s="30" t="s">
        <v>7</v>
      </c>
      <c r="E5211" s="30">
        <v>0.5</v>
      </c>
      <c r="F5211" s="31">
        <v>1</v>
      </c>
      <c r="G5211" s="111">
        <v>12.96</v>
      </c>
      <c r="H5211" s="102"/>
    </row>
    <row r="5212" spans="1:8" ht="42.75" x14ac:dyDescent="0.25">
      <c r="A5212" s="34"/>
      <c r="B5212" s="34"/>
      <c r="C5212" s="34" t="s">
        <v>13570</v>
      </c>
      <c r="D5212" s="34"/>
      <c r="E5212" s="34"/>
      <c r="F5212" s="35">
        <v>3</v>
      </c>
      <c r="G5212" s="112">
        <v>116.63</v>
      </c>
      <c r="H5212" s="102"/>
    </row>
    <row r="5213" spans="1:8" ht="30" x14ac:dyDescent="0.25">
      <c r="A5213" s="30" t="s">
        <v>2417</v>
      </c>
      <c r="B5213" s="30" t="s">
        <v>7654</v>
      </c>
      <c r="C5213" s="30" t="s">
        <v>2418</v>
      </c>
      <c r="D5213" s="30" t="s">
        <v>5</v>
      </c>
      <c r="E5213" s="30">
        <v>5</v>
      </c>
      <c r="F5213" s="31">
        <v>1</v>
      </c>
      <c r="G5213" s="111">
        <v>129.59</v>
      </c>
      <c r="H5213" s="102" t="s">
        <v>20749</v>
      </c>
    </row>
    <row r="5214" spans="1:8" x14ac:dyDescent="0.25">
      <c r="A5214" s="30"/>
      <c r="B5214" s="30"/>
      <c r="C5214" s="30"/>
      <c r="D5214" s="30" t="s">
        <v>6</v>
      </c>
      <c r="E5214" s="30">
        <v>1</v>
      </c>
      <c r="F5214" s="31">
        <v>2</v>
      </c>
      <c r="G5214" s="111">
        <v>51.84</v>
      </c>
      <c r="H5214" s="102"/>
    </row>
    <row r="5215" spans="1:8" x14ac:dyDescent="0.25">
      <c r="A5215" s="30"/>
      <c r="B5215" s="30"/>
      <c r="C5215" s="30"/>
      <c r="D5215" s="30" t="s">
        <v>7</v>
      </c>
      <c r="E5215" s="30">
        <v>0.5</v>
      </c>
      <c r="F5215" s="31">
        <v>1</v>
      </c>
      <c r="G5215" s="111">
        <v>12.96</v>
      </c>
      <c r="H5215" s="102"/>
    </row>
    <row r="5216" spans="1:8" ht="28.5" x14ac:dyDescent="0.25">
      <c r="A5216" s="34"/>
      <c r="B5216" s="34"/>
      <c r="C5216" s="34" t="s">
        <v>13571</v>
      </c>
      <c r="D5216" s="34"/>
      <c r="E5216" s="34"/>
      <c r="F5216" s="35">
        <v>4</v>
      </c>
      <c r="G5216" s="112">
        <v>194.39000000000001</v>
      </c>
      <c r="H5216" s="102"/>
    </row>
    <row r="5217" spans="1:8" x14ac:dyDescent="0.25">
      <c r="A5217" s="30" t="s">
        <v>2648</v>
      </c>
      <c r="B5217" s="30" t="s">
        <v>7655</v>
      </c>
      <c r="C5217" s="30" t="s">
        <v>1237</v>
      </c>
      <c r="D5217" s="30" t="s">
        <v>3</v>
      </c>
      <c r="E5217" s="30">
        <v>10</v>
      </c>
      <c r="F5217" s="31">
        <v>1</v>
      </c>
      <c r="G5217" s="111">
        <v>259.18</v>
      </c>
      <c r="H5217" s="102" t="s">
        <v>18765</v>
      </c>
    </row>
    <row r="5218" spans="1:8" x14ac:dyDescent="0.25">
      <c r="A5218" s="30"/>
      <c r="B5218" s="30"/>
      <c r="C5218" s="30"/>
      <c r="D5218" s="30" t="s">
        <v>7</v>
      </c>
      <c r="E5218" s="30">
        <v>0.5</v>
      </c>
      <c r="F5218" s="31">
        <v>1</v>
      </c>
      <c r="G5218" s="111">
        <v>12.96</v>
      </c>
      <c r="H5218" s="102"/>
    </row>
    <row r="5219" spans="1:8" ht="28.5" x14ac:dyDescent="0.25">
      <c r="A5219" s="34"/>
      <c r="B5219" s="34"/>
      <c r="C5219" s="34" t="s">
        <v>13572</v>
      </c>
      <c r="D5219" s="34"/>
      <c r="E5219" s="34"/>
      <c r="F5219" s="35">
        <v>2</v>
      </c>
      <c r="G5219" s="112">
        <v>272.14</v>
      </c>
      <c r="H5219" s="102"/>
    </row>
    <row r="5220" spans="1:8" ht="30" x14ac:dyDescent="0.25">
      <c r="A5220" s="30" t="s">
        <v>1222</v>
      </c>
      <c r="B5220" s="30" t="s">
        <v>7656</v>
      </c>
      <c r="C5220" s="30" t="s">
        <v>1223</v>
      </c>
      <c r="D5220" s="30" t="s">
        <v>5</v>
      </c>
      <c r="E5220" s="30">
        <v>5</v>
      </c>
      <c r="F5220" s="31">
        <v>1</v>
      </c>
      <c r="G5220" s="111">
        <v>129.59</v>
      </c>
      <c r="H5220" s="102" t="s">
        <v>16872</v>
      </c>
    </row>
    <row r="5221" spans="1:8" x14ac:dyDescent="0.25">
      <c r="A5221" s="30"/>
      <c r="B5221" s="30"/>
      <c r="C5221" s="30"/>
      <c r="D5221" s="30" t="s">
        <v>7</v>
      </c>
      <c r="E5221" s="30">
        <v>0.5</v>
      </c>
      <c r="F5221" s="31">
        <v>2</v>
      </c>
      <c r="G5221" s="111">
        <v>25.92</v>
      </c>
      <c r="H5221" s="102"/>
    </row>
    <row r="5222" spans="1:8" ht="28.5" x14ac:dyDescent="0.25">
      <c r="A5222" s="34"/>
      <c r="B5222" s="34"/>
      <c r="C5222" s="34" t="s">
        <v>13573</v>
      </c>
      <c r="D5222" s="34"/>
      <c r="E5222" s="34"/>
      <c r="F5222" s="35">
        <v>3</v>
      </c>
      <c r="G5222" s="112">
        <v>155.51</v>
      </c>
      <c r="H5222" s="102"/>
    </row>
    <row r="5223" spans="1:8" x14ac:dyDescent="0.25">
      <c r="A5223" s="30" t="s">
        <v>1224</v>
      </c>
      <c r="B5223" s="30" t="s">
        <v>7657</v>
      </c>
      <c r="C5223" s="30" t="s">
        <v>1225</v>
      </c>
      <c r="D5223" s="30" t="s">
        <v>5</v>
      </c>
      <c r="E5223" s="30">
        <v>5</v>
      </c>
      <c r="F5223" s="31">
        <v>1</v>
      </c>
      <c r="G5223" s="111">
        <v>129.59</v>
      </c>
      <c r="H5223" s="102" t="s">
        <v>18896</v>
      </c>
    </row>
    <row r="5224" spans="1:8" x14ac:dyDescent="0.25">
      <c r="A5224" s="30"/>
      <c r="B5224" s="30"/>
      <c r="C5224" s="30"/>
      <c r="D5224" s="30" t="s">
        <v>7</v>
      </c>
      <c r="E5224" s="30">
        <v>0.5</v>
      </c>
      <c r="F5224" s="31">
        <v>1</v>
      </c>
      <c r="G5224" s="111">
        <v>12.96</v>
      </c>
      <c r="H5224" s="102"/>
    </row>
    <row r="5225" spans="1:8" ht="28.5" x14ac:dyDescent="0.25">
      <c r="A5225" s="34"/>
      <c r="B5225" s="34"/>
      <c r="C5225" s="34" t="s">
        <v>13574</v>
      </c>
      <c r="D5225" s="34"/>
      <c r="E5225" s="34"/>
      <c r="F5225" s="35">
        <v>2</v>
      </c>
      <c r="G5225" s="112">
        <v>142.55000000000001</v>
      </c>
      <c r="H5225" s="102"/>
    </row>
    <row r="5226" spans="1:8" ht="30" x14ac:dyDescent="0.25">
      <c r="A5226" s="30" t="s">
        <v>1226</v>
      </c>
      <c r="B5226" s="30" t="s">
        <v>7658</v>
      </c>
      <c r="C5226" s="30" t="s">
        <v>1227</v>
      </c>
      <c r="D5226" s="30" t="s">
        <v>8</v>
      </c>
      <c r="E5226" s="30">
        <v>2</v>
      </c>
      <c r="F5226" s="31">
        <v>1</v>
      </c>
      <c r="G5226" s="111">
        <v>51.84</v>
      </c>
      <c r="H5226" s="102" t="s">
        <v>19619</v>
      </c>
    </row>
    <row r="5227" spans="1:8" ht="28.5" x14ac:dyDescent="0.25">
      <c r="A5227" s="34"/>
      <c r="B5227" s="34"/>
      <c r="C5227" s="34" t="s">
        <v>13575</v>
      </c>
      <c r="D5227" s="34"/>
      <c r="E5227" s="34"/>
      <c r="F5227" s="35">
        <v>1</v>
      </c>
      <c r="G5227" s="112">
        <v>51.84</v>
      </c>
      <c r="H5227" s="102"/>
    </row>
    <row r="5228" spans="1:8" ht="30" x14ac:dyDescent="0.25">
      <c r="A5228" s="30" t="s">
        <v>1228</v>
      </c>
      <c r="B5228" s="30" t="s">
        <v>7659</v>
      </c>
      <c r="C5228" s="30" t="s">
        <v>1229</v>
      </c>
      <c r="D5228" s="30" t="s">
        <v>8</v>
      </c>
      <c r="E5228" s="30">
        <v>2</v>
      </c>
      <c r="F5228" s="31">
        <v>1</v>
      </c>
      <c r="G5228" s="111">
        <v>51.84</v>
      </c>
      <c r="H5228" s="102" t="s">
        <v>18563</v>
      </c>
    </row>
    <row r="5229" spans="1:8" x14ac:dyDescent="0.25">
      <c r="A5229" s="30"/>
      <c r="B5229" s="30"/>
      <c r="C5229" s="30"/>
      <c r="D5229" s="30" t="s">
        <v>7</v>
      </c>
      <c r="E5229" s="30">
        <v>0.5</v>
      </c>
      <c r="F5229" s="31">
        <v>2</v>
      </c>
      <c r="G5229" s="111">
        <v>25.92</v>
      </c>
      <c r="H5229" s="102"/>
    </row>
    <row r="5230" spans="1:8" ht="28.5" x14ac:dyDescent="0.25">
      <c r="A5230" s="34"/>
      <c r="B5230" s="34"/>
      <c r="C5230" s="34" t="s">
        <v>13576</v>
      </c>
      <c r="D5230" s="34"/>
      <c r="E5230" s="34"/>
      <c r="F5230" s="35">
        <v>3</v>
      </c>
      <c r="G5230" s="112">
        <v>77.760000000000005</v>
      </c>
      <c r="H5230" s="102"/>
    </row>
    <row r="5231" spans="1:8" ht="30" x14ac:dyDescent="0.25">
      <c r="A5231" s="30" t="s">
        <v>1230</v>
      </c>
      <c r="B5231" s="30" t="s">
        <v>7660</v>
      </c>
      <c r="C5231" s="30" t="s">
        <v>1231</v>
      </c>
      <c r="D5231" s="30" t="s">
        <v>5</v>
      </c>
      <c r="E5231" s="30">
        <v>5</v>
      </c>
      <c r="F5231" s="31">
        <v>1</v>
      </c>
      <c r="G5231" s="111">
        <v>129.59</v>
      </c>
      <c r="H5231" s="102" t="s">
        <v>18979</v>
      </c>
    </row>
    <row r="5232" spans="1:8" x14ac:dyDescent="0.25">
      <c r="A5232" s="30"/>
      <c r="B5232" s="30"/>
      <c r="C5232" s="30"/>
      <c r="D5232" s="30" t="s">
        <v>7</v>
      </c>
      <c r="E5232" s="30">
        <v>0.5</v>
      </c>
      <c r="F5232" s="31">
        <v>2</v>
      </c>
      <c r="G5232" s="111">
        <v>25.92</v>
      </c>
      <c r="H5232" s="102"/>
    </row>
    <row r="5233" spans="1:8" ht="28.5" x14ac:dyDescent="0.25">
      <c r="A5233" s="34"/>
      <c r="B5233" s="34"/>
      <c r="C5233" s="34" t="s">
        <v>13577</v>
      </c>
      <c r="D5233" s="34"/>
      <c r="E5233" s="34"/>
      <c r="F5233" s="35">
        <v>3</v>
      </c>
      <c r="G5233" s="112">
        <v>155.51</v>
      </c>
      <c r="H5233" s="102"/>
    </row>
    <row r="5234" spans="1:8" x14ac:dyDescent="0.25">
      <c r="A5234" s="30" t="s">
        <v>1232</v>
      </c>
      <c r="B5234" s="30" t="s">
        <v>7661</v>
      </c>
      <c r="C5234" s="30" t="s">
        <v>2835</v>
      </c>
      <c r="D5234" s="30" t="s">
        <v>5</v>
      </c>
      <c r="E5234" s="30">
        <v>5</v>
      </c>
      <c r="F5234" s="31">
        <v>1</v>
      </c>
      <c r="G5234" s="111">
        <v>129.59</v>
      </c>
      <c r="H5234" s="102" t="s">
        <v>20906</v>
      </c>
    </row>
    <row r="5235" spans="1:8" x14ac:dyDescent="0.25">
      <c r="A5235" s="30"/>
      <c r="B5235" s="30"/>
      <c r="C5235" s="30"/>
      <c r="D5235" s="30" t="s">
        <v>7</v>
      </c>
      <c r="E5235" s="30">
        <v>0.5</v>
      </c>
      <c r="F5235" s="31">
        <v>1</v>
      </c>
      <c r="G5235" s="111">
        <v>12.96</v>
      </c>
      <c r="H5235" s="102"/>
    </row>
    <row r="5236" spans="1:8" ht="28.5" x14ac:dyDescent="0.25">
      <c r="A5236" s="34"/>
      <c r="B5236" s="34"/>
      <c r="C5236" s="34" t="s">
        <v>13578</v>
      </c>
      <c r="D5236" s="34"/>
      <c r="E5236" s="34"/>
      <c r="F5236" s="35">
        <v>2</v>
      </c>
      <c r="G5236" s="112">
        <v>142.55000000000001</v>
      </c>
      <c r="H5236" s="102"/>
    </row>
    <row r="5237" spans="1:8" ht="30" x14ac:dyDescent="0.25">
      <c r="A5237" s="30" t="s">
        <v>1233</v>
      </c>
      <c r="B5237" s="30" t="s">
        <v>7662</v>
      </c>
      <c r="C5237" s="30" t="s">
        <v>1234</v>
      </c>
      <c r="D5237" s="30" t="s">
        <v>5</v>
      </c>
      <c r="E5237" s="30">
        <v>5</v>
      </c>
      <c r="F5237" s="31">
        <v>3</v>
      </c>
      <c r="G5237" s="111">
        <v>388.77</v>
      </c>
      <c r="H5237" s="102" t="s">
        <v>19272</v>
      </c>
    </row>
    <row r="5238" spans="1:8" x14ac:dyDescent="0.25">
      <c r="A5238" s="30"/>
      <c r="B5238" s="30"/>
      <c r="C5238" s="30"/>
      <c r="D5238" s="30" t="s">
        <v>7</v>
      </c>
      <c r="E5238" s="30">
        <v>0.5</v>
      </c>
      <c r="F5238" s="31">
        <v>3</v>
      </c>
      <c r="G5238" s="111">
        <v>38.880000000000003</v>
      </c>
      <c r="H5238" s="102"/>
    </row>
    <row r="5239" spans="1:8" ht="28.5" x14ac:dyDescent="0.25">
      <c r="A5239" s="34"/>
      <c r="B5239" s="34"/>
      <c r="C5239" s="34" t="s">
        <v>13579</v>
      </c>
      <c r="D5239" s="34"/>
      <c r="E5239" s="34"/>
      <c r="F5239" s="35">
        <v>6</v>
      </c>
      <c r="G5239" s="112">
        <v>427.65</v>
      </c>
      <c r="H5239" s="102"/>
    </row>
    <row r="5240" spans="1:8" x14ac:dyDescent="0.25">
      <c r="A5240" s="30" t="s">
        <v>1235</v>
      </c>
      <c r="B5240" s="30" t="s">
        <v>7663</v>
      </c>
      <c r="C5240" s="30" t="s">
        <v>1236</v>
      </c>
      <c r="D5240" s="30" t="s">
        <v>5</v>
      </c>
      <c r="E5240" s="30">
        <v>5</v>
      </c>
      <c r="F5240" s="31">
        <v>1</v>
      </c>
      <c r="G5240" s="111">
        <v>129.59</v>
      </c>
      <c r="H5240" s="102" t="s">
        <v>17280</v>
      </c>
    </row>
    <row r="5241" spans="1:8" x14ac:dyDescent="0.25">
      <c r="A5241" s="30"/>
      <c r="B5241" s="30"/>
      <c r="C5241" s="30"/>
      <c r="D5241" s="30" t="s">
        <v>7</v>
      </c>
      <c r="E5241" s="30">
        <v>0.5</v>
      </c>
      <c r="F5241" s="31">
        <v>1</v>
      </c>
      <c r="G5241" s="111">
        <v>12.96</v>
      </c>
      <c r="H5241" s="102"/>
    </row>
    <row r="5242" spans="1:8" ht="28.5" x14ac:dyDescent="0.25">
      <c r="A5242" s="34"/>
      <c r="B5242" s="34"/>
      <c r="C5242" s="34" t="s">
        <v>13580</v>
      </c>
      <c r="D5242" s="34"/>
      <c r="E5242" s="34"/>
      <c r="F5242" s="35">
        <v>2</v>
      </c>
      <c r="G5242" s="112">
        <v>142.55000000000001</v>
      </c>
      <c r="H5242" s="102"/>
    </row>
    <row r="5243" spans="1:8" ht="30" x14ac:dyDescent="0.25">
      <c r="A5243" s="30" t="s">
        <v>1238</v>
      </c>
      <c r="B5243" s="30" t="s">
        <v>7664</v>
      </c>
      <c r="C5243" s="30" t="s">
        <v>1239</v>
      </c>
      <c r="D5243" s="30" t="s">
        <v>7</v>
      </c>
      <c r="E5243" s="30">
        <v>0.5</v>
      </c>
      <c r="F5243" s="31">
        <v>2</v>
      </c>
      <c r="G5243" s="111">
        <v>25.92</v>
      </c>
      <c r="H5243" s="102" t="s">
        <v>19907</v>
      </c>
    </row>
    <row r="5244" spans="1:8" ht="28.5" x14ac:dyDescent="0.25">
      <c r="A5244" s="34"/>
      <c r="B5244" s="34"/>
      <c r="C5244" s="34" t="s">
        <v>13581</v>
      </c>
      <c r="D5244" s="34"/>
      <c r="E5244" s="34"/>
      <c r="F5244" s="35">
        <v>2</v>
      </c>
      <c r="G5244" s="112">
        <v>25.92</v>
      </c>
      <c r="H5244" s="102"/>
    </row>
    <row r="5245" spans="1:8" ht="30" x14ac:dyDescent="0.25">
      <c r="A5245" s="30" t="s">
        <v>2836</v>
      </c>
      <c r="B5245" s="30" t="s">
        <v>7665</v>
      </c>
      <c r="C5245" s="30" t="s">
        <v>6457</v>
      </c>
      <c r="D5245" s="30" t="s">
        <v>5</v>
      </c>
      <c r="E5245" s="30">
        <v>5</v>
      </c>
      <c r="F5245" s="31">
        <v>1</v>
      </c>
      <c r="G5245" s="111">
        <v>129.59</v>
      </c>
      <c r="H5245" s="102" t="s">
        <v>19226</v>
      </c>
    </row>
    <row r="5246" spans="1:8" x14ac:dyDescent="0.25">
      <c r="A5246" s="30"/>
      <c r="B5246" s="30"/>
      <c r="C5246" s="30"/>
      <c r="D5246" s="30" t="s">
        <v>7</v>
      </c>
      <c r="E5246" s="30">
        <v>0.5</v>
      </c>
      <c r="F5246" s="31">
        <v>2</v>
      </c>
      <c r="G5246" s="111">
        <v>25.92</v>
      </c>
      <c r="H5246" s="102"/>
    </row>
    <row r="5247" spans="1:8" ht="28.5" x14ac:dyDescent="0.25">
      <c r="A5247" s="34"/>
      <c r="B5247" s="34"/>
      <c r="C5247" s="34" t="s">
        <v>13582</v>
      </c>
      <c r="D5247" s="34"/>
      <c r="E5247" s="34"/>
      <c r="F5247" s="35">
        <v>3</v>
      </c>
      <c r="G5247" s="112">
        <v>155.51</v>
      </c>
      <c r="H5247" s="102"/>
    </row>
    <row r="5248" spans="1:8" x14ac:dyDescent="0.25">
      <c r="A5248" s="30" t="s">
        <v>1240</v>
      </c>
      <c r="B5248" s="30" t="s">
        <v>7666</v>
      </c>
      <c r="C5248" s="30" t="s">
        <v>1241</v>
      </c>
      <c r="D5248" s="30" t="s">
        <v>5</v>
      </c>
      <c r="E5248" s="30">
        <v>5</v>
      </c>
      <c r="F5248" s="31">
        <v>2</v>
      </c>
      <c r="G5248" s="111">
        <v>259.18</v>
      </c>
      <c r="H5248" s="102" t="s">
        <v>19751</v>
      </c>
    </row>
    <row r="5249" spans="1:8" x14ac:dyDescent="0.25">
      <c r="A5249" s="30"/>
      <c r="B5249" s="30"/>
      <c r="C5249" s="30"/>
      <c r="D5249" s="30" t="s">
        <v>7</v>
      </c>
      <c r="E5249" s="30">
        <v>0.5</v>
      </c>
      <c r="F5249" s="31">
        <v>2</v>
      </c>
      <c r="G5249" s="111">
        <v>25.92</v>
      </c>
      <c r="H5249" s="102"/>
    </row>
    <row r="5250" spans="1:8" x14ac:dyDescent="0.25">
      <c r="A5250" s="34"/>
      <c r="B5250" s="34"/>
      <c r="C5250" s="34" t="s">
        <v>13583</v>
      </c>
      <c r="D5250" s="34"/>
      <c r="E5250" s="34"/>
      <c r="F5250" s="35">
        <v>4</v>
      </c>
      <c r="G5250" s="112">
        <v>285.10000000000002</v>
      </c>
      <c r="H5250" s="102"/>
    </row>
    <row r="5251" spans="1:8" ht="45" x14ac:dyDescent="0.25">
      <c r="A5251" s="30" t="s">
        <v>1242</v>
      </c>
      <c r="B5251" s="30" t="s">
        <v>7667</v>
      </c>
      <c r="C5251" s="30" t="s">
        <v>2419</v>
      </c>
      <c r="D5251" s="30" t="s">
        <v>5</v>
      </c>
      <c r="E5251" s="30">
        <v>5</v>
      </c>
      <c r="F5251" s="31">
        <v>2</v>
      </c>
      <c r="G5251" s="111">
        <v>259.18</v>
      </c>
      <c r="H5251" s="102" t="s">
        <v>17313</v>
      </c>
    </row>
    <row r="5252" spans="1:8" x14ac:dyDescent="0.25">
      <c r="A5252" s="30"/>
      <c r="B5252" s="30"/>
      <c r="C5252" s="30"/>
      <c r="D5252" s="30" t="s">
        <v>7</v>
      </c>
      <c r="E5252" s="30">
        <v>0.5</v>
      </c>
      <c r="F5252" s="31">
        <v>2</v>
      </c>
      <c r="G5252" s="111">
        <v>25.92</v>
      </c>
      <c r="H5252" s="102"/>
    </row>
    <row r="5253" spans="1:8" ht="42.75" x14ac:dyDescent="0.25">
      <c r="A5253" s="34"/>
      <c r="B5253" s="34"/>
      <c r="C5253" s="34" t="s">
        <v>13584</v>
      </c>
      <c r="D5253" s="34"/>
      <c r="E5253" s="34"/>
      <c r="F5253" s="35">
        <v>4</v>
      </c>
      <c r="G5253" s="112">
        <v>285.10000000000002</v>
      </c>
      <c r="H5253" s="102"/>
    </row>
    <row r="5254" spans="1:8" x14ac:dyDescent="0.25">
      <c r="A5254" s="30" t="s">
        <v>1243</v>
      </c>
      <c r="B5254" s="30" t="s">
        <v>7668</v>
      </c>
      <c r="C5254" s="30" t="s">
        <v>1244</v>
      </c>
      <c r="D5254" s="30" t="s">
        <v>5</v>
      </c>
      <c r="E5254" s="30">
        <v>5</v>
      </c>
      <c r="F5254" s="31">
        <v>1</v>
      </c>
      <c r="G5254" s="111">
        <v>129.59</v>
      </c>
      <c r="H5254" s="102" t="s">
        <v>17466</v>
      </c>
    </row>
    <row r="5255" spans="1:8" x14ac:dyDescent="0.25">
      <c r="A5255" s="30"/>
      <c r="B5255" s="30"/>
      <c r="C5255" s="30"/>
      <c r="D5255" s="30" t="s">
        <v>7</v>
      </c>
      <c r="E5255" s="30">
        <v>0.5</v>
      </c>
      <c r="F5255" s="31">
        <v>2</v>
      </c>
      <c r="G5255" s="111">
        <v>25.92</v>
      </c>
      <c r="H5255" s="102"/>
    </row>
    <row r="5256" spans="1:8" ht="28.5" x14ac:dyDescent="0.25">
      <c r="A5256" s="34"/>
      <c r="B5256" s="34"/>
      <c r="C5256" s="34" t="s">
        <v>13585</v>
      </c>
      <c r="D5256" s="34"/>
      <c r="E5256" s="34"/>
      <c r="F5256" s="35">
        <v>3</v>
      </c>
      <c r="G5256" s="112">
        <v>155.51</v>
      </c>
      <c r="H5256" s="102"/>
    </row>
    <row r="5257" spans="1:8" x14ac:dyDescent="0.25">
      <c r="A5257" s="30" t="s">
        <v>1245</v>
      </c>
      <c r="B5257" s="30" t="s">
        <v>7669</v>
      </c>
      <c r="C5257" s="30" t="s">
        <v>1246</v>
      </c>
      <c r="D5257" s="30" t="s">
        <v>5</v>
      </c>
      <c r="E5257" s="30">
        <v>5</v>
      </c>
      <c r="F5257" s="31">
        <v>2</v>
      </c>
      <c r="G5257" s="111">
        <v>259.18</v>
      </c>
      <c r="H5257" s="102" t="s">
        <v>18365</v>
      </c>
    </row>
    <row r="5258" spans="1:8" x14ac:dyDescent="0.25">
      <c r="A5258" s="30"/>
      <c r="B5258" s="30"/>
      <c r="C5258" s="30"/>
      <c r="D5258" s="30" t="s">
        <v>6</v>
      </c>
      <c r="E5258" s="30">
        <v>1</v>
      </c>
      <c r="F5258" s="31">
        <v>1</v>
      </c>
      <c r="G5258" s="111">
        <v>25.92</v>
      </c>
      <c r="H5258" s="102"/>
    </row>
    <row r="5259" spans="1:8" x14ac:dyDescent="0.25">
      <c r="A5259" s="30"/>
      <c r="B5259" s="30"/>
      <c r="C5259" s="30"/>
      <c r="D5259" s="30" t="s">
        <v>7</v>
      </c>
      <c r="E5259" s="30">
        <v>0.5</v>
      </c>
      <c r="F5259" s="31">
        <v>2</v>
      </c>
      <c r="G5259" s="111">
        <v>25.92</v>
      </c>
      <c r="H5259" s="102"/>
    </row>
    <row r="5260" spans="1:8" ht="28.5" x14ac:dyDescent="0.25">
      <c r="A5260" s="34"/>
      <c r="B5260" s="34"/>
      <c r="C5260" s="34" t="s">
        <v>13586</v>
      </c>
      <c r="D5260" s="34"/>
      <c r="E5260" s="34"/>
      <c r="F5260" s="35">
        <v>5</v>
      </c>
      <c r="G5260" s="112">
        <v>311.02000000000004</v>
      </c>
      <c r="H5260" s="102"/>
    </row>
    <row r="5261" spans="1:8" ht="30" x14ac:dyDescent="0.25">
      <c r="A5261" s="30" t="s">
        <v>1247</v>
      </c>
      <c r="B5261" s="30" t="s">
        <v>7670</v>
      </c>
      <c r="C5261" s="30" t="s">
        <v>1248</v>
      </c>
      <c r="D5261" s="30" t="s">
        <v>5</v>
      </c>
      <c r="E5261" s="30">
        <v>5</v>
      </c>
      <c r="F5261" s="31">
        <v>1</v>
      </c>
      <c r="G5261" s="111">
        <v>129.59</v>
      </c>
      <c r="H5261" s="102" t="s">
        <v>19248</v>
      </c>
    </row>
    <row r="5262" spans="1:8" x14ac:dyDescent="0.25">
      <c r="A5262" s="30"/>
      <c r="B5262" s="30"/>
      <c r="C5262" s="30"/>
      <c r="D5262" s="30" t="s">
        <v>7</v>
      </c>
      <c r="E5262" s="30">
        <v>0.5</v>
      </c>
      <c r="F5262" s="31">
        <v>2</v>
      </c>
      <c r="G5262" s="111">
        <v>25.92</v>
      </c>
      <c r="H5262" s="102"/>
    </row>
    <row r="5263" spans="1:8" ht="28.5" x14ac:dyDescent="0.25">
      <c r="A5263" s="34"/>
      <c r="B5263" s="34"/>
      <c r="C5263" s="34" t="s">
        <v>13587</v>
      </c>
      <c r="D5263" s="34"/>
      <c r="E5263" s="34"/>
      <c r="F5263" s="35">
        <v>3</v>
      </c>
      <c r="G5263" s="112">
        <v>155.51</v>
      </c>
      <c r="H5263" s="102"/>
    </row>
    <row r="5264" spans="1:8" ht="30" x14ac:dyDescent="0.25">
      <c r="A5264" s="30" t="s">
        <v>1251</v>
      </c>
      <c r="B5264" s="30" t="s">
        <v>7672</v>
      </c>
      <c r="C5264" s="30" t="s">
        <v>1252</v>
      </c>
      <c r="D5264" s="30" t="s">
        <v>5</v>
      </c>
      <c r="E5264" s="30">
        <v>5</v>
      </c>
      <c r="F5264" s="31">
        <v>1</v>
      </c>
      <c r="G5264" s="111">
        <v>129.59</v>
      </c>
      <c r="H5264" s="102" t="s">
        <v>17669</v>
      </c>
    </row>
    <row r="5265" spans="1:8" x14ac:dyDescent="0.25">
      <c r="A5265" s="30"/>
      <c r="B5265" s="30"/>
      <c r="C5265" s="30"/>
      <c r="D5265" s="30" t="s">
        <v>7</v>
      </c>
      <c r="E5265" s="30">
        <v>0.5</v>
      </c>
      <c r="F5265" s="31">
        <v>1</v>
      </c>
      <c r="G5265" s="111">
        <v>12.96</v>
      </c>
      <c r="H5265" s="102"/>
    </row>
    <row r="5266" spans="1:8" ht="28.5" x14ac:dyDescent="0.25">
      <c r="A5266" s="34"/>
      <c r="B5266" s="34"/>
      <c r="C5266" s="34" t="s">
        <v>13588</v>
      </c>
      <c r="D5266" s="34"/>
      <c r="E5266" s="34"/>
      <c r="F5266" s="35">
        <v>2</v>
      </c>
      <c r="G5266" s="112">
        <v>142.55000000000001</v>
      </c>
      <c r="H5266" s="102"/>
    </row>
    <row r="5267" spans="1:8" ht="30" x14ac:dyDescent="0.25">
      <c r="A5267" s="30" t="s">
        <v>1695</v>
      </c>
      <c r="B5267" s="30" t="s">
        <v>8715</v>
      </c>
      <c r="C5267" s="30" t="s">
        <v>1696</v>
      </c>
      <c r="D5267" s="30" t="s">
        <v>3</v>
      </c>
      <c r="E5267" s="30">
        <v>10</v>
      </c>
      <c r="F5267" s="31">
        <v>18</v>
      </c>
      <c r="G5267" s="111">
        <v>4665.28</v>
      </c>
      <c r="H5267" s="102" t="s">
        <v>20522</v>
      </c>
    </row>
    <row r="5268" spans="1:8" x14ac:dyDescent="0.25">
      <c r="A5268" s="30"/>
      <c r="B5268" s="30"/>
      <c r="C5268" s="30"/>
      <c r="D5268" s="30" t="s">
        <v>4</v>
      </c>
      <c r="E5268" s="30">
        <v>8</v>
      </c>
      <c r="F5268" s="31">
        <v>12</v>
      </c>
      <c r="G5268" s="111">
        <v>2488.15</v>
      </c>
      <c r="H5268" s="102"/>
    </row>
    <row r="5269" spans="1:8" x14ac:dyDescent="0.25">
      <c r="A5269" s="30"/>
      <c r="B5269" s="30"/>
      <c r="C5269" s="30"/>
      <c r="D5269" s="30" t="s">
        <v>5</v>
      </c>
      <c r="E5269" s="30">
        <v>5</v>
      </c>
      <c r="F5269" s="31">
        <v>36</v>
      </c>
      <c r="G5269" s="111">
        <v>4665.28</v>
      </c>
      <c r="H5269" s="102"/>
    </row>
    <row r="5270" spans="1:8" x14ac:dyDescent="0.25">
      <c r="A5270" s="30"/>
      <c r="B5270" s="30"/>
      <c r="C5270" s="30"/>
      <c r="D5270" s="30" t="s">
        <v>6</v>
      </c>
      <c r="E5270" s="30">
        <v>1</v>
      </c>
      <c r="F5270" s="31">
        <v>10</v>
      </c>
      <c r="G5270" s="111">
        <v>259.18</v>
      </c>
      <c r="H5270" s="102"/>
    </row>
    <row r="5271" spans="1:8" x14ac:dyDescent="0.25">
      <c r="A5271" s="30"/>
      <c r="B5271" s="30"/>
      <c r="C5271" s="30"/>
      <c r="D5271" s="30" t="s">
        <v>7</v>
      </c>
      <c r="E5271" s="30">
        <v>0.5</v>
      </c>
      <c r="F5271" s="31">
        <v>139</v>
      </c>
      <c r="G5271" s="111">
        <v>1801.31</v>
      </c>
      <c r="H5271" s="102"/>
    </row>
    <row r="5272" spans="1:8" ht="28.5" x14ac:dyDescent="0.25">
      <c r="A5272" s="34"/>
      <c r="B5272" s="34"/>
      <c r="C5272" s="34" t="s">
        <v>13589</v>
      </c>
      <c r="D5272" s="34"/>
      <c r="E5272" s="34"/>
      <c r="F5272" s="35">
        <v>215</v>
      </c>
      <c r="G5272" s="112">
        <v>13879.199999999999</v>
      </c>
      <c r="H5272" s="102"/>
    </row>
    <row r="5273" spans="1:8" ht="30" x14ac:dyDescent="0.25">
      <c r="A5273" s="30" t="s">
        <v>1253</v>
      </c>
      <c r="B5273" s="30" t="s">
        <v>7673</v>
      </c>
      <c r="C5273" s="30" t="s">
        <v>1254</v>
      </c>
      <c r="D5273" s="30" t="s">
        <v>3</v>
      </c>
      <c r="E5273" s="30">
        <v>10</v>
      </c>
      <c r="F5273" s="31">
        <v>4</v>
      </c>
      <c r="G5273" s="111">
        <v>1036.73</v>
      </c>
      <c r="H5273" s="102" t="s">
        <v>18029</v>
      </c>
    </row>
    <row r="5274" spans="1:8" x14ac:dyDescent="0.25">
      <c r="A5274" s="30"/>
      <c r="B5274" s="30"/>
      <c r="C5274" s="30"/>
      <c r="D5274" s="30" t="s">
        <v>6</v>
      </c>
      <c r="E5274" s="30">
        <v>1</v>
      </c>
      <c r="F5274" s="31">
        <v>1</v>
      </c>
      <c r="G5274" s="111">
        <v>25.92</v>
      </c>
      <c r="H5274" s="102"/>
    </row>
    <row r="5275" spans="1:8" x14ac:dyDescent="0.25">
      <c r="A5275" s="30"/>
      <c r="B5275" s="30"/>
      <c r="C5275" s="30"/>
      <c r="D5275" s="30" t="s">
        <v>7</v>
      </c>
      <c r="E5275" s="30">
        <v>0.5</v>
      </c>
      <c r="F5275" s="31">
        <v>2</v>
      </c>
      <c r="G5275" s="111">
        <v>25.92</v>
      </c>
      <c r="H5275" s="102"/>
    </row>
    <row r="5276" spans="1:8" ht="28.5" x14ac:dyDescent="0.25">
      <c r="A5276" s="34"/>
      <c r="B5276" s="34"/>
      <c r="C5276" s="34" t="s">
        <v>13590</v>
      </c>
      <c r="D5276" s="34"/>
      <c r="E5276" s="34"/>
      <c r="F5276" s="35">
        <v>7</v>
      </c>
      <c r="G5276" s="112">
        <v>1088.5700000000002</v>
      </c>
      <c r="H5276" s="102"/>
    </row>
    <row r="5277" spans="1:8" ht="45" x14ac:dyDescent="0.25">
      <c r="A5277" s="30" t="s">
        <v>1255</v>
      </c>
      <c r="B5277" s="30" t="s">
        <v>7674</v>
      </c>
      <c r="C5277" s="30" t="s">
        <v>2420</v>
      </c>
      <c r="D5277" s="30" t="s">
        <v>5</v>
      </c>
      <c r="E5277" s="30">
        <v>5</v>
      </c>
      <c r="F5277" s="31">
        <v>3</v>
      </c>
      <c r="G5277" s="111">
        <v>388.77</v>
      </c>
      <c r="H5277" s="102" t="s">
        <v>19590</v>
      </c>
    </row>
    <row r="5278" spans="1:8" x14ac:dyDescent="0.25">
      <c r="A5278" s="30"/>
      <c r="B5278" s="30"/>
      <c r="C5278" s="30"/>
      <c r="D5278" s="30" t="s">
        <v>7</v>
      </c>
      <c r="E5278" s="30">
        <v>0.5</v>
      </c>
      <c r="F5278" s="31">
        <v>2</v>
      </c>
      <c r="G5278" s="111">
        <v>25.92</v>
      </c>
      <c r="H5278" s="102"/>
    </row>
    <row r="5279" spans="1:8" ht="42.75" x14ac:dyDescent="0.25">
      <c r="A5279" s="34"/>
      <c r="B5279" s="34"/>
      <c r="C5279" s="34" t="s">
        <v>13591</v>
      </c>
      <c r="D5279" s="34"/>
      <c r="E5279" s="34"/>
      <c r="F5279" s="35">
        <v>5</v>
      </c>
      <c r="G5279" s="112">
        <v>414.69</v>
      </c>
      <c r="H5279" s="102"/>
    </row>
    <row r="5280" spans="1:8" ht="45" x14ac:dyDescent="0.25">
      <c r="A5280" s="30" t="s">
        <v>1256</v>
      </c>
      <c r="B5280" s="30" t="s">
        <v>7675</v>
      </c>
      <c r="C5280" s="30" t="s">
        <v>2736</v>
      </c>
      <c r="D5280" s="30" t="s">
        <v>5</v>
      </c>
      <c r="E5280" s="30">
        <v>5</v>
      </c>
      <c r="F5280" s="31">
        <v>2</v>
      </c>
      <c r="G5280" s="111">
        <v>259.18</v>
      </c>
      <c r="H5280" s="102" t="s">
        <v>16907</v>
      </c>
    </row>
    <row r="5281" spans="1:8" x14ac:dyDescent="0.25">
      <c r="A5281" s="30"/>
      <c r="B5281" s="30"/>
      <c r="C5281" s="30"/>
      <c r="D5281" s="30" t="s">
        <v>7</v>
      </c>
      <c r="E5281" s="30">
        <v>0.5</v>
      </c>
      <c r="F5281" s="31">
        <v>1</v>
      </c>
      <c r="G5281" s="111">
        <v>12.96</v>
      </c>
      <c r="H5281" s="102"/>
    </row>
    <row r="5282" spans="1:8" ht="42.75" x14ac:dyDescent="0.25">
      <c r="A5282" s="34"/>
      <c r="B5282" s="34"/>
      <c r="C5282" s="34" t="s">
        <v>13592</v>
      </c>
      <c r="D5282" s="34"/>
      <c r="E5282" s="34"/>
      <c r="F5282" s="35">
        <v>3</v>
      </c>
      <c r="G5282" s="112">
        <v>272.14</v>
      </c>
      <c r="H5282" s="102"/>
    </row>
    <row r="5283" spans="1:8" ht="30" x14ac:dyDescent="0.25">
      <c r="A5283" s="30" t="s">
        <v>1257</v>
      </c>
      <c r="B5283" s="30" t="s">
        <v>7676</v>
      </c>
      <c r="C5283" s="30" t="s">
        <v>3010</v>
      </c>
      <c r="D5283" s="30" t="s">
        <v>5</v>
      </c>
      <c r="E5283" s="30">
        <v>5</v>
      </c>
      <c r="F5283" s="31">
        <v>1</v>
      </c>
      <c r="G5283" s="111">
        <v>129.59</v>
      </c>
      <c r="H5283" s="102" t="s">
        <v>16981</v>
      </c>
    </row>
    <row r="5284" spans="1:8" x14ac:dyDescent="0.25">
      <c r="A5284" s="30"/>
      <c r="B5284" s="30"/>
      <c r="C5284" s="30"/>
      <c r="D5284" s="30" t="s">
        <v>7</v>
      </c>
      <c r="E5284" s="30">
        <v>0.5</v>
      </c>
      <c r="F5284" s="31">
        <v>1</v>
      </c>
      <c r="G5284" s="111">
        <v>12.96</v>
      </c>
      <c r="H5284" s="102"/>
    </row>
    <row r="5285" spans="1:8" ht="28.5" x14ac:dyDescent="0.25">
      <c r="A5285" s="34"/>
      <c r="B5285" s="34"/>
      <c r="C5285" s="34" t="s">
        <v>13593</v>
      </c>
      <c r="D5285" s="34"/>
      <c r="E5285" s="34"/>
      <c r="F5285" s="35">
        <v>2</v>
      </c>
      <c r="G5285" s="112">
        <v>142.55000000000001</v>
      </c>
      <c r="H5285" s="102"/>
    </row>
    <row r="5286" spans="1:8" ht="30" x14ac:dyDescent="0.25">
      <c r="A5286" s="30" t="s">
        <v>1258</v>
      </c>
      <c r="B5286" s="30" t="s">
        <v>7677</v>
      </c>
      <c r="C5286" s="30" t="s">
        <v>1259</v>
      </c>
      <c r="D5286" s="30" t="s">
        <v>5</v>
      </c>
      <c r="E5286" s="30">
        <v>5</v>
      </c>
      <c r="F5286" s="31">
        <v>1</v>
      </c>
      <c r="G5286" s="111">
        <v>129.59</v>
      </c>
      <c r="H5286" s="102" t="s">
        <v>17526</v>
      </c>
    </row>
    <row r="5287" spans="1:8" x14ac:dyDescent="0.25">
      <c r="A5287" s="30"/>
      <c r="B5287" s="30"/>
      <c r="C5287" s="30"/>
      <c r="D5287" s="30" t="s">
        <v>6</v>
      </c>
      <c r="E5287" s="30">
        <v>1</v>
      </c>
      <c r="F5287" s="31">
        <v>1</v>
      </c>
      <c r="G5287" s="111">
        <v>25.92</v>
      </c>
      <c r="H5287" s="102"/>
    </row>
    <row r="5288" spans="1:8" x14ac:dyDescent="0.25">
      <c r="A5288" s="30"/>
      <c r="B5288" s="30"/>
      <c r="C5288" s="30"/>
      <c r="D5288" s="30" t="s">
        <v>7</v>
      </c>
      <c r="E5288" s="30">
        <v>0.5</v>
      </c>
      <c r="F5288" s="31">
        <v>2</v>
      </c>
      <c r="G5288" s="111">
        <v>25.92</v>
      </c>
      <c r="H5288" s="102"/>
    </row>
    <row r="5289" spans="1:8" ht="28.5" x14ac:dyDescent="0.25">
      <c r="A5289" s="34"/>
      <c r="B5289" s="34"/>
      <c r="C5289" s="34" t="s">
        <v>13594</v>
      </c>
      <c r="D5289" s="34"/>
      <c r="E5289" s="34"/>
      <c r="F5289" s="35">
        <v>4</v>
      </c>
      <c r="G5289" s="112">
        <v>181.43</v>
      </c>
      <c r="H5289" s="102"/>
    </row>
    <row r="5290" spans="1:8" ht="60" x14ac:dyDescent="0.25">
      <c r="A5290" s="30" t="s">
        <v>1260</v>
      </c>
      <c r="B5290" s="30" t="s">
        <v>7678</v>
      </c>
      <c r="C5290" s="30" t="s">
        <v>2421</v>
      </c>
      <c r="D5290" s="30" t="s">
        <v>5</v>
      </c>
      <c r="E5290" s="30">
        <v>5</v>
      </c>
      <c r="F5290" s="31">
        <v>3</v>
      </c>
      <c r="G5290" s="111">
        <v>388.77</v>
      </c>
      <c r="H5290" s="102" t="s">
        <v>18685</v>
      </c>
    </row>
    <row r="5291" spans="1:8" x14ac:dyDescent="0.25">
      <c r="A5291" s="30"/>
      <c r="B5291" s="30"/>
      <c r="C5291" s="30"/>
      <c r="D5291" s="30" t="s">
        <v>7</v>
      </c>
      <c r="E5291" s="30">
        <v>0.5</v>
      </c>
      <c r="F5291" s="31">
        <v>2</v>
      </c>
      <c r="G5291" s="111">
        <v>25.92</v>
      </c>
      <c r="H5291" s="102"/>
    </row>
    <row r="5292" spans="1:8" ht="57" x14ac:dyDescent="0.25">
      <c r="A5292" s="34"/>
      <c r="B5292" s="34"/>
      <c r="C5292" s="34" t="s">
        <v>13595</v>
      </c>
      <c r="D5292" s="34"/>
      <c r="E5292" s="34"/>
      <c r="F5292" s="35">
        <v>5</v>
      </c>
      <c r="G5292" s="112">
        <v>414.69</v>
      </c>
      <c r="H5292" s="102"/>
    </row>
    <row r="5293" spans="1:8" ht="60" x14ac:dyDescent="0.25">
      <c r="A5293" s="30" t="s">
        <v>1261</v>
      </c>
      <c r="B5293" s="30" t="s">
        <v>7679</v>
      </c>
      <c r="C5293" s="30" t="s">
        <v>2422</v>
      </c>
      <c r="D5293" s="30" t="s">
        <v>4</v>
      </c>
      <c r="E5293" s="30">
        <v>8</v>
      </c>
      <c r="F5293" s="31">
        <v>1</v>
      </c>
      <c r="G5293" s="111">
        <v>207.35</v>
      </c>
      <c r="H5293" s="102" t="s">
        <v>19112</v>
      </c>
    </row>
    <row r="5294" spans="1:8" x14ac:dyDescent="0.25">
      <c r="A5294" s="30"/>
      <c r="B5294" s="30"/>
      <c r="C5294" s="30"/>
      <c r="D5294" s="30" t="s">
        <v>5</v>
      </c>
      <c r="E5294" s="30">
        <v>5</v>
      </c>
      <c r="F5294" s="31">
        <v>2</v>
      </c>
      <c r="G5294" s="111">
        <v>259.18</v>
      </c>
      <c r="H5294" s="102"/>
    </row>
    <row r="5295" spans="1:8" x14ac:dyDescent="0.25">
      <c r="A5295" s="30"/>
      <c r="B5295" s="30"/>
      <c r="C5295" s="30"/>
      <c r="D5295" s="30" t="s">
        <v>7</v>
      </c>
      <c r="E5295" s="30">
        <v>0.5</v>
      </c>
      <c r="F5295" s="31">
        <v>1</v>
      </c>
      <c r="G5295" s="111">
        <v>12.96</v>
      </c>
      <c r="H5295" s="102"/>
    </row>
    <row r="5296" spans="1:8" ht="57" x14ac:dyDescent="0.25">
      <c r="A5296" s="34"/>
      <c r="B5296" s="34"/>
      <c r="C5296" s="34" t="s">
        <v>13596</v>
      </c>
      <c r="D5296" s="34"/>
      <c r="E5296" s="34"/>
      <c r="F5296" s="35">
        <v>4</v>
      </c>
      <c r="G5296" s="112">
        <v>479.48999999999995</v>
      </c>
      <c r="H5296" s="102"/>
    </row>
    <row r="5297" spans="1:8" ht="30" x14ac:dyDescent="0.25">
      <c r="A5297" s="30" t="s">
        <v>1262</v>
      </c>
      <c r="B5297" s="30" t="s">
        <v>7680</v>
      </c>
      <c r="C5297" s="30" t="s">
        <v>1263</v>
      </c>
      <c r="D5297" s="30" t="s">
        <v>8</v>
      </c>
      <c r="E5297" s="30">
        <v>2</v>
      </c>
      <c r="F5297" s="31">
        <v>1</v>
      </c>
      <c r="G5297" s="111">
        <v>51.84</v>
      </c>
      <c r="H5297" s="102" t="s">
        <v>16974</v>
      </c>
    </row>
    <row r="5298" spans="1:8" x14ac:dyDescent="0.25">
      <c r="A5298" s="30"/>
      <c r="B5298" s="30"/>
      <c r="C5298" s="30"/>
      <c r="D5298" s="30" t="s">
        <v>7</v>
      </c>
      <c r="E5298" s="30">
        <v>0.5</v>
      </c>
      <c r="F5298" s="31">
        <v>1</v>
      </c>
      <c r="G5298" s="111">
        <v>12.96</v>
      </c>
      <c r="H5298" s="102"/>
    </row>
    <row r="5299" spans="1:8" ht="28.5" x14ac:dyDescent="0.25">
      <c r="A5299" s="34"/>
      <c r="B5299" s="34"/>
      <c r="C5299" s="34" t="s">
        <v>13597</v>
      </c>
      <c r="D5299" s="34"/>
      <c r="E5299" s="34"/>
      <c r="F5299" s="35">
        <v>2</v>
      </c>
      <c r="G5299" s="112">
        <v>64.800000000000011</v>
      </c>
      <c r="H5299" s="102"/>
    </row>
    <row r="5300" spans="1:8" ht="30" x14ac:dyDescent="0.25">
      <c r="A5300" s="30" t="s">
        <v>1264</v>
      </c>
      <c r="B5300" s="30" t="s">
        <v>7681</v>
      </c>
      <c r="C5300" s="30" t="s">
        <v>2423</v>
      </c>
      <c r="D5300" s="30" t="s">
        <v>3</v>
      </c>
      <c r="E5300" s="30">
        <v>10</v>
      </c>
      <c r="F5300" s="31">
        <v>1</v>
      </c>
      <c r="G5300" s="111">
        <v>259.18</v>
      </c>
      <c r="H5300" s="102" t="s">
        <v>17983</v>
      </c>
    </row>
    <row r="5301" spans="1:8" ht="42.75" x14ac:dyDescent="0.25">
      <c r="A5301" s="34"/>
      <c r="B5301" s="34"/>
      <c r="C5301" s="34" t="s">
        <v>13598</v>
      </c>
      <c r="D5301" s="34"/>
      <c r="E5301" s="34"/>
      <c r="F5301" s="35">
        <v>1</v>
      </c>
      <c r="G5301" s="112">
        <v>259.18</v>
      </c>
      <c r="H5301" s="102"/>
    </row>
    <row r="5302" spans="1:8" ht="30" x14ac:dyDescent="0.25">
      <c r="A5302" s="30" t="s">
        <v>1265</v>
      </c>
      <c r="B5302" s="30" t="s">
        <v>7682</v>
      </c>
      <c r="C5302" s="30" t="s">
        <v>1266</v>
      </c>
      <c r="D5302" s="30" t="s">
        <v>5</v>
      </c>
      <c r="E5302" s="30">
        <v>5</v>
      </c>
      <c r="F5302" s="31">
        <v>2</v>
      </c>
      <c r="G5302" s="111">
        <v>259.18</v>
      </c>
      <c r="H5302" s="102" t="s">
        <v>17168</v>
      </c>
    </row>
    <row r="5303" spans="1:8" x14ac:dyDescent="0.25">
      <c r="A5303" s="30"/>
      <c r="B5303" s="30"/>
      <c r="C5303" s="30"/>
      <c r="D5303" s="30" t="s">
        <v>7</v>
      </c>
      <c r="E5303" s="30">
        <v>0.5</v>
      </c>
      <c r="F5303" s="31">
        <v>1</v>
      </c>
      <c r="G5303" s="111">
        <v>12.96</v>
      </c>
      <c r="H5303" s="102"/>
    </row>
    <row r="5304" spans="1:8" ht="28.5" x14ac:dyDescent="0.25">
      <c r="A5304" s="34"/>
      <c r="B5304" s="34"/>
      <c r="C5304" s="34" t="s">
        <v>13599</v>
      </c>
      <c r="D5304" s="34"/>
      <c r="E5304" s="34"/>
      <c r="F5304" s="35">
        <v>3</v>
      </c>
      <c r="G5304" s="112">
        <v>272.14</v>
      </c>
      <c r="H5304" s="102"/>
    </row>
    <row r="5305" spans="1:8" ht="30" x14ac:dyDescent="0.25">
      <c r="A5305" s="30" t="s">
        <v>1267</v>
      </c>
      <c r="B5305" s="30" t="s">
        <v>7683</v>
      </c>
      <c r="C5305" s="30" t="s">
        <v>1268</v>
      </c>
      <c r="D5305" s="30" t="s">
        <v>5</v>
      </c>
      <c r="E5305" s="30">
        <v>5</v>
      </c>
      <c r="F5305" s="31">
        <v>2</v>
      </c>
      <c r="G5305" s="111">
        <v>259.18</v>
      </c>
      <c r="H5305" s="102" t="s">
        <v>18318</v>
      </c>
    </row>
    <row r="5306" spans="1:8" x14ac:dyDescent="0.25">
      <c r="A5306" s="30"/>
      <c r="B5306" s="30"/>
      <c r="C5306" s="30"/>
      <c r="D5306" s="30" t="s">
        <v>7</v>
      </c>
      <c r="E5306" s="30">
        <v>0.5</v>
      </c>
      <c r="F5306" s="31">
        <v>9</v>
      </c>
      <c r="G5306" s="111">
        <v>116.63</v>
      </c>
      <c r="H5306" s="102"/>
    </row>
    <row r="5307" spans="1:8" ht="42.75" x14ac:dyDescent="0.25">
      <c r="A5307" s="34"/>
      <c r="B5307" s="34"/>
      <c r="C5307" s="34" t="s">
        <v>13600</v>
      </c>
      <c r="D5307" s="34"/>
      <c r="E5307" s="34"/>
      <c r="F5307" s="35">
        <v>11</v>
      </c>
      <c r="G5307" s="112">
        <v>375.81</v>
      </c>
      <c r="H5307" s="102"/>
    </row>
    <row r="5308" spans="1:8" ht="45" x14ac:dyDescent="0.25">
      <c r="A5308" s="30" t="s">
        <v>1269</v>
      </c>
      <c r="B5308" s="30" t="s">
        <v>7684</v>
      </c>
      <c r="C5308" s="30" t="s">
        <v>1270</v>
      </c>
      <c r="D5308" s="30" t="s">
        <v>7</v>
      </c>
      <c r="E5308" s="30">
        <v>0.5</v>
      </c>
      <c r="F5308" s="31">
        <v>1</v>
      </c>
      <c r="G5308" s="111">
        <v>12.96</v>
      </c>
      <c r="H5308" s="114" t="s">
        <v>20518</v>
      </c>
    </row>
    <row r="5309" spans="1:8" ht="57" x14ac:dyDescent="0.25">
      <c r="A5309" s="34"/>
      <c r="B5309" s="34"/>
      <c r="C5309" s="34" t="s">
        <v>13601</v>
      </c>
      <c r="D5309" s="34"/>
      <c r="E5309" s="34"/>
      <c r="F5309" s="35">
        <v>1</v>
      </c>
      <c r="G5309" s="112">
        <v>12.96</v>
      </c>
      <c r="H5309" s="102"/>
    </row>
    <row r="5310" spans="1:8" ht="45" x14ac:dyDescent="0.25">
      <c r="A5310" s="30" t="s">
        <v>1271</v>
      </c>
      <c r="B5310" s="30" t="s">
        <v>7685</v>
      </c>
      <c r="C5310" s="30" t="s">
        <v>1272</v>
      </c>
      <c r="D5310" s="30" t="s">
        <v>7</v>
      </c>
      <c r="E5310" s="30">
        <v>0.5</v>
      </c>
      <c r="F5310" s="31">
        <v>3</v>
      </c>
      <c r="G5310" s="111">
        <v>38.880000000000003</v>
      </c>
      <c r="H5310" s="114" t="s">
        <v>20521</v>
      </c>
    </row>
    <row r="5311" spans="1:8" ht="57" x14ac:dyDescent="0.25">
      <c r="A5311" s="34"/>
      <c r="B5311" s="34"/>
      <c r="C5311" s="34" t="s">
        <v>13602</v>
      </c>
      <c r="D5311" s="34"/>
      <c r="E5311" s="34"/>
      <c r="F5311" s="35">
        <v>3</v>
      </c>
      <c r="G5311" s="112">
        <v>38.880000000000003</v>
      </c>
      <c r="H5311" s="102"/>
    </row>
    <row r="5312" spans="1:8" ht="30" x14ac:dyDescent="0.25">
      <c r="A5312" s="30" t="s">
        <v>1273</v>
      </c>
      <c r="B5312" s="30" t="s">
        <v>7686</v>
      </c>
      <c r="C5312" s="30" t="s">
        <v>1274</v>
      </c>
      <c r="D5312" s="30" t="s">
        <v>5</v>
      </c>
      <c r="E5312" s="30">
        <v>5</v>
      </c>
      <c r="F5312" s="31">
        <v>1</v>
      </c>
      <c r="G5312" s="111">
        <v>129.59</v>
      </c>
      <c r="H5312" s="102" t="s">
        <v>19371</v>
      </c>
    </row>
    <row r="5313" spans="1:8" x14ac:dyDescent="0.25">
      <c r="A5313" s="30"/>
      <c r="B5313" s="30"/>
      <c r="C5313" s="30"/>
      <c r="D5313" s="30" t="s">
        <v>7</v>
      </c>
      <c r="E5313" s="30">
        <v>0.5</v>
      </c>
      <c r="F5313" s="31">
        <v>2</v>
      </c>
      <c r="G5313" s="111">
        <v>25.92</v>
      </c>
      <c r="H5313" s="102"/>
    </row>
    <row r="5314" spans="1:8" ht="28.5" x14ac:dyDescent="0.25">
      <c r="A5314" s="34"/>
      <c r="B5314" s="34"/>
      <c r="C5314" s="34" t="s">
        <v>13603</v>
      </c>
      <c r="D5314" s="34"/>
      <c r="E5314" s="34"/>
      <c r="F5314" s="35">
        <v>3</v>
      </c>
      <c r="G5314" s="112">
        <v>155.51</v>
      </c>
      <c r="H5314" s="102"/>
    </row>
    <row r="5315" spans="1:8" ht="30" x14ac:dyDescent="0.25">
      <c r="A5315" s="30" t="s">
        <v>1275</v>
      </c>
      <c r="B5315" s="30" t="s">
        <v>7687</v>
      </c>
      <c r="C5315" s="30" t="s">
        <v>1276</v>
      </c>
      <c r="D5315" s="30" t="s">
        <v>8</v>
      </c>
      <c r="E5315" s="30">
        <v>2</v>
      </c>
      <c r="F5315" s="31">
        <v>1</v>
      </c>
      <c r="G5315" s="111">
        <v>51.84</v>
      </c>
      <c r="H5315" s="102" t="s">
        <v>20661</v>
      </c>
    </row>
    <row r="5316" spans="1:8" ht="28.5" x14ac:dyDescent="0.25">
      <c r="A5316" s="34"/>
      <c r="B5316" s="34"/>
      <c r="C5316" s="34" t="s">
        <v>13604</v>
      </c>
      <c r="D5316" s="34"/>
      <c r="E5316" s="34"/>
      <c r="F5316" s="35">
        <v>1</v>
      </c>
      <c r="G5316" s="112">
        <v>51.84</v>
      </c>
      <c r="H5316" s="102"/>
    </row>
    <row r="5317" spans="1:8" ht="30" x14ac:dyDescent="0.25">
      <c r="A5317" s="30" t="s">
        <v>1277</v>
      </c>
      <c r="B5317" s="30" t="s">
        <v>7688</v>
      </c>
      <c r="C5317" s="30" t="s">
        <v>1278</v>
      </c>
      <c r="D5317" s="30" t="s">
        <v>5</v>
      </c>
      <c r="E5317" s="30">
        <v>5</v>
      </c>
      <c r="F5317" s="31">
        <v>1</v>
      </c>
      <c r="G5317" s="111">
        <v>129.59</v>
      </c>
      <c r="H5317" s="102" t="s">
        <v>20865</v>
      </c>
    </row>
    <row r="5318" spans="1:8" x14ac:dyDescent="0.25">
      <c r="A5318" s="30"/>
      <c r="B5318" s="30"/>
      <c r="C5318" s="30"/>
      <c r="D5318" s="30" t="s">
        <v>7</v>
      </c>
      <c r="E5318" s="30">
        <v>0.5</v>
      </c>
      <c r="F5318" s="31">
        <v>3</v>
      </c>
      <c r="G5318" s="111">
        <v>38.880000000000003</v>
      </c>
      <c r="H5318" s="102"/>
    </row>
    <row r="5319" spans="1:8" ht="28.5" x14ac:dyDescent="0.25">
      <c r="A5319" s="34"/>
      <c r="B5319" s="34"/>
      <c r="C5319" s="34" t="s">
        <v>13605</v>
      </c>
      <c r="D5319" s="34"/>
      <c r="E5319" s="34"/>
      <c r="F5319" s="35">
        <v>4</v>
      </c>
      <c r="G5319" s="112">
        <v>168.47</v>
      </c>
      <c r="H5319" s="102"/>
    </row>
    <row r="5320" spans="1:8" x14ac:dyDescent="0.25">
      <c r="A5320" s="30" t="s">
        <v>1279</v>
      </c>
      <c r="B5320" s="30" t="s">
        <v>7689</v>
      </c>
      <c r="C5320" s="30" t="s">
        <v>2649</v>
      </c>
      <c r="D5320" s="30" t="s">
        <v>8</v>
      </c>
      <c r="E5320" s="30">
        <v>2</v>
      </c>
      <c r="F5320" s="31">
        <v>1</v>
      </c>
      <c r="G5320" s="111">
        <v>51.84</v>
      </c>
      <c r="H5320" s="102" t="s">
        <v>18465</v>
      </c>
    </row>
    <row r="5321" spans="1:8" ht="28.5" x14ac:dyDescent="0.25">
      <c r="A5321" s="34"/>
      <c r="B5321" s="34"/>
      <c r="C5321" s="34" t="s">
        <v>13606</v>
      </c>
      <c r="D5321" s="34"/>
      <c r="E5321" s="34"/>
      <c r="F5321" s="35">
        <v>1</v>
      </c>
      <c r="G5321" s="112">
        <v>51.84</v>
      </c>
      <c r="H5321" s="102"/>
    </row>
    <row r="5322" spans="1:8" x14ac:dyDescent="0.25">
      <c r="A5322" s="30" t="s">
        <v>2510</v>
      </c>
      <c r="B5322" s="30" t="s">
        <v>7690</v>
      </c>
      <c r="C5322" s="30" t="s">
        <v>1178</v>
      </c>
      <c r="D5322" s="30" t="s">
        <v>8</v>
      </c>
      <c r="E5322" s="30">
        <v>2</v>
      </c>
      <c r="F5322" s="31">
        <v>2</v>
      </c>
      <c r="G5322" s="111">
        <v>103.67</v>
      </c>
      <c r="H5322" s="102" t="s">
        <v>19199</v>
      </c>
    </row>
    <row r="5323" spans="1:8" x14ac:dyDescent="0.25">
      <c r="A5323" s="30"/>
      <c r="B5323" s="30"/>
      <c r="C5323" s="30"/>
      <c r="D5323" s="30" t="s">
        <v>7</v>
      </c>
      <c r="E5323" s="30">
        <v>0.5</v>
      </c>
      <c r="F5323" s="31">
        <v>4</v>
      </c>
      <c r="G5323" s="111">
        <v>51.84</v>
      </c>
      <c r="H5323" s="102"/>
    </row>
    <row r="5324" spans="1:8" x14ac:dyDescent="0.25">
      <c r="A5324" s="34"/>
      <c r="B5324" s="34"/>
      <c r="C5324" s="34" t="s">
        <v>13607</v>
      </c>
      <c r="D5324" s="34"/>
      <c r="E5324" s="34"/>
      <c r="F5324" s="35">
        <v>6</v>
      </c>
      <c r="G5324" s="112">
        <v>155.51</v>
      </c>
      <c r="H5324" s="102"/>
    </row>
    <row r="5325" spans="1:8" x14ac:dyDescent="0.25">
      <c r="A5325" s="30" t="s">
        <v>2837</v>
      </c>
      <c r="B5325" s="30" t="s">
        <v>7691</v>
      </c>
      <c r="C5325" s="30" t="s">
        <v>2838</v>
      </c>
      <c r="D5325" s="30" t="s">
        <v>5</v>
      </c>
      <c r="E5325" s="30">
        <v>5</v>
      </c>
      <c r="F5325" s="31">
        <v>1</v>
      </c>
      <c r="G5325" s="111">
        <v>129.59</v>
      </c>
      <c r="H5325" s="102" t="s">
        <v>19742</v>
      </c>
    </row>
    <row r="5326" spans="1:8" x14ac:dyDescent="0.25">
      <c r="A5326" s="30"/>
      <c r="B5326" s="30"/>
      <c r="C5326" s="30"/>
      <c r="D5326" s="30" t="s">
        <v>7</v>
      </c>
      <c r="E5326" s="30">
        <v>0.5</v>
      </c>
      <c r="F5326" s="31">
        <v>3</v>
      </c>
      <c r="G5326" s="111">
        <v>38.880000000000003</v>
      </c>
      <c r="H5326" s="102"/>
    </row>
    <row r="5327" spans="1:8" ht="28.5" x14ac:dyDescent="0.25">
      <c r="A5327" s="34"/>
      <c r="B5327" s="34"/>
      <c r="C5327" s="34" t="s">
        <v>13608</v>
      </c>
      <c r="D5327" s="34"/>
      <c r="E5327" s="34"/>
      <c r="F5327" s="35">
        <v>4</v>
      </c>
      <c r="G5327" s="112">
        <v>168.47</v>
      </c>
      <c r="H5327" s="102"/>
    </row>
    <row r="5328" spans="1:8" ht="30" x14ac:dyDescent="0.25">
      <c r="A5328" s="30" t="s">
        <v>1282</v>
      </c>
      <c r="B5328" s="30" t="s">
        <v>7692</v>
      </c>
      <c r="C5328" s="30" t="s">
        <v>1283</v>
      </c>
      <c r="D5328" s="30" t="s">
        <v>5</v>
      </c>
      <c r="E5328" s="30">
        <v>5</v>
      </c>
      <c r="F5328" s="31">
        <v>1</v>
      </c>
      <c r="G5328" s="111">
        <v>129.59</v>
      </c>
      <c r="H5328" s="102" t="s">
        <v>18445</v>
      </c>
    </row>
    <row r="5329" spans="1:8" x14ac:dyDescent="0.25">
      <c r="A5329" s="30"/>
      <c r="B5329" s="30"/>
      <c r="C5329" s="30"/>
      <c r="D5329" s="30" t="s">
        <v>7</v>
      </c>
      <c r="E5329" s="30">
        <v>0.5</v>
      </c>
      <c r="F5329" s="31">
        <v>2</v>
      </c>
      <c r="G5329" s="111">
        <v>25.92</v>
      </c>
      <c r="H5329" s="102"/>
    </row>
    <row r="5330" spans="1:8" ht="28.5" x14ac:dyDescent="0.25">
      <c r="A5330" s="34"/>
      <c r="B5330" s="34"/>
      <c r="C5330" s="34" t="s">
        <v>13609</v>
      </c>
      <c r="D5330" s="34"/>
      <c r="E5330" s="34"/>
      <c r="F5330" s="35">
        <v>3</v>
      </c>
      <c r="G5330" s="112">
        <v>155.51</v>
      </c>
      <c r="H5330" s="102"/>
    </row>
    <row r="5331" spans="1:8" ht="30" x14ac:dyDescent="0.25">
      <c r="A5331" s="30" t="s">
        <v>1284</v>
      </c>
      <c r="B5331" s="30" t="s">
        <v>7693</v>
      </c>
      <c r="C5331" s="30" t="s">
        <v>1285</v>
      </c>
      <c r="D5331" s="30" t="s">
        <v>8</v>
      </c>
      <c r="E5331" s="30">
        <v>2</v>
      </c>
      <c r="F5331" s="31">
        <v>1</v>
      </c>
      <c r="G5331" s="111">
        <v>51.84</v>
      </c>
      <c r="H5331" s="102" t="s">
        <v>20328</v>
      </c>
    </row>
    <row r="5332" spans="1:8" x14ac:dyDescent="0.25">
      <c r="A5332" s="30"/>
      <c r="B5332" s="30"/>
      <c r="C5332" s="30"/>
      <c r="D5332" s="30" t="s">
        <v>7</v>
      </c>
      <c r="E5332" s="30">
        <v>0.5</v>
      </c>
      <c r="F5332" s="31">
        <v>2</v>
      </c>
      <c r="G5332" s="111">
        <v>25.92</v>
      </c>
      <c r="H5332" s="102"/>
    </row>
    <row r="5333" spans="1:8" ht="28.5" x14ac:dyDescent="0.25">
      <c r="A5333" s="34"/>
      <c r="B5333" s="34"/>
      <c r="C5333" s="34" t="s">
        <v>13610</v>
      </c>
      <c r="D5333" s="34"/>
      <c r="E5333" s="34"/>
      <c r="F5333" s="35">
        <v>3</v>
      </c>
      <c r="G5333" s="112">
        <v>77.760000000000005</v>
      </c>
      <c r="H5333" s="102"/>
    </row>
    <row r="5334" spans="1:8" ht="30" x14ac:dyDescent="0.25">
      <c r="A5334" s="30" t="s">
        <v>1286</v>
      </c>
      <c r="B5334" s="30" t="s">
        <v>7694</v>
      </c>
      <c r="C5334" s="30" t="s">
        <v>2424</v>
      </c>
      <c r="D5334" s="30" t="s">
        <v>3</v>
      </c>
      <c r="E5334" s="30">
        <v>10</v>
      </c>
      <c r="F5334" s="31">
        <v>1</v>
      </c>
      <c r="G5334" s="111">
        <v>259.18</v>
      </c>
      <c r="H5334" s="102" t="s">
        <v>17333</v>
      </c>
    </row>
    <row r="5335" spans="1:8" ht="42.75" x14ac:dyDescent="0.25">
      <c r="A5335" s="34"/>
      <c r="B5335" s="34"/>
      <c r="C5335" s="34" t="s">
        <v>13611</v>
      </c>
      <c r="D5335" s="34"/>
      <c r="E5335" s="34"/>
      <c r="F5335" s="35">
        <v>1</v>
      </c>
      <c r="G5335" s="112">
        <v>259.18</v>
      </c>
      <c r="H5335" s="102"/>
    </row>
    <row r="5336" spans="1:8" ht="30" x14ac:dyDescent="0.25">
      <c r="A5336" s="30" t="s">
        <v>1287</v>
      </c>
      <c r="B5336" s="30" t="s">
        <v>7695</v>
      </c>
      <c r="C5336" s="30" t="s">
        <v>2839</v>
      </c>
      <c r="D5336" s="30" t="s">
        <v>4</v>
      </c>
      <c r="E5336" s="30">
        <v>8</v>
      </c>
      <c r="F5336" s="31">
        <v>1</v>
      </c>
      <c r="G5336" s="111">
        <v>207.35</v>
      </c>
      <c r="H5336" s="102" t="s">
        <v>20367</v>
      </c>
    </row>
    <row r="5337" spans="1:8" x14ac:dyDescent="0.25">
      <c r="A5337" s="30"/>
      <c r="B5337" s="30"/>
      <c r="C5337" s="30"/>
      <c r="D5337" s="30" t="s">
        <v>5</v>
      </c>
      <c r="E5337" s="30">
        <v>5</v>
      </c>
      <c r="F5337" s="31">
        <v>1</v>
      </c>
      <c r="G5337" s="111">
        <v>129.59</v>
      </c>
      <c r="H5337" s="102"/>
    </row>
    <row r="5338" spans="1:8" ht="42.75" x14ac:dyDescent="0.25">
      <c r="A5338" s="34"/>
      <c r="B5338" s="34"/>
      <c r="C5338" s="34" t="s">
        <v>13612</v>
      </c>
      <c r="D5338" s="34"/>
      <c r="E5338" s="34"/>
      <c r="F5338" s="35">
        <v>2</v>
      </c>
      <c r="G5338" s="112">
        <v>336.94</v>
      </c>
      <c r="H5338" s="102"/>
    </row>
    <row r="5339" spans="1:8" ht="30" x14ac:dyDescent="0.25">
      <c r="A5339" s="30" t="s">
        <v>1288</v>
      </c>
      <c r="B5339" s="30" t="s">
        <v>7696</v>
      </c>
      <c r="C5339" s="30" t="s">
        <v>1289</v>
      </c>
      <c r="D5339" s="30" t="s">
        <v>8</v>
      </c>
      <c r="E5339" s="30">
        <v>2</v>
      </c>
      <c r="F5339" s="31">
        <v>1</v>
      </c>
      <c r="G5339" s="111">
        <v>51.84</v>
      </c>
      <c r="H5339" s="102" t="s">
        <v>18686</v>
      </c>
    </row>
    <row r="5340" spans="1:8" x14ac:dyDescent="0.25">
      <c r="A5340" s="30"/>
      <c r="B5340" s="30"/>
      <c r="C5340" s="30"/>
      <c r="D5340" s="30" t="s">
        <v>7</v>
      </c>
      <c r="E5340" s="30">
        <v>0.5</v>
      </c>
      <c r="F5340" s="31">
        <v>1</v>
      </c>
      <c r="G5340" s="111">
        <v>12.96</v>
      </c>
      <c r="H5340" s="102"/>
    </row>
    <row r="5341" spans="1:8" ht="28.5" x14ac:dyDescent="0.25">
      <c r="A5341" s="34"/>
      <c r="B5341" s="34"/>
      <c r="C5341" s="34" t="s">
        <v>13613</v>
      </c>
      <c r="D5341" s="34"/>
      <c r="E5341" s="34"/>
      <c r="F5341" s="35">
        <v>2</v>
      </c>
      <c r="G5341" s="112">
        <v>64.800000000000011</v>
      </c>
      <c r="H5341" s="102"/>
    </row>
    <row r="5342" spans="1:8" ht="30" x14ac:dyDescent="0.25">
      <c r="A5342" s="30" t="s">
        <v>1290</v>
      </c>
      <c r="B5342" s="30" t="s">
        <v>13614</v>
      </c>
      <c r="C5342" s="30" t="s">
        <v>13615</v>
      </c>
      <c r="D5342" s="30" t="s">
        <v>7</v>
      </c>
      <c r="E5342" s="30">
        <v>0.5</v>
      </c>
      <c r="F5342" s="31">
        <v>2</v>
      </c>
      <c r="G5342" s="111">
        <v>25.92</v>
      </c>
      <c r="H5342" s="114" t="s">
        <v>20520</v>
      </c>
    </row>
    <row r="5343" spans="1:8" ht="42.75" x14ac:dyDescent="0.25">
      <c r="A5343" s="34"/>
      <c r="B5343" s="34"/>
      <c r="C5343" s="34" t="s">
        <v>13616</v>
      </c>
      <c r="D5343" s="34"/>
      <c r="E5343" s="34"/>
      <c r="F5343" s="35">
        <v>2</v>
      </c>
      <c r="G5343" s="112">
        <v>25.92</v>
      </c>
      <c r="H5343" s="102"/>
    </row>
    <row r="5344" spans="1:8" ht="30" x14ac:dyDescent="0.25">
      <c r="A5344" s="30" t="s">
        <v>2650</v>
      </c>
      <c r="B5344" s="30" t="s">
        <v>7697</v>
      </c>
      <c r="C5344" s="30" t="s">
        <v>2651</v>
      </c>
      <c r="D5344" s="30" t="s">
        <v>8</v>
      </c>
      <c r="E5344" s="30">
        <v>2</v>
      </c>
      <c r="F5344" s="31">
        <v>1</v>
      </c>
      <c r="G5344" s="111">
        <v>51.84</v>
      </c>
      <c r="H5344" s="102" t="s">
        <v>18141</v>
      </c>
    </row>
    <row r="5345" spans="1:8" x14ac:dyDescent="0.25">
      <c r="A5345" s="30"/>
      <c r="B5345" s="30"/>
      <c r="C5345" s="30"/>
      <c r="D5345" s="30" t="s">
        <v>7</v>
      </c>
      <c r="E5345" s="30">
        <v>0.5</v>
      </c>
      <c r="F5345" s="31">
        <v>1</v>
      </c>
      <c r="G5345" s="111">
        <v>12.96</v>
      </c>
      <c r="H5345" s="102"/>
    </row>
    <row r="5346" spans="1:8" ht="28.5" x14ac:dyDescent="0.25">
      <c r="A5346" s="34"/>
      <c r="B5346" s="34"/>
      <c r="C5346" s="34" t="s">
        <v>13617</v>
      </c>
      <c r="D5346" s="34"/>
      <c r="E5346" s="34"/>
      <c r="F5346" s="35">
        <v>2</v>
      </c>
      <c r="G5346" s="112">
        <v>64.800000000000011</v>
      </c>
      <c r="H5346" s="102"/>
    </row>
    <row r="5347" spans="1:8" x14ac:dyDescent="0.25">
      <c r="A5347" s="30" t="s">
        <v>1291</v>
      </c>
      <c r="B5347" s="30" t="s">
        <v>7698</v>
      </c>
      <c r="C5347" s="30" t="s">
        <v>1292</v>
      </c>
      <c r="D5347" s="30" t="s">
        <v>5</v>
      </c>
      <c r="E5347" s="30">
        <v>5</v>
      </c>
      <c r="F5347" s="31">
        <v>2</v>
      </c>
      <c r="G5347" s="111">
        <v>259.18</v>
      </c>
      <c r="H5347" s="102" t="s">
        <v>20530</v>
      </c>
    </row>
    <row r="5348" spans="1:8" x14ac:dyDescent="0.25">
      <c r="A5348" s="30"/>
      <c r="B5348" s="30"/>
      <c r="C5348" s="30"/>
      <c r="D5348" s="30" t="s">
        <v>7</v>
      </c>
      <c r="E5348" s="30">
        <v>0.5</v>
      </c>
      <c r="F5348" s="31">
        <v>3</v>
      </c>
      <c r="G5348" s="111">
        <v>38.880000000000003</v>
      </c>
      <c r="H5348" s="102"/>
    </row>
    <row r="5349" spans="1:8" ht="28.5" x14ac:dyDescent="0.25">
      <c r="A5349" s="34"/>
      <c r="B5349" s="34"/>
      <c r="C5349" s="34" t="s">
        <v>13618</v>
      </c>
      <c r="D5349" s="34"/>
      <c r="E5349" s="34"/>
      <c r="F5349" s="35">
        <v>5</v>
      </c>
      <c r="G5349" s="112">
        <v>298.06</v>
      </c>
      <c r="H5349" s="102"/>
    </row>
    <row r="5350" spans="1:8" ht="30" x14ac:dyDescent="0.25">
      <c r="A5350" s="30" t="s">
        <v>1293</v>
      </c>
      <c r="B5350" s="30" t="s">
        <v>7699</v>
      </c>
      <c r="C5350" s="30" t="s">
        <v>7116</v>
      </c>
      <c r="D5350" s="30" t="s">
        <v>7</v>
      </c>
      <c r="E5350" s="30">
        <v>0.5</v>
      </c>
      <c r="F5350" s="31">
        <v>1</v>
      </c>
      <c r="G5350" s="111">
        <v>12.96</v>
      </c>
      <c r="H5350" s="114" t="s">
        <v>20519</v>
      </c>
    </row>
    <row r="5351" spans="1:8" ht="28.5" x14ac:dyDescent="0.25">
      <c r="A5351" s="34"/>
      <c r="B5351" s="34"/>
      <c r="C5351" s="34" t="s">
        <v>13619</v>
      </c>
      <c r="D5351" s="34"/>
      <c r="E5351" s="34"/>
      <c r="F5351" s="35">
        <v>1</v>
      </c>
      <c r="G5351" s="112">
        <v>12.96</v>
      </c>
      <c r="H5351" s="102"/>
    </row>
    <row r="5352" spans="1:8" ht="30" x14ac:dyDescent="0.25">
      <c r="A5352" s="30" t="s">
        <v>2498</v>
      </c>
      <c r="B5352" s="30" t="s">
        <v>7700</v>
      </c>
      <c r="C5352" s="30" t="s">
        <v>2737</v>
      </c>
      <c r="D5352" s="30" t="s">
        <v>5</v>
      </c>
      <c r="E5352" s="30">
        <v>5</v>
      </c>
      <c r="F5352" s="31">
        <v>1</v>
      </c>
      <c r="G5352" s="111">
        <v>129.59</v>
      </c>
      <c r="H5352" s="102" t="s">
        <v>20196</v>
      </c>
    </row>
    <row r="5353" spans="1:8" x14ac:dyDescent="0.25">
      <c r="A5353" s="30"/>
      <c r="B5353" s="30"/>
      <c r="C5353" s="30"/>
      <c r="D5353" s="30" t="s">
        <v>6</v>
      </c>
      <c r="E5353" s="30">
        <v>1</v>
      </c>
      <c r="F5353" s="31">
        <v>2</v>
      </c>
      <c r="G5353" s="111">
        <v>51.84</v>
      </c>
      <c r="H5353" s="102"/>
    </row>
    <row r="5354" spans="1:8" x14ac:dyDescent="0.25">
      <c r="A5354" s="30"/>
      <c r="B5354" s="30"/>
      <c r="C5354" s="30"/>
      <c r="D5354" s="30" t="s">
        <v>7</v>
      </c>
      <c r="E5354" s="30">
        <v>0.5</v>
      </c>
      <c r="F5354" s="31">
        <v>3</v>
      </c>
      <c r="G5354" s="111">
        <v>38.880000000000003</v>
      </c>
      <c r="H5354" s="102"/>
    </row>
    <row r="5355" spans="1:8" ht="28.5" x14ac:dyDescent="0.25">
      <c r="A5355" s="34"/>
      <c r="B5355" s="34"/>
      <c r="C5355" s="34" t="s">
        <v>13620</v>
      </c>
      <c r="D5355" s="34"/>
      <c r="E5355" s="34"/>
      <c r="F5355" s="35">
        <v>6</v>
      </c>
      <c r="G5355" s="112">
        <v>220.31</v>
      </c>
      <c r="H5355" s="102"/>
    </row>
    <row r="5356" spans="1:8" ht="30" x14ac:dyDescent="0.25">
      <c r="A5356" s="30" t="s">
        <v>2738</v>
      </c>
      <c r="B5356" s="30" t="s">
        <v>7701</v>
      </c>
      <c r="C5356" s="30" t="s">
        <v>2739</v>
      </c>
      <c r="D5356" s="30" t="s">
        <v>5</v>
      </c>
      <c r="E5356" s="30">
        <v>5</v>
      </c>
      <c r="F5356" s="31">
        <v>1</v>
      </c>
      <c r="G5356" s="111">
        <v>129.59</v>
      </c>
      <c r="H5356" s="102" t="s">
        <v>18392</v>
      </c>
    </row>
    <row r="5357" spans="1:8" x14ac:dyDescent="0.25">
      <c r="A5357" s="30"/>
      <c r="B5357" s="30"/>
      <c r="C5357" s="30"/>
      <c r="D5357" s="30" t="s">
        <v>7</v>
      </c>
      <c r="E5357" s="30">
        <v>0.5</v>
      </c>
      <c r="F5357" s="31">
        <v>4</v>
      </c>
      <c r="G5357" s="111">
        <v>51.84</v>
      </c>
      <c r="H5357" s="102"/>
    </row>
    <row r="5358" spans="1:8" ht="28.5" x14ac:dyDescent="0.25">
      <c r="A5358" s="34"/>
      <c r="B5358" s="34"/>
      <c r="C5358" s="34" t="s">
        <v>13621</v>
      </c>
      <c r="D5358" s="34"/>
      <c r="E5358" s="34"/>
      <c r="F5358" s="35">
        <v>5</v>
      </c>
      <c r="G5358" s="112">
        <v>181.43</v>
      </c>
      <c r="H5358" s="102"/>
    </row>
    <row r="5359" spans="1:8" ht="30" x14ac:dyDescent="0.25">
      <c r="A5359" s="30" t="s">
        <v>1963</v>
      </c>
      <c r="B5359" s="30" t="s">
        <v>8922</v>
      </c>
      <c r="C5359" s="30" t="s">
        <v>1964</v>
      </c>
      <c r="D5359" s="30" t="s">
        <v>5</v>
      </c>
      <c r="E5359" s="30">
        <v>5</v>
      </c>
      <c r="F5359" s="31">
        <v>1</v>
      </c>
      <c r="G5359" s="111">
        <v>129.59</v>
      </c>
      <c r="H5359" s="102" t="s">
        <v>20485</v>
      </c>
    </row>
    <row r="5360" spans="1:8" ht="28.5" x14ac:dyDescent="0.25">
      <c r="A5360" s="34"/>
      <c r="B5360" s="34"/>
      <c r="C5360" s="34" t="s">
        <v>13622</v>
      </c>
      <c r="D5360" s="34"/>
      <c r="E5360" s="34"/>
      <c r="F5360" s="35">
        <v>1</v>
      </c>
      <c r="G5360" s="112">
        <v>129.59</v>
      </c>
      <c r="H5360" s="102"/>
    </row>
    <row r="5361" spans="1:8" ht="30" x14ac:dyDescent="0.25">
      <c r="A5361" s="30" t="s">
        <v>1965</v>
      </c>
      <c r="B5361" s="30" t="s">
        <v>8923</v>
      </c>
      <c r="C5361" s="30" t="s">
        <v>1966</v>
      </c>
      <c r="D5361" s="30" t="s">
        <v>8</v>
      </c>
      <c r="E5361" s="30">
        <v>2</v>
      </c>
      <c r="F5361" s="31">
        <v>1</v>
      </c>
      <c r="G5361" s="111">
        <v>51.84</v>
      </c>
      <c r="H5361" s="102" t="s">
        <v>20943</v>
      </c>
    </row>
    <row r="5362" spans="1:8" ht="28.5" x14ac:dyDescent="0.25">
      <c r="A5362" s="34"/>
      <c r="B5362" s="34"/>
      <c r="C5362" s="34" t="s">
        <v>13623</v>
      </c>
      <c r="D5362" s="34"/>
      <c r="E5362" s="34"/>
      <c r="F5362" s="35">
        <v>1</v>
      </c>
      <c r="G5362" s="112">
        <v>51.84</v>
      </c>
      <c r="H5362" s="102"/>
    </row>
    <row r="5363" spans="1:8" x14ac:dyDescent="0.25">
      <c r="A5363" s="30" t="s">
        <v>1967</v>
      </c>
      <c r="B5363" s="30" t="s">
        <v>8924</v>
      </c>
      <c r="C5363" s="30" t="s">
        <v>1968</v>
      </c>
      <c r="D5363" s="30" t="s">
        <v>8</v>
      </c>
      <c r="E5363" s="30">
        <v>2</v>
      </c>
      <c r="F5363" s="31">
        <v>1</v>
      </c>
      <c r="G5363" s="111">
        <v>51.84</v>
      </c>
      <c r="H5363" s="102" t="s">
        <v>17992</v>
      </c>
    </row>
    <row r="5364" spans="1:8" x14ac:dyDescent="0.25">
      <c r="A5364" s="30"/>
      <c r="B5364" s="30"/>
      <c r="C5364" s="30"/>
      <c r="D5364" s="30" t="s">
        <v>7</v>
      </c>
      <c r="E5364" s="30">
        <v>0.5</v>
      </c>
      <c r="F5364" s="31">
        <v>1</v>
      </c>
      <c r="G5364" s="111">
        <v>12.96</v>
      </c>
      <c r="H5364" s="102"/>
    </row>
    <row r="5365" spans="1:8" ht="28.5" x14ac:dyDescent="0.25">
      <c r="A5365" s="34"/>
      <c r="B5365" s="34"/>
      <c r="C5365" s="34" t="s">
        <v>13624</v>
      </c>
      <c r="D5365" s="34"/>
      <c r="E5365" s="34"/>
      <c r="F5365" s="35">
        <v>2</v>
      </c>
      <c r="G5365" s="112">
        <v>64.800000000000011</v>
      </c>
      <c r="H5365" s="102"/>
    </row>
    <row r="5366" spans="1:8" ht="30" x14ac:dyDescent="0.25">
      <c r="A5366" s="30" t="s">
        <v>1969</v>
      </c>
      <c r="B5366" s="30" t="s">
        <v>8925</v>
      </c>
      <c r="C5366" s="30" t="s">
        <v>1970</v>
      </c>
      <c r="D5366" s="30" t="s">
        <v>5</v>
      </c>
      <c r="E5366" s="30">
        <v>5</v>
      </c>
      <c r="F5366" s="31">
        <v>4</v>
      </c>
      <c r="G5366" s="111">
        <v>518.36</v>
      </c>
      <c r="H5366" s="102" t="s">
        <v>17044</v>
      </c>
    </row>
    <row r="5367" spans="1:8" x14ac:dyDescent="0.25">
      <c r="A5367" s="30"/>
      <c r="B5367" s="30"/>
      <c r="C5367" s="30"/>
      <c r="D5367" s="30" t="s">
        <v>7</v>
      </c>
      <c r="E5367" s="30">
        <v>0.5</v>
      </c>
      <c r="F5367" s="31">
        <v>2</v>
      </c>
      <c r="G5367" s="111">
        <v>25.92</v>
      </c>
      <c r="H5367" s="102"/>
    </row>
    <row r="5368" spans="1:8" ht="42.75" x14ac:dyDescent="0.25">
      <c r="A5368" s="34"/>
      <c r="B5368" s="34"/>
      <c r="C5368" s="34" t="s">
        <v>13625</v>
      </c>
      <c r="D5368" s="34"/>
      <c r="E5368" s="34"/>
      <c r="F5368" s="35">
        <v>6</v>
      </c>
      <c r="G5368" s="112">
        <v>544.28</v>
      </c>
      <c r="H5368" s="102"/>
    </row>
    <row r="5369" spans="1:8" ht="30" x14ac:dyDescent="0.25">
      <c r="A5369" s="30" t="s">
        <v>1971</v>
      </c>
      <c r="B5369" s="30" t="s">
        <v>8926</v>
      </c>
      <c r="C5369" s="30" t="s">
        <v>2955</v>
      </c>
      <c r="D5369" s="30" t="s">
        <v>5</v>
      </c>
      <c r="E5369" s="30">
        <v>5</v>
      </c>
      <c r="F5369" s="31">
        <v>2</v>
      </c>
      <c r="G5369" s="111">
        <v>259.18</v>
      </c>
      <c r="H5369" s="102" t="s">
        <v>18751</v>
      </c>
    </row>
    <row r="5370" spans="1:8" x14ac:dyDescent="0.25">
      <c r="A5370" s="30"/>
      <c r="B5370" s="30"/>
      <c r="C5370" s="30"/>
      <c r="D5370" s="30" t="s">
        <v>7</v>
      </c>
      <c r="E5370" s="30">
        <v>0.5</v>
      </c>
      <c r="F5370" s="31">
        <v>1</v>
      </c>
      <c r="G5370" s="111">
        <v>12.96</v>
      </c>
      <c r="H5370" s="102"/>
    </row>
    <row r="5371" spans="1:8" ht="28.5" x14ac:dyDescent="0.25">
      <c r="A5371" s="34"/>
      <c r="B5371" s="34"/>
      <c r="C5371" s="34" t="s">
        <v>13626</v>
      </c>
      <c r="D5371" s="34"/>
      <c r="E5371" s="34"/>
      <c r="F5371" s="35">
        <v>3</v>
      </c>
      <c r="G5371" s="112">
        <v>272.14</v>
      </c>
      <c r="H5371" s="102"/>
    </row>
    <row r="5372" spans="1:8" ht="30" x14ac:dyDescent="0.25">
      <c r="A5372" s="30" t="s">
        <v>1972</v>
      </c>
      <c r="B5372" s="30" t="s">
        <v>8927</v>
      </c>
      <c r="C5372" s="30" t="s">
        <v>1973</v>
      </c>
      <c r="D5372" s="30" t="s">
        <v>5</v>
      </c>
      <c r="E5372" s="30">
        <v>5</v>
      </c>
      <c r="F5372" s="31">
        <v>2</v>
      </c>
      <c r="G5372" s="111">
        <v>259.18</v>
      </c>
      <c r="H5372" s="102" t="s">
        <v>20556</v>
      </c>
    </row>
    <row r="5373" spans="1:8" x14ac:dyDescent="0.25">
      <c r="A5373" s="30"/>
      <c r="B5373" s="30"/>
      <c r="C5373" s="30"/>
      <c r="D5373" s="30" t="s">
        <v>6</v>
      </c>
      <c r="E5373" s="30">
        <v>1</v>
      </c>
      <c r="F5373" s="31">
        <v>1</v>
      </c>
      <c r="G5373" s="111">
        <v>25.92</v>
      </c>
      <c r="H5373" s="102"/>
    </row>
    <row r="5374" spans="1:8" x14ac:dyDescent="0.25">
      <c r="A5374" s="30"/>
      <c r="B5374" s="30"/>
      <c r="C5374" s="30"/>
      <c r="D5374" s="30" t="s">
        <v>7</v>
      </c>
      <c r="E5374" s="30">
        <v>0.5</v>
      </c>
      <c r="F5374" s="31">
        <v>1</v>
      </c>
      <c r="G5374" s="111">
        <v>12.96</v>
      </c>
      <c r="H5374" s="102"/>
    </row>
    <row r="5375" spans="1:8" ht="42.75" x14ac:dyDescent="0.25">
      <c r="A5375" s="34"/>
      <c r="B5375" s="34"/>
      <c r="C5375" s="34" t="s">
        <v>13627</v>
      </c>
      <c r="D5375" s="34"/>
      <c r="E5375" s="34"/>
      <c r="F5375" s="35">
        <v>4</v>
      </c>
      <c r="G5375" s="112">
        <v>298.06</v>
      </c>
      <c r="H5375" s="102"/>
    </row>
    <row r="5376" spans="1:8" ht="45" x14ac:dyDescent="0.25">
      <c r="A5376" s="30" t="s">
        <v>1974</v>
      </c>
      <c r="B5376" s="30" t="s">
        <v>8928</v>
      </c>
      <c r="C5376" s="30" t="s">
        <v>1975</v>
      </c>
      <c r="D5376" s="30" t="s">
        <v>5</v>
      </c>
      <c r="E5376" s="30">
        <v>5</v>
      </c>
      <c r="F5376" s="31">
        <v>3</v>
      </c>
      <c r="G5376" s="111">
        <v>388.77</v>
      </c>
      <c r="H5376" s="102" t="s">
        <v>18750</v>
      </c>
    </row>
    <row r="5377" spans="1:8" x14ac:dyDescent="0.25">
      <c r="A5377" s="30"/>
      <c r="B5377" s="30"/>
      <c r="C5377" s="30"/>
      <c r="D5377" s="30" t="s">
        <v>7</v>
      </c>
      <c r="E5377" s="30">
        <v>0.5</v>
      </c>
      <c r="F5377" s="31">
        <v>1</v>
      </c>
      <c r="G5377" s="111">
        <v>12.96</v>
      </c>
      <c r="H5377" s="102"/>
    </row>
    <row r="5378" spans="1:8" ht="42.75" x14ac:dyDescent="0.25">
      <c r="A5378" s="34"/>
      <c r="B5378" s="34"/>
      <c r="C5378" s="34" t="s">
        <v>13628</v>
      </c>
      <c r="D5378" s="34"/>
      <c r="E5378" s="34"/>
      <c r="F5378" s="35">
        <v>4</v>
      </c>
      <c r="G5378" s="112">
        <v>401.72999999999996</v>
      </c>
      <c r="H5378" s="102"/>
    </row>
    <row r="5379" spans="1:8" x14ac:dyDescent="0.25">
      <c r="A5379" s="30" t="s">
        <v>1976</v>
      </c>
      <c r="B5379" s="30" t="s">
        <v>8929</v>
      </c>
      <c r="C5379" s="30" t="s">
        <v>2531</v>
      </c>
      <c r="D5379" s="30" t="s">
        <v>5</v>
      </c>
      <c r="E5379" s="30">
        <v>5</v>
      </c>
      <c r="F5379" s="31">
        <v>1</v>
      </c>
      <c r="G5379" s="111">
        <v>129.59</v>
      </c>
      <c r="H5379" s="102" t="s">
        <v>19361</v>
      </c>
    </row>
    <row r="5380" spans="1:8" x14ac:dyDescent="0.25">
      <c r="A5380" s="30"/>
      <c r="B5380" s="30"/>
      <c r="C5380" s="30"/>
      <c r="D5380" s="30" t="s">
        <v>7</v>
      </c>
      <c r="E5380" s="30">
        <v>0.5</v>
      </c>
      <c r="F5380" s="31">
        <v>1</v>
      </c>
      <c r="G5380" s="111">
        <v>12.96</v>
      </c>
      <c r="H5380" s="102"/>
    </row>
    <row r="5381" spans="1:8" ht="28.5" x14ac:dyDescent="0.25">
      <c r="A5381" s="34"/>
      <c r="B5381" s="34"/>
      <c r="C5381" s="34" t="s">
        <v>13629</v>
      </c>
      <c r="D5381" s="34"/>
      <c r="E5381" s="34"/>
      <c r="F5381" s="35">
        <v>2</v>
      </c>
      <c r="G5381" s="112">
        <v>142.55000000000001</v>
      </c>
      <c r="H5381" s="102"/>
    </row>
    <row r="5382" spans="1:8" ht="30" x14ac:dyDescent="0.25">
      <c r="A5382" s="30" t="s">
        <v>1977</v>
      </c>
      <c r="B5382" s="30" t="s">
        <v>8930</v>
      </c>
      <c r="C5382" s="30" t="s">
        <v>2956</v>
      </c>
      <c r="D5382" s="30" t="s">
        <v>5</v>
      </c>
      <c r="E5382" s="30">
        <v>5</v>
      </c>
      <c r="F5382" s="31">
        <v>1</v>
      </c>
      <c r="G5382" s="111">
        <v>129.59</v>
      </c>
      <c r="H5382" s="102" t="s">
        <v>18579</v>
      </c>
    </row>
    <row r="5383" spans="1:8" ht="28.5" x14ac:dyDescent="0.25">
      <c r="A5383" s="34"/>
      <c r="B5383" s="34"/>
      <c r="C5383" s="34" t="s">
        <v>13630</v>
      </c>
      <c r="D5383" s="34"/>
      <c r="E5383" s="34"/>
      <c r="F5383" s="35">
        <v>1</v>
      </c>
      <c r="G5383" s="112">
        <v>129.59</v>
      </c>
      <c r="H5383" s="102"/>
    </row>
    <row r="5384" spans="1:8" x14ac:dyDescent="0.25">
      <c r="A5384" s="30" t="s">
        <v>1978</v>
      </c>
      <c r="B5384" s="30" t="s">
        <v>8931</v>
      </c>
      <c r="C5384" s="30" t="s">
        <v>1979</v>
      </c>
      <c r="D5384" s="30" t="s">
        <v>5</v>
      </c>
      <c r="E5384" s="30">
        <v>5</v>
      </c>
      <c r="F5384" s="31">
        <v>1</v>
      </c>
      <c r="G5384" s="111">
        <v>129.59</v>
      </c>
      <c r="H5384" s="102" t="s">
        <v>19362</v>
      </c>
    </row>
    <row r="5385" spans="1:8" x14ac:dyDescent="0.25">
      <c r="A5385" s="30"/>
      <c r="B5385" s="30"/>
      <c r="C5385" s="30"/>
      <c r="D5385" s="30" t="s">
        <v>7</v>
      </c>
      <c r="E5385" s="30">
        <v>0.5</v>
      </c>
      <c r="F5385" s="31">
        <v>2</v>
      </c>
      <c r="G5385" s="111">
        <v>25.92</v>
      </c>
      <c r="H5385" s="102"/>
    </row>
    <row r="5386" spans="1:8" ht="28.5" x14ac:dyDescent="0.25">
      <c r="A5386" s="34"/>
      <c r="B5386" s="34"/>
      <c r="C5386" s="34" t="s">
        <v>13631</v>
      </c>
      <c r="D5386" s="34"/>
      <c r="E5386" s="34"/>
      <c r="F5386" s="35">
        <v>3</v>
      </c>
      <c r="G5386" s="112">
        <v>155.51</v>
      </c>
      <c r="H5386" s="102"/>
    </row>
    <row r="5387" spans="1:8" ht="30" x14ac:dyDescent="0.25">
      <c r="A5387" s="30" t="s">
        <v>6404</v>
      </c>
      <c r="B5387" s="30" t="s">
        <v>8933</v>
      </c>
      <c r="C5387" s="30" t="s">
        <v>6405</v>
      </c>
      <c r="D5387" s="30" t="s">
        <v>8</v>
      </c>
      <c r="E5387" s="30">
        <v>2</v>
      </c>
      <c r="F5387" s="31">
        <v>1</v>
      </c>
      <c r="G5387" s="111">
        <v>51.84</v>
      </c>
      <c r="H5387" s="102" t="s">
        <v>17616</v>
      </c>
    </row>
    <row r="5388" spans="1:8" x14ac:dyDescent="0.25">
      <c r="A5388" s="30"/>
      <c r="B5388" s="30"/>
      <c r="C5388" s="30"/>
      <c r="D5388" s="30" t="s">
        <v>7</v>
      </c>
      <c r="E5388" s="30">
        <v>0.5</v>
      </c>
      <c r="F5388" s="31">
        <v>1</v>
      </c>
      <c r="G5388" s="111">
        <v>12.96</v>
      </c>
      <c r="H5388" s="102"/>
    </row>
    <row r="5389" spans="1:8" ht="28.5" x14ac:dyDescent="0.25">
      <c r="A5389" s="34"/>
      <c r="B5389" s="34"/>
      <c r="C5389" s="34" t="s">
        <v>13632</v>
      </c>
      <c r="D5389" s="34"/>
      <c r="E5389" s="34"/>
      <c r="F5389" s="35">
        <v>2</v>
      </c>
      <c r="G5389" s="112">
        <v>64.800000000000011</v>
      </c>
      <c r="H5389" s="102"/>
    </row>
    <row r="5390" spans="1:8" ht="30" x14ac:dyDescent="0.25">
      <c r="A5390" s="30" t="s">
        <v>1982</v>
      </c>
      <c r="B5390" s="30" t="s">
        <v>8934</v>
      </c>
      <c r="C5390" s="30" t="s">
        <v>1983</v>
      </c>
      <c r="D5390" s="30" t="s">
        <v>5</v>
      </c>
      <c r="E5390" s="30">
        <v>5</v>
      </c>
      <c r="F5390" s="31">
        <v>1</v>
      </c>
      <c r="G5390" s="111">
        <v>129.59</v>
      </c>
      <c r="H5390" s="102" t="s">
        <v>20971</v>
      </c>
    </row>
    <row r="5391" spans="1:8" x14ac:dyDescent="0.25">
      <c r="A5391" s="30"/>
      <c r="B5391" s="30"/>
      <c r="C5391" s="30"/>
      <c r="D5391" s="30" t="s">
        <v>7</v>
      </c>
      <c r="E5391" s="30">
        <v>0.5</v>
      </c>
      <c r="F5391" s="31">
        <v>3</v>
      </c>
      <c r="G5391" s="111">
        <v>38.880000000000003</v>
      </c>
      <c r="H5391" s="102"/>
    </row>
    <row r="5392" spans="1:8" ht="28.5" x14ac:dyDescent="0.25">
      <c r="A5392" s="34"/>
      <c r="B5392" s="34"/>
      <c r="C5392" s="34" t="s">
        <v>13633</v>
      </c>
      <c r="D5392" s="34"/>
      <c r="E5392" s="34"/>
      <c r="F5392" s="35">
        <v>4</v>
      </c>
      <c r="G5392" s="112">
        <v>168.47</v>
      </c>
      <c r="H5392" s="102"/>
    </row>
    <row r="5393" spans="1:8" x14ac:dyDescent="0.25">
      <c r="A5393" s="30" t="s">
        <v>1984</v>
      </c>
      <c r="B5393" s="30" t="s">
        <v>8935</v>
      </c>
      <c r="C5393" s="30" t="s">
        <v>1985</v>
      </c>
      <c r="D5393" s="30" t="s">
        <v>4</v>
      </c>
      <c r="E5393" s="30">
        <v>8</v>
      </c>
      <c r="F5393" s="31">
        <v>1</v>
      </c>
      <c r="G5393" s="111">
        <v>207.35</v>
      </c>
      <c r="H5393" s="102" t="s">
        <v>18004</v>
      </c>
    </row>
    <row r="5394" spans="1:8" ht="28.5" x14ac:dyDescent="0.25">
      <c r="A5394" s="34"/>
      <c r="B5394" s="34"/>
      <c r="C5394" s="34" t="s">
        <v>13634</v>
      </c>
      <c r="D5394" s="34"/>
      <c r="E5394" s="34"/>
      <c r="F5394" s="35">
        <v>1</v>
      </c>
      <c r="G5394" s="112">
        <v>207.35</v>
      </c>
      <c r="H5394" s="102"/>
    </row>
    <row r="5395" spans="1:8" ht="45" x14ac:dyDescent="0.25">
      <c r="A5395" s="30" t="s">
        <v>1986</v>
      </c>
      <c r="B5395" s="30" t="s">
        <v>8936</v>
      </c>
      <c r="C5395" s="30" t="s">
        <v>2532</v>
      </c>
      <c r="D5395" s="30" t="s">
        <v>5</v>
      </c>
      <c r="E5395" s="30">
        <v>5</v>
      </c>
      <c r="F5395" s="31">
        <v>3</v>
      </c>
      <c r="G5395" s="111">
        <v>388.77</v>
      </c>
      <c r="H5395" s="102" t="s">
        <v>19015</v>
      </c>
    </row>
    <row r="5396" spans="1:8" x14ac:dyDescent="0.25">
      <c r="A5396" s="30"/>
      <c r="B5396" s="30"/>
      <c r="C5396" s="30"/>
      <c r="D5396" s="30" t="s">
        <v>7</v>
      </c>
      <c r="E5396" s="30">
        <v>0.5</v>
      </c>
      <c r="F5396" s="31">
        <v>3</v>
      </c>
      <c r="G5396" s="111">
        <v>38.880000000000003</v>
      </c>
      <c r="H5396" s="102"/>
    </row>
    <row r="5397" spans="1:8" ht="42.75" x14ac:dyDescent="0.25">
      <c r="A5397" s="34"/>
      <c r="B5397" s="34"/>
      <c r="C5397" s="34" t="s">
        <v>13635</v>
      </c>
      <c r="D5397" s="34"/>
      <c r="E5397" s="34"/>
      <c r="F5397" s="35">
        <v>6</v>
      </c>
      <c r="G5397" s="112">
        <v>427.65</v>
      </c>
      <c r="H5397" s="102"/>
    </row>
    <row r="5398" spans="1:8" ht="30" x14ac:dyDescent="0.25">
      <c r="A5398" s="30" t="s">
        <v>1987</v>
      </c>
      <c r="B5398" s="30" t="s">
        <v>8937</v>
      </c>
      <c r="C5398" s="30" t="s">
        <v>1988</v>
      </c>
      <c r="D5398" s="30" t="s">
        <v>8</v>
      </c>
      <c r="E5398" s="30">
        <v>2</v>
      </c>
      <c r="F5398" s="31">
        <v>1</v>
      </c>
      <c r="G5398" s="111">
        <v>51.84</v>
      </c>
      <c r="H5398" s="102" t="s">
        <v>17430</v>
      </c>
    </row>
    <row r="5399" spans="1:8" ht="28.5" x14ac:dyDescent="0.25">
      <c r="A5399" s="34"/>
      <c r="B5399" s="34"/>
      <c r="C5399" s="34" t="s">
        <v>13636</v>
      </c>
      <c r="D5399" s="34"/>
      <c r="E5399" s="34"/>
      <c r="F5399" s="35">
        <v>1</v>
      </c>
      <c r="G5399" s="112">
        <v>51.84</v>
      </c>
      <c r="H5399" s="102"/>
    </row>
    <row r="5400" spans="1:8" x14ac:dyDescent="0.25">
      <c r="A5400" s="30" t="s">
        <v>1989</v>
      </c>
      <c r="B5400" s="30" t="s">
        <v>8938</v>
      </c>
      <c r="C5400" s="30" t="s">
        <v>6517</v>
      </c>
      <c r="D5400" s="30" t="s">
        <v>5</v>
      </c>
      <c r="E5400" s="30">
        <v>5</v>
      </c>
      <c r="F5400" s="31">
        <v>2</v>
      </c>
      <c r="G5400" s="111">
        <v>259.18</v>
      </c>
      <c r="H5400" s="102" t="s">
        <v>19030</v>
      </c>
    </row>
    <row r="5401" spans="1:8" x14ac:dyDescent="0.25">
      <c r="A5401" s="30"/>
      <c r="B5401" s="30"/>
      <c r="C5401" s="30"/>
      <c r="D5401" s="30" t="s">
        <v>6</v>
      </c>
      <c r="E5401" s="30">
        <v>1</v>
      </c>
      <c r="F5401" s="31">
        <v>1</v>
      </c>
      <c r="G5401" s="111">
        <v>25.92</v>
      </c>
      <c r="H5401" s="102"/>
    </row>
    <row r="5402" spans="1:8" x14ac:dyDescent="0.25">
      <c r="A5402" s="30"/>
      <c r="B5402" s="30"/>
      <c r="C5402" s="30"/>
      <c r="D5402" s="30" t="s">
        <v>7</v>
      </c>
      <c r="E5402" s="30">
        <v>0.5</v>
      </c>
      <c r="F5402" s="31">
        <v>1</v>
      </c>
      <c r="G5402" s="111">
        <v>12.96</v>
      </c>
      <c r="H5402" s="102"/>
    </row>
    <row r="5403" spans="1:8" x14ac:dyDescent="0.25">
      <c r="A5403" s="34"/>
      <c r="B5403" s="34"/>
      <c r="C5403" s="34" t="s">
        <v>13637</v>
      </c>
      <c r="D5403" s="34"/>
      <c r="E5403" s="34"/>
      <c r="F5403" s="35">
        <v>4</v>
      </c>
      <c r="G5403" s="112">
        <v>298.06</v>
      </c>
      <c r="H5403" s="102"/>
    </row>
    <row r="5404" spans="1:8" x14ac:dyDescent="0.25">
      <c r="A5404" s="30" t="s">
        <v>1990</v>
      </c>
      <c r="B5404" s="30" t="s">
        <v>8939</v>
      </c>
      <c r="C5404" s="30" t="s">
        <v>3076</v>
      </c>
      <c r="D5404" s="30" t="s">
        <v>5</v>
      </c>
      <c r="E5404" s="30">
        <v>5</v>
      </c>
      <c r="F5404" s="31">
        <v>1</v>
      </c>
      <c r="G5404" s="111">
        <v>129.59</v>
      </c>
      <c r="H5404" s="102" t="s">
        <v>18759</v>
      </c>
    </row>
    <row r="5405" spans="1:8" x14ac:dyDescent="0.25">
      <c r="A5405" s="30"/>
      <c r="B5405" s="30"/>
      <c r="C5405" s="30"/>
      <c r="D5405" s="30" t="s">
        <v>7</v>
      </c>
      <c r="E5405" s="30">
        <v>0.5</v>
      </c>
      <c r="F5405" s="31">
        <v>2</v>
      </c>
      <c r="G5405" s="111">
        <v>25.92</v>
      </c>
      <c r="H5405" s="102"/>
    </row>
    <row r="5406" spans="1:8" ht="28.5" x14ac:dyDescent="0.25">
      <c r="A5406" s="34"/>
      <c r="B5406" s="34"/>
      <c r="C5406" s="34" t="s">
        <v>13638</v>
      </c>
      <c r="D5406" s="34"/>
      <c r="E5406" s="34"/>
      <c r="F5406" s="35">
        <v>3</v>
      </c>
      <c r="G5406" s="112">
        <v>155.51</v>
      </c>
      <c r="H5406" s="102"/>
    </row>
    <row r="5407" spans="1:8" x14ac:dyDescent="0.25">
      <c r="A5407" s="30" t="s">
        <v>1991</v>
      </c>
      <c r="B5407" s="30" t="s">
        <v>8940</v>
      </c>
      <c r="C5407" s="30" t="s">
        <v>1992</v>
      </c>
      <c r="D5407" s="30" t="s">
        <v>5</v>
      </c>
      <c r="E5407" s="30">
        <v>5</v>
      </c>
      <c r="F5407" s="31">
        <v>3</v>
      </c>
      <c r="G5407" s="111">
        <v>388.77</v>
      </c>
      <c r="H5407" s="102" t="s">
        <v>19034</v>
      </c>
    </row>
    <row r="5408" spans="1:8" x14ac:dyDescent="0.25">
      <c r="A5408" s="30"/>
      <c r="B5408" s="30"/>
      <c r="C5408" s="30"/>
      <c r="D5408" s="30" t="s">
        <v>6</v>
      </c>
      <c r="E5408" s="30">
        <v>1</v>
      </c>
      <c r="F5408" s="31">
        <v>3</v>
      </c>
      <c r="G5408" s="111">
        <v>77.75</v>
      </c>
      <c r="H5408" s="102"/>
    </row>
    <row r="5409" spans="1:8" x14ac:dyDescent="0.25">
      <c r="A5409" s="30"/>
      <c r="B5409" s="30"/>
      <c r="C5409" s="30"/>
      <c r="D5409" s="30" t="s">
        <v>7</v>
      </c>
      <c r="E5409" s="30">
        <v>0.5</v>
      </c>
      <c r="F5409" s="31">
        <v>1</v>
      </c>
      <c r="G5409" s="111">
        <v>12.96</v>
      </c>
      <c r="H5409" s="102"/>
    </row>
    <row r="5410" spans="1:8" ht="28.5" x14ac:dyDescent="0.25">
      <c r="A5410" s="34"/>
      <c r="B5410" s="34"/>
      <c r="C5410" s="34" t="s">
        <v>13639</v>
      </c>
      <c r="D5410" s="34"/>
      <c r="E5410" s="34"/>
      <c r="F5410" s="35">
        <v>7</v>
      </c>
      <c r="G5410" s="112">
        <v>479.47999999999996</v>
      </c>
      <c r="H5410" s="102"/>
    </row>
    <row r="5411" spans="1:8" ht="30" x14ac:dyDescent="0.25">
      <c r="A5411" s="30" t="s">
        <v>1697</v>
      </c>
      <c r="B5411" s="30" t="s">
        <v>8941</v>
      </c>
      <c r="C5411" s="30" t="s">
        <v>1698</v>
      </c>
      <c r="D5411" s="30" t="s">
        <v>3</v>
      </c>
      <c r="E5411" s="30">
        <v>10</v>
      </c>
      <c r="F5411" s="31">
        <v>7</v>
      </c>
      <c r="G5411" s="111">
        <v>1814.27</v>
      </c>
      <c r="H5411" s="102" t="s">
        <v>20046</v>
      </c>
    </row>
    <row r="5412" spans="1:8" x14ac:dyDescent="0.25">
      <c r="A5412" s="30"/>
      <c r="B5412" s="30"/>
      <c r="C5412" s="30"/>
      <c r="D5412" s="30" t="s">
        <v>4</v>
      </c>
      <c r="E5412" s="30">
        <v>8</v>
      </c>
      <c r="F5412" s="31">
        <v>9</v>
      </c>
      <c r="G5412" s="111">
        <v>1866.11</v>
      </c>
      <c r="H5412" s="102"/>
    </row>
    <row r="5413" spans="1:8" x14ac:dyDescent="0.25">
      <c r="A5413" s="30"/>
      <c r="B5413" s="30"/>
      <c r="C5413" s="30"/>
      <c r="D5413" s="30" t="s">
        <v>5</v>
      </c>
      <c r="E5413" s="30">
        <v>5</v>
      </c>
      <c r="F5413" s="31">
        <v>13</v>
      </c>
      <c r="G5413" s="111">
        <v>1684.68</v>
      </c>
      <c r="H5413" s="102"/>
    </row>
    <row r="5414" spans="1:8" x14ac:dyDescent="0.25">
      <c r="A5414" s="30"/>
      <c r="B5414" s="30"/>
      <c r="C5414" s="30"/>
      <c r="D5414" s="30" t="s">
        <v>8</v>
      </c>
      <c r="E5414" s="30">
        <v>2</v>
      </c>
      <c r="F5414" s="31">
        <v>1</v>
      </c>
      <c r="G5414" s="111">
        <v>51.84</v>
      </c>
      <c r="H5414" s="102"/>
    </row>
    <row r="5415" spans="1:8" x14ac:dyDescent="0.25">
      <c r="A5415" s="30"/>
      <c r="B5415" s="30"/>
      <c r="C5415" s="30"/>
      <c r="D5415" s="30" t="s">
        <v>6</v>
      </c>
      <c r="E5415" s="30">
        <v>1</v>
      </c>
      <c r="F5415" s="31">
        <v>2</v>
      </c>
      <c r="G5415" s="111">
        <v>51.84</v>
      </c>
      <c r="H5415" s="102"/>
    </row>
    <row r="5416" spans="1:8" x14ac:dyDescent="0.25">
      <c r="A5416" s="30"/>
      <c r="B5416" s="30"/>
      <c r="C5416" s="30"/>
      <c r="D5416" s="30" t="s">
        <v>7</v>
      </c>
      <c r="E5416" s="30">
        <v>0.5</v>
      </c>
      <c r="F5416" s="31">
        <v>39</v>
      </c>
      <c r="G5416" s="111">
        <v>505.4</v>
      </c>
      <c r="H5416" s="102"/>
    </row>
    <row r="5417" spans="1:8" ht="28.5" x14ac:dyDescent="0.25">
      <c r="A5417" s="34"/>
      <c r="B5417" s="34"/>
      <c r="C5417" s="34" t="s">
        <v>13640</v>
      </c>
      <c r="D5417" s="34"/>
      <c r="E5417" s="34"/>
      <c r="F5417" s="35">
        <v>71</v>
      </c>
      <c r="G5417" s="112">
        <v>5974.14</v>
      </c>
      <c r="H5417" s="102"/>
    </row>
    <row r="5418" spans="1:8" ht="30" x14ac:dyDescent="0.25">
      <c r="A5418" s="30" t="s">
        <v>1993</v>
      </c>
      <c r="B5418" s="30" t="s">
        <v>8942</v>
      </c>
      <c r="C5418" s="30" t="s">
        <v>1994</v>
      </c>
      <c r="D5418" s="30" t="s">
        <v>8</v>
      </c>
      <c r="E5418" s="30">
        <v>2</v>
      </c>
      <c r="F5418" s="31">
        <v>1</v>
      </c>
      <c r="G5418" s="111">
        <v>51.84</v>
      </c>
      <c r="H5418" s="102" t="s">
        <v>16883</v>
      </c>
    </row>
    <row r="5419" spans="1:8" x14ac:dyDescent="0.25">
      <c r="A5419" s="30"/>
      <c r="B5419" s="30"/>
      <c r="C5419" s="30"/>
      <c r="D5419" s="30" t="s">
        <v>7</v>
      </c>
      <c r="E5419" s="30">
        <v>0.5</v>
      </c>
      <c r="F5419" s="31">
        <v>1</v>
      </c>
      <c r="G5419" s="111">
        <v>12.96</v>
      </c>
      <c r="H5419" s="102"/>
    </row>
    <row r="5420" spans="1:8" ht="28.5" x14ac:dyDescent="0.25">
      <c r="A5420" s="34"/>
      <c r="B5420" s="34"/>
      <c r="C5420" s="34" t="s">
        <v>13641</v>
      </c>
      <c r="D5420" s="34"/>
      <c r="E5420" s="34"/>
      <c r="F5420" s="35">
        <v>2</v>
      </c>
      <c r="G5420" s="112">
        <v>64.800000000000011</v>
      </c>
      <c r="H5420" s="102"/>
    </row>
    <row r="5421" spans="1:8" ht="45" x14ac:dyDescent="0.25">
      <c r="A5421" s="30" t="s">
        <v>6418</v>
      </c>
      <c r="B5421" s="30" t="s">
        <v>8943</v>
      </c>
      <c r="C5421" s="30" t="s">
        <v>8944</v>
      </c>
      <c r="D5421" s="30" t="s">
        <v>5</v>
      </c>
      <c r="E5421" s="30">
        <v>5</v>
      </c>
      <c r="F5421" s="31">
        <v>1</v>
      </c>
      <c r="G5421" s="111">
        <v>129.59</v>
      </c>
      <c r="H5421" s="102" t="s">
        <v>19404</v>
      </c>
    </row>
    <row r="5422" spans="1:8" x14ac:dyDescent="0.25">
      <c r="A5422" s="30"/>
      <c r="B5422" s="30"/>
      <c r="C5422" s="30"/>
      <c r="D5422" s="30" t="s">
        <v>7</v>
      </c>
      <c r="E5422" s="30">
        <v>0.5</v>
      </c>
      <c r="F5422" s="31">
        <v>1</v>
      </c>
      <c r="G5422" s="111">
        <v>12.96</v>
      </c>
      <c r="H5422" s="102"/>
    </row>
    <row r="5423" spans="1:8" ht="42.75" x14ac:dyDescent="0.25">
      <c r="A5423" s="34"/>
      <c r="B5423" s="34"/>
      <c r="C5423" s="34" t="s">
        <v>13642</v>
      </c>
      <c r="D5423" s="34"/>
      <c r="E5423" s="34"/>
      <c r="F5423" s="35">
        <v>2</v>
      </c>
      <c r="G5423" s="112">
        <v>142.55000000000001</v>
      </c>
      <c r="H5423" s="102"/>
    </row>
    <row r="5424" spans="1:8" ht="45" x14ac:dyDescent="0.25">
      <c r="A5424" s="30" t="s">
        <v>1699</v>
      </c>
      <c r="B5424" s="30" t="s">
        <v>8716</v>
      </c>
      <c r="C5424" s="30" t="s">
        <v>1700</v>
      </c>
      <c r="D5424" s="30" t="s">
        <v>4</v>
      </c>
      <c r="E5424" s="30">
        <v>8</v>
      </c>
      <c r="F5424" s="31">
        <v>3</v>
      </c>
      <c r="G5424" s="111">
        <v>622.04</v>
      </c>
      <c r="H5424" s="102" t="s">
        <v>20322</v>
      </c>
    </row>
    <row r="5425" spans="1:8" x14ac:dyDescent="0.25">
      <c r="A5425" s="30"/>
      <c r="B5425" s="30"/>
      <c r="C5425" s="30"/>
      <c r="D5425" s="30" t="s">
        <v>5</v>
      </c>
      <c r="E5425" s="30">
        <v>5</v>
      </c>
      <c r="F5425" s="31">
        <v>34</v>
      </c>
      <c r="G5425" s="111">
        <v>4406.09</v>
      </c>
      <c r="H5425" s="102"/>
    </row>
    <row r="5426" spans="1:8" x14ac:dyDescent="0.25">
      <c r="A5426" s="30"/>
      <c r="B5426" s="30"/>
      <c r="C5426" s="30"/>
      <c r="D5426" s="30" t="s">
        <v>8</v>
      </c>
      <c r="E5426" s="30">
        <v>2</v>
      </c>
      <c r="F5426" s="31">
        <v>1</v>
      </c>
      <c r="G5426" s="111">
        <v>51.84</v>
      </c>
      <c r="H5426" s="102"/>
    </row>
    <row r="5427" spans="1:8" x14ac:dyDescent="0.25">
      <c r="A5427" s="30"/>
      <c r="B5427" s="30"/>
      <c r="C5427" s="30"/>
      <c r="D5427" s="30" t="s">
        <v>7</v>
      </c>
      <c r="E5427" s="30">
        <v>0.5</v>
      </c>
      <c r="F5427" s="31">
        <v>195</v>
      </c>
      <c r="G5427" s="111">
        <v>2527.02</v>
      </c>
      <c r="H5427" s="102"/>
    </row>
    <row r="5428" spans="1:8" ht="42.75" x14ac:dyDescent="0.25">
      <c r="A5428" s="34"/>
      <c r="B5428" s="34"/>
      <c r="C5428" s="34" t="s">
        <v>13643</v>
      </c>
      <c r="D5428" s="34"/>
      <c r="E5428" s="34"/>
      <c r="F5428" s="35">
        <v>233</v>
      </c>
      <c r="G5428" s="112">
        <v>7606.99</v>
      </c>
      <c r="H5428" s="102"/>
    </row>
    <row r="5429" spans="1:8" ht="30" x14ac:dyDescent="0.25">
      <c r="A5429" s="30" t="s">
        <v>2667</v>
      </c>
      <c r="B5429" s="30" t="s">
        <v>8945</v>
      </c>
      <c r="C5429" s="30" t="s">
        <v>2668</v>
      </c>
      <c r="D5429" s="30" t="s">
        <v>5</v>
      </c>
      <c r="E5429" s="30">
        <v>5</v>
      </c>
      <c r="F5429" s="31">
        <v>1</v>
      </c>
      <c r="G5429" s="111">
        <v>129.59</v>
      </c>
      <c r="H5429" s="102" t="s">
        <v>17676</v>
      </c>
    </row>
    <row r="5430" spans="1:8" x14ac:dyDescent="0.25">
      <c r="A5430" s="30"/>
      <c r="B5430" s="30"/>
      <c r="C5430" s="30"/>
      <c r="D5430" s="30" t="s">
        <v>7</v>
      </c>
      <c r="E5430" s="30">
        <v>0.5</v>
      </c>
      <c r="F5430" s="31">
        <v>2</v>
      </c>
      <c r="G5430" s="111">
        <v>25.92</v>
      </c>
      <c r="H5430" s="102"/>
    </row>
    <row r="5431" spans="1:8" ht="42.75" x14ac:dyDescent="0.25">
      <c r="A5431" s="34"/>
      <c r="B5431" s="34"/>
      <c r="C5431" s="34" t="s">
        <v>13644</v>
      </c>
      <c r="D5431" s="34"/>
      <c r="E5431" s="34"/>
      <c r="F5431" s="35">
        <v>3</v>
      </c>
      <c r="G5431" s="112">
        <v>155.51</v>
      </c>
      <c r="H5431" s="102"/>
    </row>
    <row r="5432" spans="1:8" ht="30" x14ac:dyDescent="0.25">
      <c r="A5432" s="30" t="s">
        <v>1995</v>
      </c>
      <c r="B5432" s="30" t="s">
        <v>8946</v>
      </c>
      <c r="C5432" s="30" t="s">
        <v>1996</v>
      </c>
      <c r="D5432" s="30" t="s">
        <v>5</v>
      </c>
      <c r="E5432" s="30">
        <v>5</v>
      </c>
      <c r="F5432" s="31">
        <v>1</v>
      </c>
      <c r="G5432" s="111">
        <v>129.59</v>
      </c>
      <c r="H5432" s="102" t="s">
        <v>17691</v>
      </c>
    </row>
    <row r="5433" spans="1:8" x14ac:dyDescent="0.25">
      <c r="A5433" s="30"/>
      <c r="B5433" s="30"/>
      <c r="C5433" s="30"/>
      <c r="D5433" s="30" t="s">
        <v>7</v>
      </c>
      <c r="E5433" s="30">
        <v>0.5</v>
      </c>
      <c r="F5433" s="31">
        <v>1</v>
      </c>
      <c r="G5433" s="111">
        <v>12.96</v>
      </c>
      <c r="H5433" s="102"/>
    </row>
    <row r="5434" spans="1:8" ht="42.75" x14ac:dyDescent="0.25">
      <c r="A5434" s="34"/>
      <c r="B5434" s="34"/>
      <c r="C5434" s="34" t="s">
        <v>13645</v>
      </c>
      <c r="D5434" s="34"/>
      <c r="E5434" s="34"/>
      <c r="F5434" s="35">
        <v>2</v>
      </c>
      <c r="G5434" s="112">
        <v>142.55000000000001</v>
      </c>
      <c r="H5434" s="102"/>
    </row>
    <row r="5435" spans="1:8" x14ac:dyDescent="0.25">
      <c r="A5435" s="30" t="s">
        <v>1997</v>
      </c>
      <c r="B5435" s="30" t="s">
        <v>8947</v>
      </c>
      <c r="C5435" s="30" t="s">
        <v>1998</v>
      </c>
      <c r="D5435" s="30" t="s">
        <v>5</v>
      </c>
      <c r="E5435" s="30">
        <v>5</v>
      </c>
      <c r="F5435" s="31">
        <v>1</v>
      </c>
      <c r="G5435" s="111">
        <v>129.59</v>
      </c>
      <c r="H5435" s="102" t="s">
        <v>18726</v>
      </c>
    </row>
    <row r="5436" spans="1:8" x14ac:dyDescent="0.25">
      <c r="A5436" s="30"/>
      <c r="B5436" s="30"/>
      <c r="C5436" s="30"/>
      <c r="D5436" s="30" t="s">
        <v>6</v>
      </c>
      <c r="E5436" s="30">
        <v>1</v>
      </c>
      <c r="F5436" s="31">
        <v>1</v>
      </c>
      <c r="G5436" s="111">
        <v>25.92</v>
      </c>
      <c r="H5436" s="102"/>
    </row>
    <row r="5437" spans="1:8" ht="28.5" x14ac:dyDescent="0.25">
      <c r="A5437" s="34"/>
      <c r="B5437" s="34"/>
      <c r="C5437" s="34" t="s">
        <v>13646</v>
      </c>
      <c r="D5437" s="34"/>
      <c r="E5437" s="34"/>
      <c r="F5437" s="35">
        <v>2</v>
      </c>
      <c r="G5437" s="112">
        <v>155.51</v>
      </c>
      <c r="H5437" s="102"/>
    </row>
    <row r="5438" spans="1:8" ht="30" x14ac:dyDescent="0.25">
      <c r="A5438" s="30" t="s">
        <v>1999</v>
      </c>
      <c r="B5438" s="30" t="s">
        <v>8948</v>
      </c>
      <c r="C5438" s="30" t="s">
        <v>2000</v>
      </c>
      <c r="D5438" s="30" t="s">
        <v>5</v>
      </c>
      <c r="E5438" s="30">
        <v>5</v>
      </c>
      <c r="F5438" s="31">
        <v>4</v>
      </c>
      <c r="G5438" s="111">
        <v>518.36</v>
      </c>
      <c r="H5438" s="102" t="s">
        <v>19127</v>
      </c>
    </row>
    <row r="5439" spans="1:8" x14ac:dyDescent="0.25">
      <c r="A5439" s="30"/>
      <c r="B5439" s="30"/>
      <c r="C5439" s="30"/>
      <c r="D5439" s="30" t="s">
        <v>8</v>
      </c>
      <c r="E5439" s="30">
        <v>2</v>
      </c>
      <c r="F5439" s="31">
        <v>1</v>
      </c>
      <c r="G5439" s="111">
        <v>51.84</v>
      </c>
      <c r="H5439" s="102"/>
    </row>
    <row r="5440" spans="1:8" x14ac:dyDescent="0.25">
      <c r="A5440" s="30"/>
      <c r="B5440" s="30"/>
      <c r="C5440" s="30"/>
      <c r="D5440" s="30" t="s">
        <v>7</v>
      </c>
      <c r="E5440" s="30">
        <v>0.5</v>
      </c>
      <c r="F5440" s="31">
        <v>6</v>
      </c>
      <c r="G5440" s="111">
        <v>77.75</v>
      </c>
      <c r="H5440" s="102"/>
    </row>
    <row r="5441" spans="1:8" ht="28.5" x14ac:dyDescent="0.25">
      <c r="A5441" s="34"/>
      <c r="B5441" s="34"/>
      <c r="C5441" s="34" t="s">
        <v>13647</v>
      </c>
      <c r="D5441" s="34"/>
      <c r="E5441" s="34"/>
      <c r="F5441" s="35">
        <v>11</v>
      </c>
      <c r="G5441" s="112">
        <v>647.95000000000005</v>
      </c>
      <c r="H5441" s="102"/>
    </row>
    <row r="5442" spans="1:8" ht="45" x14ac:dyDescent="0.25">
      <c r="A5442" s="30" t="s">
        <v>2001</v>
      </c>
      <c r="B5442" s="30" t="s">
        <v>8949</v>
      </c>
      <c r="C5442" s="30" t="s">
        <v>2002</v>
      </c>
      <c r="D5442" s="30" t="s">
        <v>3</v>
      </c>
      <c r="E5442" s="30">
        <v>10</v>
      </c>
      <c r="F5442" s="31">
        <v>1</v>
      </c>
      <c r="G5442" s="111">
        <v>259.18</v>
      </c>
      <c r="H5442" s="102" t="s">
        <v>19639</v>
      </c>
    </row>
    <row r="5443" spans="1:8" x14ac:dyDescent="0.25">
      <c r="A5443" s="30"/>
      <c r="B5443" s="30"/>
      <c r="C5443" s="30"/>
      <c r="D5443" s="30" t="s">
        <v>5</v>
      </c>
      <c r="E5443" s="30">
        <v>5</v>
      </c>
      <c r="F5443" s="31">
        <v>1</v>
      </c>
      <c r="G5443" s="111">
        <v>129.59</v>
      </c>
      <c r="H5443" s="102"/>
    </row>
    <row r="5444" spans="1:8" x14ac:dyDescent="0.25">
      <c r="A5444" s="30"/>
      <c r="B5444" s="30"/>
      <c r="C5444" s="30"/>
      <c r="D5444" s="30" t="s">
        <v>6</v>
      </c>
      <c r="E5444" s="30">
        <v>1</v>
      </c>
      <c r="F5444" s="31">
        <v>1</v>
      </c>
      <c r="G5444" s="111">
        <v>25.92</v>
      </c>
      <c r="H5444" s="102"/>
    </row>
    <row r="5445" spans="1:8" x14ac:dyDescent="0.25">
      <c r="A5445" s="30"/>
      <c r="B5445" s="30"/>
      <c r="C5445" s="30"/>
      <c r="D5445" s="30" t="s">
        <v>7</v>
      </c>
      <c r="E5445" s="30">
        <v>0.5</v>
      </c>
      <c r="F5445" s="31">
        <v>2</v>
      </c>
      <c r="G5445" s="111">
        <v>25.92</v>
      </c>
      <c r="H5445" s="102"/>
    </row>
    <row r="5446" spans="1:8" ht="42.75" x14ac:dyDescent="0.25">
      <c r="A5446" s="34"/>
      <c r="B5446" s="34"/>
      <c r="C5446" s="34" t="s">
        <v>13648</v>
      </c>
      <c r="D5446" s="34"/>
      <c r="E5446" s="34"/>
      <c r="F5446" s="35">
        <v>5</v>
      </c>
      <c r="G5446" s="112">
        <v>440.61</v>
      </c>
      <c r="H5446" s="102"/>
    </row>
    <row r="5447" spans="1:8" ht="45" x14ac:dyDescent="0.25">
      <c r="A5447" s="30" t="s">
        <v>2003</v>
      </c>
      <c r="B5447" s="30" t="s">
        <v>8950</v>
      </c>
      <c r="C5447" s="30" t="s">
        <v>2004</v>
      </c>
      <c r="D5447" s="30" t="s">
        <v>8</v>
      </c>
      <c r="E5447" s="30">
        <v>2</v>
      </c>
      <c r="F5447" s="31">
        <v>1</v>
      </c>
      <c r="G5447" s="111">
        <v>51.84</v>
      </c>
      <c r="H5447" s="102" t="s">
        <v>20761</v>
      </c>
    </row>
    <row r="5448" spans="1:8" ht="42.75" x14ac:dyDescent="0.25">
      <c r="A5448" s="34"/>
      <c r="B5448" s="34"/>
      <c r="C5448" s="34" t="s">
        <v>13649</v>
      </c>
      <c r="D5448" s="34"/>
      <c r="E5448" s="34"/>
      <c r="F5448" s="35">
        <v>1</v>
      </c>
      <c r="G5448" s="112">
        <v>51.84</v>
      </c>
      <c r="H5448" s="102"/>
    </row>
    <row r="5449" spans="1:8" ht="30" x14ac:dyDescent="0.25">
      <c r="A5449" s="30" t="s">
        <v>2005</v>
      </c>
      <c r="B5449" s="30" t="s">
        <v>8951</v>
      </c>
      <c r="C5449" s="30" t="s">
        <v>2006</v>
      </c>
      <c r="D5449" s="30" t="s">
        <v>5</v>
      </c>
      <c r="E5449" s="30">
        <v>5</v>
      </c>
      <c r="F5449" s="31">
        <v>1</v>
      </c>
      <c r="G5449" s="111">
        <v>129.59</v>
      </c>
      <c r="H5449" s="102" t="s">
        <v>19035</v>
      </c>
    </row>
    <row r="5450" spans="1:8" x14ac:dyDescent="0.25">
      <c r="A5450" s="30"/>
      <c r="B5450" s="30"/>
      <c r="C5450" s="30"/>
      <c r="D5450" s="30" t="s">
        <v>7</v>
      </c>
      <c r="E5450" s="30">
        <v>0.5</v>
      </c>
      <c r="F5450" s="31">
        <v>3</v>
      </c>
      <c r="G5450" s="111">
        <v>38.880000000000003</v>
      </c>
      <c r="H5450" s="102"/>
    </row>
    <row r="5451" spans="1:8" ht="28.5" x14ac:dyDescent="0.25">
      <c r="A5451" s="34"/>
      <c r="B5451" s="34"/>
      <c r="C5451" s="34" t="s">
        <v>13650</v>
      </c>
      <c r="D5451" s="34"/>
      <c r="E5451" s="34"/>
      <c r="F5451" s="35">
        <v>4</v>
      </c>
      <c r="G5451" s="112">
        <v>168.47</v>
      </c>
      <c r="H5451" s="102"/>
    </row>
    <row r="5452" spans="1:8" ht="30" x14ac:dyDescent="0.25">
      <c r="A5452" s="30" t="s">
        <v>2007</v>
      </c>
      <c r="B5452" s="30" t="s">
        <v>8952</v>
      </c>
      <c r="C5452" s="30" t="s">
        <v>2008</v>
      </c>
      <c r="D5452" s="30" t="s">
        <v>5</v>
      </c>
      <c r="E5452" s="30">
        <v>5</v>
      </c>
      <c r="F5452" s="31">
        <v>1</v>
      </c>
      <c r="G5452" s="111">
        <v>129.59</v>
      </c>
      <c r="H5452" s="102" t="s">
        <v>18206</v>
      </c>
    </row>
    <row r="5453" spans="1:8" x14ac:dyDescent="0.25">
      <c r="A5453" s="30"/>
      <c r="B5453" s="30"/>
      <c r="C5453" s="30"/>
      <c r="D5453" s="30" t="s">
        <v>7</v>
      </c>
      <c r="E5453" s="30">
        <v>0.5</v>
      </c>
      <c r="F5453" s="31">
        <v>2</v>
      </c>
      <c r="G5453" s="111">
        <v>25.92</v>
      </c>
      <c r="H5453" s="102"/>
    </row>
    <row r="5454" spans="1:8" ht="42.75" x14ac:dyDescent="0.25">
      <c r="A5454" s="34"/>
      <c r="B5454" s="34"/>
      <c r="C5454" s="34" t="s">
        <v>13651</v>
      </c>
      <c r="D5454" s="34"/>
      <c r="E5454" s="34"/>
      <c r="F5454" s="35">
        <v>3</v>
      </c>
      <c r="G5454" s="112">
        <v>155.51</v>
      </c>
      <c r="H5454" s="102"/>
    </row>
    <row r="5455" spans="1:8" ht="30" x14ac:dyDescent="0.25">
      <c r="A5455" s="30" t="s">
        <v>2009</v>
      </c>
      <c r="B5455" s="30" t="s">
        <v>8953</v>
      </c>
      <c r="C5455" s="30" t="s">
        <v>2010</v>
      </c>
      <c r="D5455" s="30" t="s">
        <v>5</v>
      </c>
      <c r="E5455" s="30">
        <v>5</v>
      </c>
      <c r="F5455" s="31">
        <v>1</v>
      </c>
      <c r="G5455" s="111">
        <v>129.59</v>
      </c>
      <c r="H5455" s="102" t="s">
        <v>17157</v>
      </c>
    </row>
    <row r="5456" spans="1:8" ht="28.5" x14ac:dyDescent="0.25">
      <c r="A5456" s="34"/>
      <c r="B5456" s="34"/>
      <c r="C5456" s="34" t="s">
        <v>13652</v>
      </c>
      <c r="D5456" s="34"/>
      <c r="E5456" s="34"/>
      <c r="F5456" s="35">
        <v>1</v>
      </c>
      <c r="G5456" s="112">
        <v>129.59</v>
      </c>
      <c r="H5456" s="102"/>
    </row>
    <row r="5457" spans="1:8" ht="30" x14ac:dyDescent="0.25">
      <c r="A5457" s="30" t="s">
        <v>2011</v>
      </c>
      <c r="B5457" s="30" t="s">
        <v>8954</v>
      </c>
      <c r="C5457" s="30" t="s">
        <v>2012</v>
      </c>
      <c r="D5457" s="30" t="s">
        <v>5</v>
      </c>
      <c r="E5457" s="30">
        <v>5</v>
      </c>
      <c r="F5457" s="31">
        <v>1</v>
      </c>
      <c r="G5457" s="111">
        <v>129.59</v>
      </c>
      <c r="H5457" s="102" t="s">
        <v>17184</v>
      </c>
    </row>
    <row r="5458" spans="1:8" x14ac:dyDescent="0.25">
      <c r="A5458" s="30"/>
      <c r="B5458" s="30"/>
      <c r="C5458" s="30"/>
      <c r="D5458" s="30" t="s">
        <v>7</v>
      </c>
      <c r="E5458" s="30">
        <v>0.5</v>
      </c>
      <c r="F5458" s="31">
        <v>1</v>
      </c>
      <c r="G5458" s="111">
        <v>12.96</v>
      </c>
      <c r="H5458" s="102"/>
    </row>
    <row r="5459" spans="1:8" ht="42.75" x14ac:dyDescent="0.25">
      <c r="A5459" s="34"/>
      <c r="B5459" s="34"/>
      <c r="C5459" s="34" t="s">
        <v>13653</v>
      </c>
      <c r="D5459" s="34"/>
      <c r="E5459" s="34"/>
      <c r="F5459" s="35">
        <v>2</v>
      </c>
      <c r="G5459" s="112">
        <v>142.55000000000001</v>
      </c>
      <c r="H5459" s="102"/>
    </row>
    <row r="5460" spans="1:8" x14ac:dyDescent="0.25">
      <c r="A5460" s="30" t="s">
        <v>2013</v>
      </c>
      <c r="B5460" s="30" t="s">
        <v>8955</v>
      </c>
      <c r="C5460" s="30" t="s">
        <v>2014</v>
      </c>
      <c r="D5460" s="30" t="s">
        <v>5</v>
      </c>
      <c r="E5460" s="30">
        <v>5</v>
      </c>
      <c r="F5460" s="31">
        <v>1</v>
      </c>
      <c r="G5460" s="111">
        <v>129.59</v>
      </c>
      <c r="H5460" s="102" t="s">
        <v>20504</v>
      </c>
    </row>
    <row r="5461" spans="1:8" x14ac:dyDescent="0.25">
      <c r="A5461" s="34"/>
      <c r="B5461" s="34"/>
      <c r="C5461" s="34" t="s">
        <v>13654</v>
      </c>
      <c r="D5461" s="34"/>
      <c r="E5461" s="34"/>
      <c r="F5461" s="35">
        <v>1</v>
      </c>
      <c r="G5461" s="112">
        <v>129.59</v>
      </c>
      <c r="H5461" s="102"/>
    </row>
    <row r="5462" spans="1:8" ht="30" x14ac:dyDescent="0.25">
      <c r="A5462" s="30" t="s">
        <v>2015</v>
      </c>
      <c r="B5462" s="30" t="s">
        <v>8758</v>
      </c>
      <c r="C5462" s="30" t="s">
        <v>2016</v>
      </c>
      <c r="D5462" s="30" t="s">
        <v>5</v>
      </c>
      <c r="E5462" s="30">
        <v>5</v>
      </c>
      <c r="F5462" s="31">
        <v>1</v>
      </c>
      <c r="G5462" s="111">
        <v>129.59</v>
      </c>
      <c r="H5462" s="102" t="s">
        <v>19994</v>
      </c>
    </row>
    <row r="5463" spans="1:8" x14ac:dyDescent="0.25">
      <c r="A5463" s="30"/>
      <c r="B5463" s="30"/>
      <c r="C5463" s="30"/>
      <c r="D5463" s="30" t="s">
        <v>7</v>
      </c>
      <c r="E5463" s="30">
        <v>0.5</v>
      </c>
      <c r="F5463" s="31">
        <v>1</v>
      </c>
      <c r="G5463" s="111">
        <v>12.96</v>
      </c>
      <c r="H5463" s="102"/>
    </row>
    <row r="5464" spans="1:8" ht="28.5" x14ac:dyDescent="0.25">
      <c r="A5464" s="34"/>
      <c r="B5464" s="34"/>
      <c r="C5464" s="34" t="s">
        <v>13655</v>
      </c>
      <c r="D5464" s="34"/>
      <c r="E5464" s="34"/>
      <c r="F5464" s="35">
        <v>2</v>
      </c>
      <c r="G5464" s="112">
        <v>142.55000000000001</v>
      </c>
      <c r="H5464" s="102"/>
    </row>
    <row r="5465" spans="1:8" x14ac:dyDescent="0.25">
      <c r="A5465" s="30" t="s">
        <v>2017</v>
      </c>
      <c r="B5465" s="30" t="s">
        <v>8956</v>
      </c>
      <c r="C5465" s="30" t="s">
        <v>2018</v>
      </c>
      <c r="D5465" s="30" t="s">
        <v>5</v>
      </c>
      <c r="E5465" s="30">
        <v>5</v>
      </c>
      <c r="F5465" s="31">
        <v>1</v>
      </c>
      <c r="G5465" s="111">
        <v>129.59</v>
      </c>
      <c r="H5465" s="102" t="s">
        <v>19649</v>
      </c>
    </row>
    <row r="5466" spans="1:8" x14ac:dyDescent="0.25">
      <c r="A5466" s="30"/>
      <c r="B5466" s="30"/>
      <c r="C5466" s="30"/>
      <c r="D5466" s="30" t="s">
        <v>7</v>
      </c>
      <c r="E5466" s="30">
        <v>0.5</v>
      </c>
      <c r="F5466" s="31">
        <v>1</v>
      </c>
      <c r="G5466" s="111">
        <v>12.96</v>
      </c>
      <c r="H5466" s="102"/>
    </row>
    <row r="5467" spans="1:8" ht="28.5" x14ac:dyDescent="0.25">
      <c r="A5467" s="34"/>
      <c r="B5467" s="34"/>
      <c r="C5467" s="34" t="s">
        <v>13656</v>
      </c>
      <c r="D5467" s="34"/>
      <c r="E5467" s="34"/>
      <c r="F5467" s="35">
        <v>2</v>
      </c>
      <c r="G5467" s="112">
        <v>142.55000000000001</v>
      </c>
      <c r="H5467" s="102"/>
    </row>
    <row r="5468" spans="1:8" ht="30" x14ac:dyDescent="0.25">
      <c r="A5468" s="30" t="s">
        <v>2019</v>
      </c>
      <c r="B5468" s="30" t="s">
        <v>8957</v>
      </c>
      <c r="C5468" s="30" t="s">
        <v>2020</v>
      </c>
      <c r="D5468" s="30" t="s">
        <v>5</v>
      </c>
      <c r="E5468" s="30">
        <v>5</v>
      </c>
      <c r="F5468" s="31">
        <v>2</v>
      </c>
      <c r="G5468" s="111">
        <v>259.18</v>
      </c>
      <c r="H5468" s="102" t="s">
        <v>17078</v>
      </c>
    </row>
    <row r="5469" spans="1:8" x14ac:dyDescent="0.25">
      <c r="A5469" s="30"/>
      <c r="B5469" s="30"/>
      <c r="C5469" s="30"/>
      <c r="D5469" s="30" t="s">
        <v>7</v>
      </c>
      <c r="E5469" s="30">
        <v>0.5</v>
      </c>
      <c r="F5469" s="31">
        <v>1</v>
      </c>
      <c r="G5469" s="111">
        <v>12.96</v>
      </c>
      <c r="H5469" s="102"/>
    </row>
    <row r="5470" spans="1:8" ht="28.5" x14ac:dyDescent="0.25">
      <c r="A5470" s="34"/>
      <c r="B5470" s="34"/>
      <c r="C5470" s="34" t="s">
        <v>13657</v>
      </c>
      <c r="D5470" s="34"/>
      <c r="E5470" s="34"/>
      <c r="F5470" s="35">
        <v>3</v>
      </c>
      <c r="G5470" s="112">
        <v>272.14</v>
      </c>
      <c r="H5470" s="102"/>
    </row>
    <row r="5471" spans="1:8" x14ac:dyDescent="0.25">
      <c r="A5471" s="30" t="s">
        <v>2021</v>
      </c>
      <c r="B5471" s="30" t="s">
        <v>8958</v>
      </c>
      <c r="C5471" s="30" t="s">
        <v>2022</v>
      </c>
      <c r="D5471" s="30" t="s">
        <v>5</v>
      </c>
      <c r="E5471" s="30">
        <v>5</v>
      </c>
      <c r="F5471" s="31">
        <v>1</v>
      </c>
      <c r="G5471" s="111">
        <v>129.59</v>
      </c>
      <c r="H5471" s="102" t="s">
        <v>20358</v>
      </c>
    </row>
    <row r="5472" spans="1:8" x14ac:dyDescent="0.25">
      <c r="A5472" s="30"/>
      <c r="B5472" s="30"/>
      <c r="C5472" s="30"/>
      <c r="D5472" s="30" t="s">
        <v>7</v>
      </c>
      <c r="E5472" s="30">
        <v>0.5</v>
      </c>
      <c r="F5472" s="31">
        <v>1</v>
      </c>
      <c r="G5472" s="111">
        <v>12.96</v>
      </c>
      <c r="H5472" s="102"/>
    </row>
    <row r="5473" spans="1:8" ht="28.5" x14ac:dyDescent="0.25">
      <c r="A5473" s="34"/>
      <c r="B5473" s="34"/>
      <c r="C5473" s="34" t="s">
        <v>13658</v>
      </c>
      <c r="D5473" s="34"/>
      <c r="E5473" s="34"/>
      <c r="F5473" s="35">
        <v>2</v>
      </c>
      <c r="G5473" s="112">
        <v>142.55000000000001</v>
      </c>
      <c r="H5473" s="102"/>
    </row>
    <row r="5474" spans="1:8" x14ac:dyDescent="0.25">
      <c r="A5474" s="30" t="s">
        <v>2023</v>
      </c>
      <c r="B5474" s="30" t="s">
        <v>8959</v>
      </c>
      <c r="C5474" s="30" t="s">
        <v>2957</v>
      </c>
      <c r="D5474" s="30" t="s">
        <v>5</v>
      </c>
      <c r="E5474" s="30">
        <v>5</v>
      </c>
      <c r="F5474" s="31">
        <v>3</v>
      </c>
      <c r="G5474" s="111">
        <v>388.77</v>
      </c>
      <c r="H5474" s="102" t="s">
        <v>18538</v>
      </c>
    </row>
    <row r="5475" spans="1:8" x14ac:dyDescent="0.25">
      <c r="A5475" s="30"/>
      <c r="B5475" s="30"/>
      <c r="C5475" s="30"/>
      <c r="D5475" s="30" t="s">
        <v>7</v>
      </c>
      <c r="E5475" s="30">
        <v>0.5</v>
      </c>
      <c r="F5475" s="31">
        <v>4</v>
      </c>
      <c r="G5475" s="111">
        <v>51.84</v>
      </c>
      <c r="H5475" s="102"/>
    </row>
    <row r="5476" spans="1:8" x14ac:dyDescent="0.25">
      <c r="A5476" s="34"/>
      <c r="B5476" s="34"/>
      <c r="C5476" s="34" t="s">
        <v>13659</v>
      </c>
      <c r="D5476" s="34"/>
      <c r="E5476" s="34"/>
      <c r="F5476" s="35">
        <v>7</v>
      </c>
      <c r="G5476" s="112">
        <v>440.61</v>
      </c>
      <c r="H5476" s="102"/>
    </row>
    <row r="5477" spans="1:8" ht="30" x14ac:dyDescent="0.25">
      <c r="A5477" s="30" t="s">
        <v>6439</v>
      </c>
      <c r="B5477" s="30" t="s">
        <v>8736</v>
      </c>
      <c r="C5477" s="30" t="s">
        <v>7176</v>
      </c>
      <c r="D5477" s="30" t="s">
        <v>6</v>
      </c>
      <c r="E5477" s="30">
        <v>1</v>
      </c>
      <c r="F5477" s="31">
        <v>1</v>
      </c>
      <c r="G5477" s="111">
        <v>25.92</v>
      </c>
      <c r="H5477" s="114" t="s">
        <v>20587</v>
      </c>
    </row>
    <row r="5478" spans="1:8" ht="42.75" x14ac:dyDescent="0.25">
      <c r="A5478" s="34"/>
      <c r="B5478" s="34"/>
      <c r="C5478" s="34" t="s">
        <v>13660</v>
      </c>
      <c r="D5478" s="34"/>
      <c r="E5478" s="34"/>
      <c r="F5478" s="35">
        <v>1</v>
      </c>
      <c r="G5478" s="112">
        <v>25.92</v>
      </c>
      <c r="H5478" s="102"/>
    </row>
    <row r="5479" spans="1:8" x14ac:dyDescent="0.25">
      <c r="A5479" s="30" t="s">
        <v>2024</v>
      </c>
      <c r="B5479" s="30" t="s">
        <v>8960</v>
      </c>
      <c r="C5479" s="30" t="s">
        <v>2025</v>
      </c>
      <c r="D5479" s="30" t="s">
        <v>5</v>
      </c>
      <c r="E5479" s="30">
        <v>5</v>
      </c>
      <c r="F5479" s="31">
        <v>1</v>
      </c>
      <c r="G5479" s="111">
        <v>129.59</v>
      </c>
      <c r="H5479" s="102" t="s">
        <v>20170</v>
      </c>
    </row>
    <row r="5480" spans="1:8" x14ac:dyDescent="0.25">
      <c r="A5480" s="30"/>
      <c r="B5480" s="30"/>
      <c r="C5480" s="30"/>
      <c r="D5480" s="30" t="s">
        <v>7</v>
      </c>
      <c r="E5480" s="30">
        <v>0.5</v>
      </c>
      <c r="F5480" s="31">
        <v>1</v>
      </c>
      <c r="G5480" s="111">
        <v>12.96</v>
      </c>
      <c r="H5480" s="102"/>
    </row>
    <row r="5481" spans="1:8" ht="28.5" x14ac:dyDescent="0.25">
      <c r="A5481" s="34"/>
      <c r="B5481" s="34"/>
      <c r="C5481" s="34" t="s">
        <v>13661</v>
      </c>
      <c r="D5481" s="34"/>
      <c r="E5481" s="34"/>
      <c r="F5481" s="35">
        <v>2</v>
      </c>
      <c r="G5481" s="112">
        <v>142.55000000000001</v>
      </c>
      <c r="H5481" s="102"/>
    </row>
    <row r="5482" spans="1:8" x14ac:dyDescent="0.25">
      <c r="A5482" s="30" t="s">
        <v>6440</v>
      </c>
      <c r="B5482" s="30" t="s">
        <v>8961</v>
      </c>
      <c r="C5482" s="30" t="s">
        <v>6441</v>
      </c>
      <c r="D5482" s="30" t="s">
        <v>8</v>
      </c>
      <c r="E5482" s="30">
        <v>2</v>
      </c>
      <c r="F5482" s="31">
        <v>5</v>
      </c>
      <c r="G5482" s="111">
        <v>259.18</v>
      </c>
      <c r="H5482" s="102" t="s">
        <v>20413</v>
      </c>
    </row>
    <row r="5483" spans="1:8" x14ac:dyDescent="0.25">
      <c r="A5483" s="30"/>
      <c r="B5483" s="30"/>
      <c r="C5483" s="30"/>
      <c r="D5483" s="30" t="s">
        <v>7</v>
      </c>
      <c r="E5483" s="30">
        <v>0.5</v>
      </c>
      <c r="F5483" s="31">
        <v>2</v>
      </c>
      <c r="G5483" s="111">
        <v>25.92</v>
      </c>
      <c r="H5483" s="102"/>
    </row>
    <row r="5484" spans="1:8" ht="28.5" x14ac:dyDescent="0.25">
      <c r="A5484" s="34"/>
      <c r="B5484" s="34"/>
      <c r="C5484" s="34" t="s">
        <v>13662</v>
      </c>
      <c r="D5484" s="34"/>
      <c r="E5484" s="34"/>
      <c r="F5484" s="35">
        <v>7</v>
      </c>
      <c r="G5484" s="112">
        <v>285.10000000000002</v>
      </c>
      <c r="H5484" s="102"/>
    </row>
    <row r="5485" spans="1:8" x14ac:dyDescent="0.25">
      <c r="A5485" s="30" t="s">
        <v>1296</v>
      </c>
      <c r="B5485" s="30" t="s">
        <v>7702</v>
      </c>
      <c r="C5485" s="30" t="s">
        <v>1297</v>
      </c>
      <c r="D5485" s="30" t="s">
        <v>5</v>
      </c>
      <c r="E5485" s="30">
        <v>5</v>
      </c>
      <c r="F5485" s="31">
        <v>2</v>
      </c>
      <c r="G5485" s="111">
        <v>259.18</v>
      </c>
      <c r="H5485" s="102" t="s">
        <v>18084</v>
      </c>
    </row>
    <row r="5486" spans="1:8" x14ac:dyDescent="0.25">
      <c r="A5486" s="30"/>
      <c r="B5486" s="30"/>
      <c r="C5486" s="30"/>
      <c r="D5486" s="30" t="s">
        <v>7</v>
      </c>
      <c r="E5486" s="30">
        <v>0.5</v>
      </c>
      <c r="F5486" s="31">
        <v>3</v>
      </c>
      <c r="G5486" s="111">
        <v>38.880000000000003</v>
      </c>
      <c r="H5486" s="102"/>
    </row>
    <row r="5487" spans="1:8" ht="28.5" x14ac:dyDescent="0.25">
      <c r="A5487" s="34"/>
      <c r="B5487" s="34"/>
      <c r="C5487" s="34" t="s">
        <v>13663</v>
      </c>
      <c r="D5487" s="34"/>
      <c r="E5487" s="34"/>
      <c r="F5487" s="35">
        <v>5</v>
      </c>
      <c r="G5487" s="112">
        <v>298.06</v>
      </c>
      <c r="H5487" s="102"/>
    </row>
    <row r="5488" spans="1:8" ht="45" x14ac:dyDescent="0.25">
      <c r="A5488" s="30" t="s">
        <v>1298</v>
      </c>
      <c r="B5488" s="30" t="s">
        <v>7703</v>
      </c>
      <c r="C5488" s="30" t="s">
        <v>2425</v>
      </c>
      <c r="D5488" s="30" t="s">
        <v>5</v>
      </c>
      <c r="E5488" s="30">
        <v>5</v>
      </c>
      <c r="F5488" s="31">
        <v>2</v>
      </c>
      <c r="G5488" s="111">
        <v>259.18</v>
      </c>
      <c r="H5488" s="102" t="s">
        <v>17449</v>
      </c>
    </row>
    <row r="5489" spans="1:8" x14ac:dyDescent="0.25">
      <c r="A5489" s="30"/>
      <c r="B5489" s="30"/>
      <c r="C5489" s="30"/>
      <c r="D5489" s="30" t="s">
        <v>7</v>
      </c>
      <c r="E5489" s="30">
        <v>0.5</v>
      </c>
      <c r="F5489" s="31">
        <v>2</v>
      </c>
      <c r="G5489" s="111">
        <v>25.92</v>
      </c>
      <c r="H5489" s="102"/>
    </row>
    <row r="5490" spans="1:8" ht="42.75" x14ac:dyDescent="0.25">
      <c r="A5490" s="34"/>
      <c r="B5490" s="34"/>
      <c r="C5490" s="34" t="s">
        <v>13664</v>
      </c>
      <c r="D5490" s="34"/>
      <c r="E5490" s="34"/>
      <c r="F5490" s="35">
        <v>4</v>
      </c>
      <c r="G5490" s="112">
        <v>285.10000000000002</v>
      </c>
      <c r="H5490" s="102"/>
    </row>
    <row r="5491" spans="1:8" x14ac:dyDescent="0.25">
      <c r="A5491" s="30"/>
      <c r="B5491" s="30"/>
      <c r="C5491" s="30"/>
      <c r="D5491" s="30"/>
      <c r="E5491" s="30"/>
      <c r="F5491" s="31"/>
      <c r="G5491" s="32"/>
    </row>
    <row r="5492" spans="1:8" x14ac:dyDescent="0.25">
      <c r="A5492" s="30"/>
      <c r="B5492" s="30"/>
      <c r="C5492" s="30"/>
      <c r="D5492" s="30"/>
      <c r="E5492" s="30"/>
      <c r="F5492" s="31"/>
      <c r="G5492" s="32"/>
    </row>
    <row r="5493" spans="1:8" x14ac:dyDescent="0.25">
      <c r="A5493" s="30"/>
      <c r="B5493" s="30"/>
      <c r="C5493" s="30"/>
      <c r="D5493" s="30"/>
      <c r="E5493" s="30"/>
      <c r="F5493" s="31"/>
      <c r="G5493" s="32"/>
    </row>
    <row r="5494" spans="1:8" x14ac:dyDescent="0.25">
      <c r="A5494" s="30"/>
      <c r="B5494" s="30"/>
      <c r="C5494" s="30"/>
      <c r="D5494" s="30"/>
      <c r="E5494" s="30"/>
      <c r="F5494" s="31"/>
      <c r="G5494" s="32"/>
    </row>
    <row r="5495" spans="1:8" x14ac:dyDescent="0.25">
      <c r="A5495" s="30"/>
      <c r="B5495" s="30"/>
      <c r="C5495" s="30"/>
      <c r="D5495" s="30"/>
      <c r="E5495" s="30"/>
      <c r="F5495" s="31"/>
      <c r="G5495" s="32"/>
    </row>
    <row r="5496" spans="1:8" x14ac:dyDescent="0.25">
      <c r="A5496" s="30"/>
      <c r="B5496" s="30"/>
      <c r="C5496" s="30"/>
      <c r="D5496" s="30"/>
      <c r="E5496" s="30"/>
      <c r="F5496" s="31"/>
      <c r="G5496" s="32"/>
    </row>
    <row r="5497" spans="1:8" x14ac:dyDescent="0.25">
      <c r="A5497" s="30"/>
      <c r="B5497" s="30"/>
      <c r="C5497" s="30"/>
      <c r="D5497" s="30"/>
      <c r="E5497" s="30"/>
      <c r="F5497" s="31"/>
      <c r="G5497" s="32"/>
    </row>
    <row r="5498" spans="1:8" x14ac:dyDescent="0.25">
      <c r="A5498" s="30"/>
      <c r="B5498" s="30"/>
      <c r="C5498" s="30"/>
      <c r="D5498" s="30"/>
      <c r="E5498" s="30"/>
      <c r="F5498" s="31"/>
      <c r="G5498" s="32"/>
    </row>
    <row r="5499" spans="1:8" x14ac:dyDescent="0.25">
      <c r="A5499" s="30"/>
      <c r="B5499" s="30"/>
      <c r="C5499" s="30"/>
      <c r="D5499" s="30"/>
      <c r="E5499" s="30"/>
      <c r="F5499" s="31"/>
      <c r="G5499" s="32"/>
    </row>
    <row r="5500" spans="1:8" x14ac:dyDescent="0.25">
      <c r="A5500" s="30"/>
      <c r="B5500" s="30"/>
      <c r="C5500" s="30"/>
      <c r="D5500" s="30"/>
      <c r="E5500" s="30"/>
      <c r="F5500" s="31"/>
      <c r="G5500" s="32"/>
    </row>
    <row r="5501" spans="1:8" x14ac:dyDescent="0.25">
      <c r="A5501" s="30"/>
      <c r="B5501" s="30"/>
      <c r="C5501" s="30"/>
      <c r="D5501" s="30"/>
      <c r="E5501" s="30"/>
      <c r="F5501" s="31"/>
      <c r="G5501" s="32"/>
    </row>
    <row r="5502" spans="1:8" x14ac:dyDescent="0.25">
      <c r="A5502" s="30"/>
      <c r="B5502" s="30"/>
      <c r="C5502" s="30"/>
      <c r="D5502" s="30"/>
      <c r="E5502" s="30"/>
      <c r="F5502" s="31"/>
      <c r="G5502" s="32"/>
    </row>
    <row r="5503" spans="1:8" x14ac:dyDescent="0.25">
      <c r="A5503" s="30"/>
      <c r="B5503" s="30"/>
      <c r="C5503" s="30"/>
      <c r="D5503" s="30"/>
      <c r="E5503" s="30"/>
      <c r="F5503" s="31"/>
      <c r="G5503" s="32"/>
    </row>
    <row r="5504" spans="1:8" x14ac:dyDescent="0.25">
      <c r="A5504" s="30"/>
      <c r="B5504" s="30"/>
      <c r="C5504" s="30"/>
      <c r="D5504" s="30"/>
      <c r="E5504" s="30"/>
      <c r="F5504" s="31"/>
      <c r="G5504" s="32"/>
    </row>
    <row r="5505" spans="1:7" x14ac:dyDescent="0.25">
      <c r="A5505" s="30"/>
      <c r="B5505" s="30"/>
      <c r="C5505" s="30"/>
      <c r="D5505" s="30"/>
      <c r="E5505" s="30"/>
      <c r="F5505" s="31"/>
      <c r="G5505" s="32"/>
    </row>
    <row r="5506" spans="1:7" x14ac:dyDescent="0.25">
      <c r="A5506" s="30"/>
      <c r="B5506" s="30"/>
      <c r="C5506" s="30"/>
      <c r="D5506" s="30"/>
      <c r="E5506" s="30"/>
      <c r="F5506" s="31"/>
      <c r="G5506" s="32"/>
    </row>
    <row r="5507" spans="1:7" x14ac:dyDescent="0.25">
      <c r="A5507" s="30"/>
      <c r="B5507" s="30"/>
      <c r="C5507" s="30"/>
      <c r="D5507" s="30"/>
      <c r="E5507" s="30"/>
      <c r="F5507" s="31"/>
      <c r="G5507" s="32"/>
    </row>
    <row r="5508" spans="1:7" x14ac:dyDescent="0.25">
      <c r="A5508" s="30"/>
      <c r="B5508" s="30"/>
      <c r="C5508" s="30"/>
      <c r="D5508" s="30"/>
      <c r="E5508" s="30"/>
      <c r="F5508" s="31"/>
      <c r="G5508" s="32"/>
    </row>
    <row r="5509" spans="1:7" x14ac:dyDescent="0.25">
      <c r="A5509" s="30"/>
      <c r="B5509" s="30"/>
      <c r="C5509" s="30"/>
      <c r="D5509" s="30"/>
      <c r="E5509" s="30"/>
      <c r="F5509" s="31"/>
      <c r="G5509" s="32"/>
    </row>
    <row r="5510" spans="1:7" x14ac:dyDescent="0.25">
      <c r="A5510" s="30"/>
      <c r="B5510" s="30"/>
      <c r="C5510" s="30"/>
      <c r="D5510" s="30"/>
      <c r="E5510" s="30"/>
      <c r="F5510" s="31"/>
      <c r="G5510" s="32"/>
    </row>
    <row r="5511" spans="1:7" x14ac:dyDescent="0.25">
      <c r="A5511" s="30"/>
      <c r="B5511" s="30"/>
      <c r="C5511" s="30"/>
      <c r="D5511" s="30"/>
      <c r="E5511" s="30"/>
      <c r="F5511" s="31"/>
      <c r="G5511" s="32"/>
    </row>
    <row r="5512" spans="1:7" x14ac:dyDescent="0.25">
      <c r="A5512" s="30"/>
      <c r="B5512" s="30"/>
      <c r="C5512" s="30"/>
      <c r="D5512" s="30"/>
      <c r="E5512" s="30"/>
      <c r="F5512" s="31"/>
      <c r="G5512" s="32"/>
    </row>
    <row r="5513" spans="1:7" x14ac:dyDescent="0.25">
      <c r="A5513" s="30"/>
      <c r="B5513" s="30"/>
      <c r="C5513" s="30"/>
      <c r="D5513" s="30"/>
      <c r="E5513" s="30"/>
      <c r="F5513" s="31"/>
      <c r="G5513" s="32"/>
    </row>
    <row r="5514" spans="1:7" x14ac:dyDescent="0.25">
      <c r="A5514" s="30"/>
      <c r="B5514" s="30"/>
      <c r="C5514" s="30"/>
      <c r="D5514" s="30"/>
      <c r="E5514" s="30"/>
      <c r="F5514" s="31"/>
      <c r="G5514" s="32"/>
    </row>
    <row r="5515" spans="1:7" x14ac:dyDescent="0.25">
      <c r="A5515" s="30"/>
      <c r="B5515" s="30"/>
      <c r="C5515" s="30"/>
      <c r="D5515" s="30"/>
      <c r="E5515" s="30"/>
      <c r="F5515" s="31"/>
      <c r="G5515" s="32"/>
    </row>
    <row r="5516" spans="1:7" x14ac:dyDescent="0.25">
      <c r="A5516" s="30"/>
      <c r="B5516" s="30"/>
      <c r="C5516" s="30"/>
      <c r="D5516" s="30"/>
      <c r="E5516" s="30"/>
      <c r="F5516" s="31"/>
      <c r="G5516" s="32"/>
    </row>
    <row r="5517" spans="1:7" x14ac:dyDescent="0.25">
      <c r="A5517" s="30"/>
      <c r="B5517" s="30"/>
      <c r="C5517" s="30"/>
      <c r="D5517" s="30"/>
      <c r="E5517" s="30"/>
      <c r="F5517" s="31"/>
      <c r="G5517" s="32"/>
    </row>
    <row r="5518" spans="1:7" x14ac:dyDescent="0.25">
      <c r="A5518" s="30"/>
      <c r="B5518" s="30"/>
      <c r="C5518" s="30"/>
      <c r="D5518" s="30"/>
      <c r="E5518" s="30"/>
      <c r="F5518" s="31"/>
      <c r="G5518" s="32"/>
    </row>
    <row r="5519" spans="1:7" x14ac:dyDescent="0.25">
      <c r="A5519" s="30"/>
      <c r="B5519" s="30"/>
      <c r="C5519" s="30"/>
      <c r="D5519" s="30"/>
      <c r="E5519" s="30"/>
      <c r="F5519" s="31"/>
      <c r="G5519" s="32"/>
    </row>
    <row r="5520" spans="1:7" x14ac:dyDescent="0.25">
      <c r="A5520" s="30"/>
      <c r="B5520" s="30"/>
      <c r="C5520" s="30"/>
      <c r="D5520" s="30"/>
      <c r="E5520" s="30"/>
      <c r="F5520" s="31"/>
      <c r="G5520" s="32"/>
    </row>
    <row r="5521" spans="1:7" x14ac:dyDescent="0.25">
      <c r="A5521" s="30"/>
      <c r="B5521" s="30"/>
      <c r="C5521" s="30"/>
      <c r="D5521" s="30"/>
      <c r="E5521" s="30"/>
      <c r="F5521" s="31"/>
      <c r="G5521" s="32"/>
    </row>
    <row r="5522" spans="1:7" x14ac:dyDescent="0.25">
      <c r="A5522" s="30"/>
      <c r="B5522" s="30"/>
      <c r="C5522" s="30"/>
      <c r="D5522" s="30"/>
      <c r="E5522" s="30"/>
      <c r="F5522" s="31"/>
      <c r="G5522" s="32"/>
    </row>
    <row r="5523" spans="1:7" x14ac:dyDescent="0.25">
      <c r="A5523" s="30"/>
      <c r="B5523" s="30"/>
      <c r="C5523" s="30"/>
      <c r="D5523" s="30"/>
      <c r="E5523" s="30"/>
      <c r="F5523" s="31"/>
      <c r="G5523" s="32"/>
    </row>
    <row r="5524" spans="1:7" x14ac:dyDescent="0.25">
      <c r="A5524" s="30"/>
      <c r="B5524" s="30"/>
      <c r="C5524" s="30"/>
      <c r="D5524" s="30"/>
      <c r="E5524" s="30"/>
      <c r="F5524" s="31"/>
      <c r="G5524" s="32"/>
    </row>
    <row r="5525" spans="1:7" x14ac:dyDescent="0.25">
      <c r="A5525" s="30"/>
      <c r="B5525" s="30"/>
      <c r="C5525" s="30"/>
      <c r="D5525" s="30"/>
      <c r="E5525" s="30"/>
      <c r="F5525" s="31"/>
      <c r="G5525" s="32"/>
    </row>
    <row r="5526" spans="1:7" x14ac:dyDescent="0.25">
      <c r="A5526" s="30"/>
      <c r="B5526" s="30"/>
      <c r="C5526" s="30"/>
      <c r="D5526" s="30"/>
      <c r="E5526" s="30"/>
      <c r="F5526" s="31"/>
      <c r="G5526" s="32"/>
    </row>
    <row r="5527" spans="1:7" x14ac:dyDescent="0.25">
      <c r="A5527" s="30"/>
      <c r="B5527" s="30"/>
      <c r="C5527" s="30"/>
      <c r="D5527" s="30"/>
      <c r="E5527" s="30"/>
      <c r="F5527" s="31"/>
      <c r="G5527" s="32"/>
    </row>
    <row r="5528" spans="1:7" x14ac:dyDescent="0.25">
      <c r="A5528" s="30"/>
      <c r="B5528" s="30"/>
      <c r="C5528" s="30"/>
      <c r="D5528" s="30"/>
      <c r="E5528" s="30"/>
      <c r="F5528" s="31"/>
      <c r="G5528" s="32"/>
    </row>
    <row r="5529" spans="1:7" x14ac:dyDescent="0.25">
      <c r="A5529" s="30"/>
      <c r="B5529" s="30"/>
      <c r="C5529" s="30"/>
      <c r="D5529" s="30"/>
      <c r="E5529" s="30"/>
      <c r="F5529" s="31"/>
      <c r="G5529" s="32"/>
    </row>
    <row r="5530" spans="1:7" x14ac:dyDescent="0.25">
      <c r="A5530" s="30"/>
      <c r="B5530" s="30"/>
      <c r="C5530" s="30"/>
      <c r="D5530" s="30"/>
      <c r="E5530" s="30"/>
      <c r="F5530" s="31"/>
      <c r="G5530" s="32"/>
    </row>
    <row r="5531" spans="1:7" x14ac:dyDescent="0.25">
      <c r="A5531" s="30"/>
      <c r="B5531" s="30"/>
      <c r="C5531" s="30"/>
      <c r="D5531" s="30"/>
      <c r="E5531" s="30"/>
      <c r="F5531" s="31"/>
      <c r="G5531" s="32"/>
    </row>
    <row r="5532" spans="1:7" x14ac:dyDescent="0.25">
      <c r="A5532" s="30"/>
      <c r="B5532" s="30"/>
      <c r="C5532" s="30"/>
      <c r="D5532" s="30"/>
      <c r="E5532" s="30"/>
      <c r="F5532" s="31"/>
      <c r="G5532" s="32"/>
    </row>
    <row r="5533" spans="1:7" x14ac:dyDescent="0.25">
      <c r="A5533" s="30"/>
      <c r="B5533" s="30"/>
      <c r="C5533" s="30"/>
      <c r="D5533" s="30"/>
      <c r="E5533" s="30"/>
      <c r="F5533" s="31"/>
      <c r="G5533" s="32"/>
    </row>
    <row r="5534" spans="1:7" x14ac:dyDescent="0.25">
      <c r="A5534" s="30"/>
      <c r="B5534" s="30"/>
      <c r="C5534" s="30"/>
      <c r="D5534" s="30"/>
      <c r="E5534" s="30"/>
      <c r="F5534" s="31"/>
      <c r="G5534" s="32"/>
    </row>
    <row r="5535" spans="1:7" x14ac:dyDescent="0.25">
      <c r="A5535" s="30"/>
      <c r="B5535" s="30"/>
      <c r="C5535" s="30"/>
      <c r="D5535" s="30"/>
      <c r="E5535" s="30"/>
      <c r="F5535" s="31"/>
      <c r="G5535" s="32"/>
    </row>
    <row r="5536" spans="1:7" x14ac:dyDescent="0.25">
      <c r="A5536" s="30"/>
      <c r="B5536" s="30"/>
      <c r="C5536" s="30"/>
      <c r="D5536" s="30"/>
      <c r="E5536" s="30"/>
      <c r="F5536" s="31"/>
      <c r="G5536" s="32"/>
    </row>
    <row r="5537" spans="1:7" x14ac:dyDescent="0.25">
      <c r="A5537" s="30"/>
      <c r="B5537" s="30"/>
      <c r="C5537" s="30"/>
      <c r="D5537" s="30"/>
      <c r="E5537" s="30"/>
      <c r="F5537" s="31"/>
      <c r="G5537" s="32"/>
    </row>
    <row r="5538" spans="1:7" x14ac:dyDescent="0.25">
      <c r="A5538" s="30"/>
      <c r="B5538" s="30"/>
      <c r="C5538" s="30"/>
      <c r="D5538" s="30"/>
      <c r="E5538" s="30"/>
      <c r="F5538" s="31"/>
      <c r="G5538" s="32"/>
    </row>
    <row r="5539" spans="1:7" x14ac:dyDescent="0.25">
      <c r="A5539" s="30"/>
      <c r="B5539" s="30"/>
      <c r="C5539" s="30"/>
      <c r="D5539" s="30"/>
      <c r="E5539" s="30"/>
      <c r="F5539" s="31"/>
      <c r="G5539" s="32"/>
    </row>
    <row r="5540" spans="1:7" x14ac:dyDescent="0.25">
      <c r="A5540" s="30"/>
      <c r="B5540" s="30"/>
      <c r="C5540" s="30"/>
      <c r="D5540" s="30"/>
      <c r="E5540" s="30"/>
      <c r="F5540" s="31"/>
      <c r="G5540" s="32"/>
    </row>
    <row r="5541" spans="1:7" x14ac:dyDescent="0.25">
      <c r="A5541" s="30"/>
      <c r="B5541" s="30"/>
      <c r="C5541" s="30"/>
      <c r="D5541" s="30"/>
      <c r="E5541" s="30"/>
      <c r="F5541" s="31"/>
      <c r="G5541" s="32"/>
    </row>
    <row r="5542" spans="1:7" x14ac:dyDescent="0.25">
      <c r="A5542" s="30"/>
      <c r="B5542" s="30"/>
      <c r="C5542" s="30"/>
      <c r="D5542" s="30"/>
      <c r="E5542" s="30"/>
      <c r="F5542" s="31"/>
      <c r="G5542" s="32"/>
    </row>
    <row r="5543" spans="1:7" x14ac:dyDescent="0.25">
      <c r="A5543" s="30"/>
      <c r="B5543" s="30"/>
      <c r="C5543" s="30"/>
      <c r="D5543" s="30"/>
      <c r="E5543" s="30"/>
      <c r="F5543" s="31"/>
      <c r="G5543" s="32"/>
    </row>
    <row r="5544" spans="1:7" x14ac:dyDescent="0.25">
      <c r="A5544" s="30"/>
      <c r="B5544" s="30"/>
      <c r="C5544" s="30"/>
      <c r="D5544" s="30"/>
      <c r="E5544" s="30"/>
      <c r="F5544" s="31"/>
      <c r="G5544" s="32"/>
    </row>
    <row r="5545" spans="1:7" x14ac:dyDescent="0.25">
      <c r="A5545" s="30"/>
      <c r="B5545" s="30"/>
      <c r="C5545" s="30"/>
      <c r="D5545" s="30"/>
      <c r="E5545" s="30"/>
      <c r="F5545" s="31"/>
      <c r="G5545" s="32"/>
    </row>
    <row r="5546" spans="1:7" x14ac:dyDescent="0.25">
      <c r="A5546" s="30"/>
      <c r="B5546" s="30"/>
      <c r="C5546" s="30"/>
      <c r="D5546" s="30"/>
      <c r="E5546" s="30"/>
      <c r="F5546" s="31"/>
      <c r="G5546" s="32"/>
    </row>
    <row r="5547" spans="1:7" x14ac:dyDescent="0.25">
      <c r="A5547" s="30"/>
      <c r="B5547" s="30"/>
      <c r="C5547" s="30"/>
      <c r="D5547" s="30"/>
      <c r="E5547" s="30"/>
      <c r="F5547" s="31"/>
      <c r="G5547" s="32"/>
    </row>
    <row r="5548" spans="1:7" x14ac:dyDescent="0.25">
      <c r="A5548" s="30"/>
      <c r="B5548" s="30"/>
      <c r="C5548" s="30"/>
      <c r="D5548" s="30"/>
      <c r="E5548" s="30"/>
      <c r="F5548" s="31"/>
      <c r="G5548" s="32"/>
    </row>
    <row r="5549" spans="1:7" x14ac:dyDescent="0.25">
      <c r="A5549" s="30"/>
      <c r="B5549" s="30"/>
      <c r="C5549" s="30"/>
      <c r="D5549" s="30"/>
      <c r="E5549" s="30"/>
      <c r="F5549" s="31"/>
      <c r="G5549" s="32"/>
    </row>
    <row r="5550" spans="1:7" x14ac:dyDescent="0.25">
      <c r="A5550" s="30"/>
      <c r="B5550" s="30"/>
      <c r="C5550" s="30"/>
      <c r="D5550" s="30"/>
      <c r="E5550" s="30"/>
      <c r="F5550" s="31"/>
      <c r="G5550" s="32"/>
    </row>
    <row r="5551" spans="1:7" x14ac:dyDescent="0.25">
      <c r="A5551" s="30"/>
      <c r="B5551" s="30"/>
      <c r="C5551" s="30"/>
      <c r="D5551" s="30"/>
      <c r="E5551" s="30"/>
      <c r="F5551" s="31"/>
      <c r="G5551" s="32"/>
    </row>
    <row r="5552" spans="1:7" x14ac:dyDescent="0.25">
      <c r="A5552" s="30"/>
      <c r="B5552" s="30"/>
      <c r="C5552" s="30"/>
      <c r="D5552" s="30"/>
      <c r="E5552" s="30"/>
      <c r="F5552" s="31"/>
      <c r="G5552" s="32"/>
    </row>
    <row r="5553" spans="1:7" x14ac:dyDescent="0.25">
      <c r="A5553" s="30"/>
      <c r="B5553" s="30"/>
      <c r="C5553" s="30"/>
      <c r="D5553" s="30"/>
      <c r="E5553" s="30"/>
      <c r="F5553" s="31"/>
      <c r="G5553" s="32"/>
    </row>
    <row r="5554" spans="1:7" x14ac:dyDescent="0.25">
      <c r="A5554" s="30"/>
      <c r="B5554" s="30"/>
      <c r="C5554" s="30"/>
      <c r="D5554" s="30"/>
      <c r="E5554" s="30"/>
      <c r="F5554" s="31"/>
      <c r="G5554" s="32"/>
    </row>
    <row r="5555" spans="1:7" x14ac:dyDescent="0.25">
      <c r="A5555" s="30"/>
      <c r="B5555" s="30"/>
      <c r="C5555" s="30"/>
      <c r="D5555" s="30"/>
      <c r="E5555" s="30"/>
      <c r="F5555" s="31"/>
      <c r="G5555" s="32"/>
    </row>
    <row r="5556" spans="1:7" x14ac:dyDescent="0.25">
      <c r="A5556" s="30"/>
      <c r="B5556" s="30"/>
      <c r="C5556" s="30"/>
      <c r="D5556" s="30"/>
      <c r="E5556" s="30"/>
      <c r="F5556" s="31"/>
      <c r="G5556" s="32"/>
    </row>
    <row r="5557" spans="1:7" x14ac:dyDescent="0.25">
      <c r="A5557" s="30"/>
      <c r="B5557" s="30"/>
      <c r="C5557" s="30"/>
      <c r="D5557" s="30"/>
      <c r="E5557" s="30"/>
      <c r="F5557" s="31"/>
      <c r="G5557" s="32"/>
    </row>
    <row r="5558" spans="1:7" x14ac:dyDescent="0.25">
      <c r="A5558" s="30"/>
      <c r="B5558" s="30"/>
      <c r="C5558" s="30"/>
      <c r="D5558" s="30"/>
      <c r="E5558" s="30"/>
      <c r="F5558" s="31"/>
      <c r="G5558" s="32"/>
    </row>
    <row r="5559" spans="1:7" x14ac:dyDescent="0.25">
      <c r="A5559" s="30"/>
      <c r="B5559" s="30"/>
      <c r="C5559" s="30"/>
      <c r="D5559" s="30"/>
      <c r="E5559" s="30"/>
      <c r="F5559" s="31"/>
      <c r="G5559" s="32"/>
    </row>
    <row r="5560" spans="1:7" x14ac:dyDescent="0.25">
      <c r="A5560" s="30"/>
      <c r="B5560" s="30"/>
      <c r="C5560" s="30"/>
      <c r="D5560" s="30"/>
      <c r="E5560" s="30"/>
      <c r="F5560" s="31"/>
      <c r="G5560" s="32"/>
    </row>
    <row r="5561" spans="1:7" x14ac:dyDescent="0.25">
      <c r="A5561" s="30"/>
      <c r="B5561" s="30"/>
      <c r="C5561" s="30"/>
      <c r="D5561" s="30"/>
      <c r="E5561" s="30"/>
      <c r="F5561" s="31"/>
      <c r="G5561" s="32"/>
    </row>
    <row r="5562" spans="1:7" x14ac:dyDescent="0.25">
      <c r="A5562" s="30"/>
      <c r="B5562" s="30"/>
      <c r="C5562" s="30"/>
      <c r="D5562" s="30"/>
      <c r="E5562" s="30"/>
      <c r="F5562" s="31"/>
      <c r="G5562" s="32"/>
    </row>
    <row r="5563" spans="1:7" x14ac:dyDescent="0.25">
      <c r="A5563" s="30"/>
      <c r="B5563" s="30"/>
      <c r="C5563" s="30"/>
      <c r="D5563" s="30"/>
      <c r="E5563" s="30"/>
      <c r="F5563" s="31"/>
      <c r="G5563" s="32"/>
    </row>
    <row r="5564" spans="1:7" x14ac:dyDescent="0.25">
      <c r="A5564" s="30"/>
      <c r="B5564" s="30"/>
      <c r="C5564" s="30"/>
      <c r="D5564" s="30"/>
      <c r="E5564" s="30"/>
      <c r="F5564" s="31"/>
      <c r="G5564" s="32"/>
    </row>
    <row r="5565" spans="1:7" x14ac:dyDescent="0.25">
      <c r="A5565" s="30"/>
      <c r="B5565" s="30"/>
      <c r="C5565" s="30"/>
      <c r="D5565" s="30"/>
      <c r="E5565" s="30"/>
      <c r="F5565" s="31"/>
      <c r="G5565" s="32"/>
    </row>
    <row r="5566" spans="1:7" x14ac:dyDescent="0.25">
      <c r="A5566" s="30"/>
      <c r="B5566" s="30"/>
      <c r="C5566" s="30"/>
      <c r="D5566" s="30"/>
      <c r="E5566" s="30"/>
      <c r="F5566" s="31"/>
      <c r="G5566" s="32"/>
    </row>
    <row r="5567" spans="1:7" x14ac:dyDescent="0.25">
      <c r="A5567" s="30"/>
      <c r="B5567" s="30"/>
      <c r="C5567" s="30"/>
      <c r="D5567" s="30"/>
      <c r="E5567" s="30"/>
      <c r="F5567" s="31"/>
      <c r="G5567" s="32"/>
    </row>
    <row r="5568" spans="1:7" x14ac:dyDescent="0.25">
      <c r="A5568" s="30"/>
      <c r="B5568" s="30"/>
      <c r="C5568" s="30"/>
      <c r="D5568" s="30"/>
      <c r="E5568" s="30"/>
      <c r="F5568" s="31"/>
      <c r="G5568" s="32"/>
    </row>
    <row r="5569" spans="1:7" x14ac:dyDescent="0.25">
      <c r="A5569" s="30"/>
      <c r="B5569" s="30"/>
      <c r="C5569" s="30"/>
      <c r="D5569" s="30"/>
      <c r="E5569" s="30"/>
      <c r="F5569" s="31"/>
      <c r="G5569" s="32"/>
    </row>
    <row r="5570" spans="1:7" x14ac:dyDescent="0.25">
      <c r="A5570" s="30"/>
      <c r="B5570" s="30"/>
      <c r="C5570" s="30"/>
      <c r="D5570" s="30"/>
      <c r="E5570" s="30"/>
      <c r="F5570" s="31"/>
      <c r="G5570" s="32"/>
    </row>
    <row r="5571" spans="1:7" x14ac:dyDescent="0.25">
      <c r="A5571" s="30"/>
      <c r="B5571" s="30"/>
      <c r="C5571" s="30"/>
      <c r="D5571" s="30"/>
      <c r="E5571" s="30"/>
      <c r="F5571" s="31"/>
      <c r="G5571" s="32"/>
    </row>
    <row r="5572" spans="1:7" x14ac:dyDescent="0.25">
      <c r="A5572" s="30"/>
      <c r="B5572" s="30"/>
      <c r="C5572" s="30"/>
      <c r="D5572" s="30"/>
      <c r="E5572" s="30"/>
      <c r="F5572" s="31"/>
      <c r="G5572" s="32"/>
    </row>
    <row r="5573" spans="1:7" x14ac:dyDescent="0.25">
      <c r="A5573" s="30"/>
      <c r="B5573" s="30"/>
      <c r="C5573" s="30"/>
      <c r="D5573" s="30"/>
      <c r="E5573" s="30"/>
      <c r="F5573" s="31"/>
      <c r="G5573" s="32"/>
    </row>
    <row r="5574" spans="1:7" x14ac:dyDescent="0.25">
      <c r="A5574" s="30"/>
      <c r="B5574" s="30"/>
      <c r="C5574" s="30"/>
      <c r="D5574" s="30"/>
      <c r="E5574" s="30"/>
      <c r="F5574" s="31"/>
      <c r="G5574" s="32"/>
    </row>
    <row r="5575" spans="1:7" x14ac:dyDescent="0.25">
      <c r="A5575" s="30"/>
      <c r="B5575" s="30"/>
      <c r="C5575" s="30"/>
      <c r="D5575" s="30"/>
      <c r="E5575" s="30"/>
      <c r="F5575" s="31"/>
      <c r="G5575" s="32"/>
    </row>
    <row r="5576" spans="1:7" x14ac:dyDescent="0.25">
      <c r="A5576" s="30"/>
      <c r="B5576" s="30"/>
      <c r="C5576" s="30"/>
      <c r="D5576" s="30"/>
      <c r="E5576" s="30"/>
      <c r="F5576" s="31"/>
      <c r="G5576" s="32"/>
    </row>
    <row r="5577" spans="1:7" x14ac:dyDescent="0.25">
      <c r="A5577" s="30"/>
      <c r="B5577" s="30"/>
      <c r="C5577" s="30"/>
      <c r="D5577" s="30"/>
      <c r="E5577" s="30"/>
      <c r="F5577" s="31"/>
      <c r="G5577" s="32"/>
    </row>
    <row r="5578" spans="1:7" x14ac:dyDescent="0.25">
      <c r="A5578" s="30"/>
      <c r="B5578" s="30"/>
      <c r="C5578" s="30"/>
      <c r="D5578" s="30"/>
      <c r="E5578" s="30"/>
      <c r="F5578" s="31"/>
      <c r="G5578" s="32"/>
    </row>
    <row r="5579" spans="1:7" x14ac:dyDescent="0.25">
      <c r="A5579" s="30"/>
      <c r="B5579" s="30"/>
      <c r="C5579" s="30"/>
      <c r="D5579" s="30"/>
      <c r="E5579" s="30"/>
      <c r="F5579" s="31"/>
      <c r="G5579" s="32"/>
    </row>
    <row r="5580" spans="1:7" x14ac:dyDescent="0.25">
      <c r="A5580" s="30"/>
      <c r="B5580" s="30"/>
      <c r="C5580" s="30"/>
      <c r="D5580" s="30"/>
      <c r="E5580" s="30"/>
      <c r="F5580" s="31"/>
      <c r="G5580" s="32"/>
    </row>
    <row r="5581" spans="1:7" x14ac:dyDescent="0.25">
      <c r="A5581" s="30"/>
      <c r="B5581" s="30"/>
      <c r="C5581" s="30"/>
      <c r="D5581" s="30"/>
      <c r="E5581" s="30"/>
      <c r="F5581" s="31"/>
      <c r="G5581" s="32"/>
    </row>
    <row r="5582" spans="1:7" x14ac:dyDescent="0.25">
      <c r="A5582" s="30"/>
      <c r="B5582" s="30"/>
      <c r="C5582" s="30"/>
      <c r="D5582" s="30"/>
      <c r="E5582" s="30"/>
      <c r="F5582" s="31"/>
      <c r="G5582" s="32"/>
    </row>
    <row r="5583" spans="1:7" x14ac:dyDescent="0.25">
      <c r="A5583" s="30"/>
      <c r="B5583" s="30"/>
      <c r="C5583" s="30"/>
      <c r="D5583" s="30"/>
      <c r="E5583" s="30"/>
      <c r="F5583" s="31"/>
      <c r="G5583" s="32"/>
    </row>
    <row r="5584" spans="1:7" x14ac:dyDescent="0.25">
      <c r="A5584" s="30"/>
      <c r="B5584" s="30"/>
      <c r="C5584" s="30"/>
      <c r="D5584" s="30"/>
      <c r="E5584" s="30"/>
      <c r="F5584" s="31"/>
      <c r="G5584" s="32"/>
    </row>
    <row r="5585" spans="1:7" x14ac:dyDescent="0.25">
      <c r="A5585" s="30"/>
      <c r="B5585" s="30"/>
      <c r="C5585" s="30"/>
      <c r="D5585" s="30"/>
      <c r="E5585" s="30"/>
      <c r="F5585" s="31"/>
      <c r="G5585" s="32"/>
    </row>
    <row r="5586" spans="1:7" x14ac:dyDescent="0.25">
      <c r="A5586" s="30"/>
      <c r="B5586" s="30"/>
      <c r="C5586" s="30"/>
      <c r="D5586" s="30"/>
      <c r="E5586" s="30"/>
      <c r="F5586" s="31"/>
      <c r="G5586" s="32"/>
    </row>
    <row r="5587" spans="1:7" x14ac:dyDescent="0.25">
      <c r="A5587" s="30"/>
      <c r="B5587" s="30"/>
      <c r="C5587" s="30"/>
      <c r="D5587" s="30"/>
      <c r="E5587" s="30"/>
      <c r="F5587" s="31"/>
      <c r="G5587" s="32"/>
    </row>
    <row r="5588" spans="1:7" x14ac:dyDescent="0.25">
      <c r="A5588" s="30"/>
      <c r="B5588" s="30"/>
      <c r="C5588" s="30"/>
      <c r="D5588" s="30"/>
      <c r="E5588" s="30"/>
      <c r="F5588" s="31"/>
      <c r="G5588" s="32"/>
    </row>
    <row r="5589" spans="1:7" x14ac:dyDescent="0.25">
      <c r="A5589" s="30"/>
      <c r="B5589" s="30"/>
      <c r="C5589" s="30"/>
      <c r="D5589" s="30"/>
      <c r="E5589" s="30"/>
      <c r="F5589" s="31"/>
      <c r="G5589" s="32"/>
    </row>
    <row r="5590" spans="1:7" x14ac:dyDescent="0.25">
      <c r="A5590" s="30"/>
      <c r="B5590" s="30"/>
      <c r="C5590" s="30"/>
      <c r="D5590" s="30"/>
      <c r="E5590" s="30"/>
      <c r="F5590" s="31"/>
      <c r="G5590" s="32"/>
    </row>
    <row r="5591" spans="1:7" x14ac:dyDescent="0.25">
      <c r="A5591" s="30"/>
      <c r="B5591" s="30"/>
      <c r="C5591" s="30"/>
      <c r="D5591" s="30"/>
      <c r="E5591" s="30"/>
      <c r="F5591" s="31"/>
      <c r="G5591" s="32"/>
    </row>
    <row r="5592" spans="1:7" x14ac:dyDescent="0.25">
      <c r="A5592" s="30"/>
      <c r="B5592" s="30"/>
      <c r="C5592" s="30"/>
      <c r="D5592" s="30"/>
      <c r="E5592" s="30"/>
      <c r="F5592" s="31"/>
      <c r="G5592" s="32"/>
    </row>
    <row r="5593" spans="1:7" x14ac:dyDescent="0.25">
      <c r="A5593" s="30"/>
      <c r="B5593" s="30"/>
      <c r="C5593" s="30"/>
      <c r="D5593" s="30"/>
      <c r="E5593" s="30"/>
      <c r="F5593" s="31"/>
      <c r="G5593" s="32"/>
    </row>
    <row r="5594" spans="1:7" x14ac:dyDescent="0.25">
      <c r="A5594" s="30"/>
      <c r="B5594" s="30"/>
      <c r="C5594" s="30"/>
      <c r="D5594" s="30"/>
      <c r="E5594" s="30"/>
      <c r="F5594" s="31"/>
      <c r="G5594" s="32"/>
    </row>
    <row r="5595" spans="1:7" x14ac:dyDescent="0.25">
      <c r="A5595" s="30"/>
      <c r="B5595" s="30"/>
      <c r="C5595" s="30"/>
      <c r="D5595" s="30"/>
      <c r="E5595" s="30"/>
      <c r="F5595" s="31"/>
      <c r="G5595" s="32"/>
    </row>
    <row r="5596" spans="1:7" x14ac:dyDescent="0.25">
      <c r="A5596" s="30"/>
      <c r="B5596" s="30"/>
      <c r="C5596" s="30"/>
      <c r="D5596" s="30"/>
      <c r="E5596" s="30"/>
      <c r="F5596" s="31"/>
      <c r="G5596" s="32"/>
    </row>
    <row r="5597" spans="1:7" x14ac:dyDescent="0.25">
      <c r="A5597" s="30"/>
      <c r="B5597" s="30"/>
      <c r="C5597" s="30"/>
      <c r="D5597" s="30"/>
      <c r="E5597" s="30"/>
      <c r="F5597" s="31"/>
      <c r="G5597" s="32"/>
    </row>
    <row r="5598" spans="1:7" x14ac:dyDescent="0.25">
      <c r="A5598" s="30"/>
      <c r="B5598" s="30"/>
      <c r="C5598" s="30"/>
      <c r="D5598" s="30"/>
      <c r="E5598" s="30"/>
      <c r="F5598" s="31"/>
      <c r="G5598" s="32"/>
    </row>
    <row r="5599" spans="1:7" x14ac:dyDescent="0.25">
      <c r="A5599" s="30"/>
      <c r="B5599" s="30"/>
      <c r="C5599" s="30"/>
      <c r="D5599" s="30"/>
      <c r="E5599" s="30"/>
      <c r="F5599" s="31"/>
      <c r="G5599" s="32"/>
    </row>
    <row r="5600" spans="1:7" x14ac:dyDescent="0.25">
      <c r="A5600" s="30"/>
      <c r="B5600" s="30"/>
      <c r="C5600" s="30"/>
      <c r="D5600" s="30"/>
      <c r="E5600" s="30"/>
      <c r="F5600" s="31"/>
      <c r="G5600" s="32"/>
    </row>
    <row r="5601" spans="1:7" x14ac:dyDescent="0.25">
      <c r="A5601" s="30"/>
      <c r="B5601" s="30"/>
      <c r="C5601" s="30"/>
      <c r="D5601" s="30"/>
      <c r="E5601" s="30"/>
      <c r="F5601" s="31"/>
      <c r="G5601" s="32"/>
    </row>
    <row r="5602" spans="1:7" x14ac:dyDescent="0.25">
      <c r="A5602" s="30"/>
      <c r="B5602" s="30"/>
      <c r="C5602" s="30"/>
      <c r="D5602" s="30"/>
      <c r="E5602" s="30"/>
      <c r="F5602" s="31"/>
      <c r="G5602" s="32"/>
    </row>
    <row r="5603" spans="1:7" x14ac:dyDescent="0.25">
      <c r="A5603" s="30"/>
      <c r="B5603" s="30"/>
      <c r="C5603" s="30"/>
      <c r="D5603" s="30"/>
      <c r="E5603" s="30"/>
      <c r="F5603" s="31"/>
      <c r="G5603" s="32"/>
    </row>
    <row r="5604" spans="1:7" x14ac:dyDescent="0.25">
      <c r="A5604" s="30"/>
      <c r="B5604" s="30"/>
      <c r="C5604" s="30"/>
      <c r="D5604" s="30"/>
      <c r="E5604" s="30"/>
      <c r="F5604" s="31"/>
      <c r="G5604" s="32"/>
    </row>
    <row r="5605" spans="1:7" x14ac:dyDescent="0.25">
      <c r="A5605" s="30"/>
      <c r="B5605" s="30"/>
      <c r="C5605" s="30"/>
      <c r="D5605" s="30"/>
      <c r="E5605" s="30"/>
      <c r="F5605" s="31"/>
      <c r="G5605" s="32"/>
    </row>
    <row r="5606" spans="1:7" x14ac:dyDescent="0.25">
      <c r="A5606" s="30"/>
      <c r="B5606" s="30"/>
      <c r="C5606" s="30"/>
      <c r="D5606" s="30"/>
      <c r="E5606" s="30"/>
      <c r="F5606" s="31"/>
      <c r="G5606" s="32"/>
    </row>
    <row r="5607" spans="1:7" x14ac:dyDescent="0.25">
      <c r="A5607" s="30"/>
      <c r="B5607" s="30"/>
      <c r="C5607" s="30"/>
      <c r="D5607" s="30"/>
      <c r="E5607" s="30"/>
      <c r="F5607" s="31"/>
      <c r="G5607" s="32"/>
    </row>
    <row r="5608" spans="1:7" x14ac:dyDescent="0.25">
      <c r="A5608" s="30"/>
      <c r="B5608" s="30"/>
      <c r="C5608" s="30"/>
      <c r="D5608" s="30"/>
      <c r="E5608" s="30"/>
      <c r="F5608" s="31"/>
      <c r="G5608" s="32"/>
    </row>
    <row r="5609" spans="1:7" x14ac:dyDescent="0.25">
      <c r="A5609" s="30"/>
      <c r="B5609" s="30"/>
      <c r="C5609" s="30"/>
      <c r="D5609" s="30"/>
      <c r="E5609" s="30"/>
      <c r="F5609" s="31"/>
      <c r="G5609" s="32"/>
    </row>
    <row r="5610" spans="1:7" x14ac:dyDescent="0.25">
      <c r="A5610" s="30"/>
      <c r="B5610" s="30"/>
      <c r="C5610" s="30"/>
      <c r="D5610" s="30"/>
      <c r="E5610" s="30"/>
      <c r="F5610" s="31"/>
      <c r="G5610" s="32"/>
    </row>
    <row r="5611" spans="1:7" x14ac:dyDescent="0.25">
      <c r="A5611" s="30"/>
      <c r="B5611" s="30"/>
      <c r="C5611" s="30"/>
      <c r="D5611" s="30"/>
      <c r="E5611" s="30"/>
      <c r="F5611" s="31"/>
      <c r="G5611" s="32"/>
    </row>
    <row r="5612" spans="1:7" x14ac:dyDescent="0.25">
      <c r="A5612" s="30"/>
      <c r="B5612" s="30"/>
      <c r="C5612" s="30"/>
      <c r="D5612" s="30"/>
      <c r="E5612" s="30"/>
      <c r="F5612" s="31"/>
      <c r="G5612" s="32"/>
    </row>
    <row r="5613" spans="1:7" x14ac:dyDescent="0.25">
      <c r="A5613" s="30"/>
      <c r="B5613" s="30"/>
      <c r="C5613" s="30"/>
      <c r="D5613" s="30"/>
      <c r="E5613" s="30"/>
      <c r="F5613" s="31"/>
      <c r="G5613" s="32"/>
    </row>
    <row r="5614" spans="1:7" x14ac:dyDescent="0.25">
      <c r="A5614" s="30"/>
      <c r="B5614" s="30"/>
      <c r="C5614" s="30"/>
      <c r="D5614" s="30"/>
      <c r="E5614" s="30"/>
      <c r="F5614" s="31"/>
      <c r="G5614" s="32"/>
    </row>
    <row r="5615" spans="1:7" x14ac:dyDescent="0.25">
      <c r="A5615" s="30"/>
      <c r="B5615" s="30"/>
      <c r="C5615" s="30"/>
      <c r="D5615" s="30"/>
      <c r="E5615" s="30"/>
      <c r="F5615" s="31"/>
      <c r="G5615" s="32"/>
    </row>
    <row r="5616" spans="1:7" x14ac:dyDescent="0.25">
      <c r="A5616" s="30"/>
      <c r="B5616" s="30"/>
      <c r="C5616" s="30"/>
      <c r="D5616" s="30"/>
      <c r="E5616" s="30"/>
      <c r="F5616" s="31"/>
      <c r="G5616" s="32"/>
    </row>
    <row r="5617" spans="1:7" x14ac:dyDescent="0.25">
      <c r="A5617" s="30"/>
      <c r="B5617" s="30"/>
      <c r="C5617" s="30"/>
      <c r="D5617" s="30"/>
      <c r="E5617" s="30"/>
      <c r="F5617" s="31"/>
      <c r="G5617" s="32"/>
    </row>
    <row r="5618" spans="1:7" x14ac:dyDescent="0.25">
      <c r="A5618" s="30"/>
      <c r="B5618" s="30"/>
      <c r="C5618" s="30"/>
      <c r="D5618" s="30"/>
      <c r="E5618" s="30"/>
      <c r="F5618" s="31"/>
      <c r="G5618" s="32"/>
    </row>
    <row r="5619" spans="1:7" x14ac:dyDescent="0.25">
      <c r="A5619" s="30"/>
      <c r="B5619" s="30"/>
      <c r="C5619" s="30"/>
      <c r="D5619" s="30"/>
      <c r="E5619" s="30"/>
      <c r="F5619" s="31"/>
      <c r="G5619" s="32"/>
    </row>
    <row r="5620" spans="1:7" x14ac:dyDescent="0.25">
      <c r="A5620" s="30"/>
      <c r="B5620" s="30"/>
      <c r="C5620" s="30"/>
      <c r="D5620" s="30"/>
      <c r="E5620" s="30"/>
      <c r="F5620" s="31"/>
      <c r="G5620" s="32"/>
    </row>
    <row r="5621" spans="1:7" x14ac:dyDescent="0.25">
      <c r="A5621" s="30"/>
      <c r="B5621" s="30"/>
      <c r="C5621" s="30"/>
      <c r="D5621" s="30"/>
      <c r="E5621" s="30"/>
      <c r="F5621" s="31"/>
      <c r="G5621" s="32"/>
    </row>
    <row r="5622" spans="1:7" x14ac:dyDescent="0.25">
      <c r="A5622" s="30"/>
      <c r="B5622" s="30"/>
      <c r="C5622" s="30"/>
      <c r="D5622" s="30"/>
      <c r="E5622" s="30"/>
      <c r="F5622" s="31"/>
      <c r="G5622" s="32"/>
    </row>
    <row r="5623" spans="1:7" x14ac:dyDescent="0.25">
      <c r="A5623" s="30"/>
      <c r="B5623" s="30"/>
      <c r="C5623" s="30"/>
      <c r="D5623" s="30"/>
      <c r="E5623" s="30"/>
      <c r="F5623" s="31"/>
      <c r="G5623" s="32"/>
    </row>
    <row r="5624" spans="1:7" x14ac:dyDescent="0.25">
      <c r="A5624" s="30"/>
      <c r="B5624" s="30"/>
      <c r="C5624" s="30"/>
      <c r="D5624" s="30"/>
      <c r="E5624" s="30"/>
      <c r="F5624" s="31"/>
      <c r="G5624" s="32"/>
    </row>
    <row r="5625" spans="1:7" x14ac:dyDescent="0.25">
      <c r="A5625" s="30"/>
      <c r="B5625" s="30"/>
      <c r="C5625" s="30"/>
      <c r="D5625" s="30"/>
      <c r="E5625" s="30"/>
      <c r="F5625" s="31"/>
      <c r="G5625" s="32"/>
    </row>
    <row r="5626" spans="1:7" x14ac:dyDescent="0.25">
      <c r="A5626" s="30"/>
      <c r="B5626" s="30"/>
      <c r="C5626" s="30"/>
      <c r="D5626" s="30"/>
      <c r="E5626" s="30"/>
      <c r="F5626" s="31"/>
      <c r="G5626" s="32"/>
    </row>
    <row r="5627" spans="1:7" x14ac:dyDescent="0.25">
      <c r="A5627" s="30"/>
      <c r="B5627" s="30"/>
      <c r="C5627" s="30"/>
      <c r="D5627" s="30"/>
      <c r="E5627" s="30"/>
      <c r="F5627" s="31"/>
      <c r="G5627" s="32"/>
    </row>
    <row r="5628" spans="1:7" x14ac:dyDescent="0.25">
      <c r="A5628" s="30"/>
      <c r="B5628" s="30"/>
      <c r="C5628" s="30"/>
      <c r="D5628" s="30"/>
      <c r="E5628" s="30"/>
      <c r="F5628" s="31"/>
      <c r="G5628" s="32"/>
    </row>
    <row r="5629" spans="1:7" x14ac:dyDescent="0.25">
      <c r="A5629" s="30"/>
      <c r="B5629" s="30"/>
      <c r="C5629" s="30"/>
      <c r="D5629" s="30"/>
      <c r="E5629" s="30"/>
      <c r="F5629" s="31"/>
      <c r="G5629" s="32"/>
    </row>
    <row r="5630" spans="1:7" x14ac:dyDescent="0.25">
      <c r="A5630" s="30"/>
      <c r="B5630" s="30"/>
      <c r="C5630" s="30"/>
      <c r="D5630" s="30"/>
      <c r="E5630" s="30"/>
      <c r="F5630" s="31"/>
      <c r="G5630" s="32"/>
    </row>
    <row r="5631" spans="1:7" x14ac:dyDescent="0.25">
      <c r="A5631" s="30"/>
      <c r="B5631" s="30"/>
      <c r="C5631" s="30"/>
      <c r="D5631" s="30"/>
      <c r="E5631" s="30"/>
      <c r="F5631" s="31"/>
      <c r="G5631" s="32"/>
    </row>
    <row r="5632" spans="1:7" x14ac:dyDescent="0.25">
      <c r="A5632" s="30"/>
      <c r="B5632" s="30"/>
      <c r="C5632" s="30"/>
      <c r="D5632" s="30"/>
      <c r="E5632" s="30"/>
      <c r="F5632" s="31"/>
      <c r="G5632" s="32"/>
    </row>
    <row r="5633" spans="1:7" x14ac:dyDescent="0.25">
      <c r="A5633" s="30"/>
      <c r="B5633" s="30"/>
      <c r="C5633" s="30"/>
      <c r="D5633" s="30"/>
      <c r="E5633" s="30"/>
      <c r="F5633" s="31"/>
      <c r="G5633" s="32"/>
    </row>
    <row r="5634" spans="1:7" x14ac:dyDescent="0.25">
      <c r="A5634" s="30"/>
      <c r="B5634" s="30"/>
      <c r="C5634" s="30"/>
      <c r="D5634" s="30"/>
      <c r="E5634" s="30"/>
      <c r="F5634" s="31"/>
      <c r="G5634" s="32"/>
    </row>
    <row r="5635" spans="1:7" x14ac:dyDescent="0.25">
      <c r="A5635" s="30"/>
      <c r="B5635" s="30"/>
      <c r="C5635" s="30"/>
      <c r="D5635" s="30"/>
      <c r="E5635" s="30"/>
      <c r="F5635" s="31"/>
      <c r="G5635" s="32"/>
    </row>
    <row r="5636" spans="1:7" x14ac:dyDescent="0.25">
      <c r="A5636" s="30"/>
      <c r="B5636" s="30"/>
      <c r="C5636" s="30"/>
      <c r="D5636" s="30"/>
      <c r="E5636" s="30"/>
      <c r="F5636" s="31"/>
      <c r="G5636" s="32"/>
    </row>
    <row r="5637" spans="1:7" x14ac:dyDescent="0.25">
      <c r="A5637" s="30"/>
      <c r="B5637" s="30"/>
      <c r="C5637" s="30"/>
      <c r="D5637" s="30"/>
      <c r="E5637" s="30"/>
      <c r="F5637" s="31"/>
      <c r="G5637" s="32"/>
    </row>
    <row r="5638" spans="1:7" x14ac:dyDescent="0.25">
      <c r="A5638" s="30"/>
      <c r="B5638" s="30"/>
      <c r="C5638" s="30"/>
      <c r="D5638" s="30"/>
      <c r="E5638" s="30"/>
      <c r="F5638" s="31"/>
      <c r="G5638" s="32"/>
    </row>
    <row r="5639" spans="1:7" x14ac:dyDescent="0.25">
      <c r="A5639" s="30"/>
      <c r="B5639" s="30"/>
      <c r="C5639" s="30"/>
      <c r="D5639" s="30"/>
      <c r="E5639" s="30"/>
      <c r="F5639" s="31"/>
      <c r="G5639" s="32"/>
    </row>
    <row r="5640" spans="1:7" x14ac:dyDescent="0.25">
      <c r="A5640" s="30"/>
      <c r="B5640" s="30"/>
      <c r="C5640" s="30"/>
      <c r="D5640" s="30"/>
      <c r="E5640" s="30"/>
      <c r="F5640" s="31"/>
      <c r="G5640" s="32"/>
    </row>
    <row r="5641" spans="1:7" x14ac:dyDescent="0.25">
      <c r="A5641" s="30"/>
      <c r="B5641" s="30"/>
      <c r="C5641" s="30"/>
      <c r="D5641" s="30"/>
      <c r="E5641" s="30"/>
      <c r="F5641" s="31"/>
      <c r="G5641" s="32"/>
    </row>
    <row r="5642" spans="1:7" x14ac:dyDescent="0.25">
      <c r="A5642" s="30"/>
      <c r="B5642" s="30"/>
      <c r="C5642" s="30"/>
      <c r="D5642" s="30"/>
      <c r="E5642" s="30"/>
      <c r="F5642" s="31"/>
      <c r="G5642" s="32"/>
    </row>
    <row r="5643" spans="1:7" x14ac:dyDescent="0.25">
      <c r="A5643" s="30"/>
      <c r="B5643" s="30"/>
      <c r="C5643" s="30"/>
      <c r="D5643" s="30"/>
      <c r="E5643" s="30"/>
      <c r="F5643" s="31"/>
      <c r="G5643" s="32"/>
    </row>
    <row r="5644" spans="1:7" x14ac:dyDescent="0.25">
      <c r="A5644" s="30"/>
      <c r="B5644" s="30"/>
      <c r="C5644" s="30"/>
      <c r="D5644" s="30"/>
      <c r="E5644" s="30"/>
      <c r="F5644" s="31"/>
      <c r="G5644" s="32"/>
    </row>
    <row r="5645" spans="1:7" x14ac:dyDescent="0.25">
      <c r="A5645" s="30"/>
      <c r="B5645" s="30"/>
      <c r="C5645" s="30"/>
      <c r="D5645" s="30"/>
      <c r="E5645" s="30"/>
      <c r="F5645" s="31"/>
      <c r="G5645" s="32"/>
    </row>
    <row r="5646" spans="1:7" x14ac:dyDescent="0.25">
      <c r="A5646" s="30"/>
      <c r="B5646" s="30"/>
      <c r="C5646" s="30"/>
      <c r="D5646" s="30"/>
      <c r="E5646" s="30"/>
      <c r="F5646" s="31"/>
      <c r="G5646" s="32"/>
    </row>
    <row r="5647" spans="1:7" x14ac:dyDescent="0.25">
      <c r="A5647" s="30"/>
      <c r="B5647" s="30"/>
      <c r="C5647" s="30"/>
      <c r="D5647" s="30"/>
      <c r="E5647" s="30"/>
      <c r="F5647" s="31"/>
      <c r="G5647" s="32"/>
    </row>
    <row r="5648" spans="1:7" x14ac:dyDescent="0.25">
      <c r="A5648" s="30"/>
      <c r="B5648" s="30"/>
      <c r="C5648" s="30"/>
      <c r="D5648" s="30"/>
      <c r="E5648" s="30"/>
      <c r="F5648" s="31"/>
      <c r="G5648" s="32"/>
    </row>
    <row r="5649" spans="1:7" x14ac:dyDescent="0.25">
      <c r="A5649" s="30"/>
      <c r="B5649" s="30"/>
      <c r="C5649" s="30"/>
      <c r="D5649" s="30"/>
      <c r="E5649" s="30"/>
      <c r="F5649" s="31"/>
      <c r="G5649" s="32"/>
    </row>
    <row r="5650" spans="1:7" x14ac:dyDescent="0.25">
      <c r="A5650" s="30"/>
      <c r="B5650" s="30"/>
      <c r="C5650" s="30"/>
      <c r="D5650" s="30"/>
      <c r="E5650" s="30"/>
      <c r="F5650" s="31"/>
      <c r="G5650" s="32"/>
    </row>
    <row r="5651" spans="1:7" x14ac:dyDescent="0.25">
      <c r="A5651" s="30"/>
      <c r="B5651" s="30"/>
      <c r="C5651" s="30"/>
      <c r="D5651" s="30"/>
      <c r="E5651" s="30"/>
      <c r="F5651" s="31"/>
      <c r="G5651" s="32"/>
    </row>
    <row r="5652" spans="1:7" x14ac:dyDescent="0.25">
      <c r="A5652" s="30"/>
      <c r="B5652" s="30"/>
      <c r="C5652" s="30"/>
      <c r="D5652" s="30"/>
      <c r="E5652" s="30"/>
      <c r="F5652" s="31"/>
      <c r="G5652" s="32"/>
    </row>
    <row r="5653" spans="1:7" x14ac:dyDescent="0.25">
      <c r="A5653" s="30"/>
      <c r="B5653" s="30"/>
      <c r="C5653" s="30"/>
      <c r="D5653" s="30"/>
      <c r="E5653" s="30"/>
      <c r="F5653" s="31"/>
      <c r="G5653" s="32"/>
    </row>
    <row r="5654" spans="1:7" x14ac:dyDescent="0.25">
      <c r="A5654" s="30"/>
      <c r="B5654" s="30"/>
      <c r="C5654" s="30"/>
      <c r="D5654" s="30"/>
      <c r="E5654" s="30"/>
      <c r="F5654" s="31"/>
      <c r="G5654" s="32"/>
    </row>
    <row r="5655" spans="1:7" x14ac:dyDescent="0.25">
      <c r="A5655" s="30"/>
      <c r="B5655" s="30"/>
      <c r="C5655" s="30"/>
      <c r="D5655" s="30"/>
      <c r="E5655" s="30"/>
      <c r="F5655" s="31"/>
      <c r="G5655" s="32"/>
    </row>
    <row r="5656" spans="1:7" x14ac:dyDescent="0.25">
      <c r="A5656" s="30"/>
      <c r="B5656" s="30"/>
      <c r="C5656" s="30"/>
      <c r="D5656" s="30"/>
      <c r="E5656" s="30"/>
      <c r="F5656" s="31"/>
      <c r="G5656" s="32"/>
    </row>
    <row r="5657" spans="1:7" x14ac:dyDescent="0.25">
      <c r="A5657" s="30"/>
      <c r="B5657" s="30"/>
      <c r="C5657" s="30"/>
      <c r="D5657" s="30"/>
      <c r="E5657" s="30"/>
      <c r="F5657" s="31"/>
      <c r="G5657" s="32"/>
    </row>
    <row r="5658" spans="1:7" x14ac:dyDescent="0.25">
      <c r="A5658" s="30"/>
      <c r="B5658" s="30"/>
      <c r="C5658" s="30"/>
      <c r="D5658" s="30"/>
      <c r="E5658" s="30"/>
      <c r="F5658" s="31"/>
      <c r="G5658" s="32"/>
    </row>
    <row r="5659" spans="1:7" x14ac:dyDescent="0.25">
      <c r="A5659" s="30"/>
      <c r="B5659" s="30"/>
      <c r="C5659" s="30"/>
      <c r="D5659" s="30"/>
      <c r="E5659" s="30"/>
      <c r="F5659" s="31"/>
      <c r="G5659" s="32"/>
    </row>
    <row r="5660" spans="1:7" x14ac:dyDescent="0.25">
      <c r="A5660" s="30"/>
      <c r="B5660" s="30"/>
      <c r="C5660" s="30"/>
      <c r="D5660" s="30"/>
      <c r="E5660" s="30"/>
      <c r="F5660" s="31"/>
      <c r="G5660" s="32"/>
    </row>
  </sheetData>
  <autoFilter ref="A6:H5490" xr:uid="{00000000-0001-0000-0100-000000000000}"/>
  <mergeCells count="2">
    <mergeCell ref="E2:G2"/>
    <mergeCell ref="D1:G1"/>
  </mergeCells>
  <printOptions horizontalCentered="1"/>
  <pageMargins left="0.70866141732283472" right="0.70866141732283472" top="0.74803149606299213" bottom="0.74803149606299213" header="0.31496062992125984" footer="3.464566929133858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911"/>
  <sheetViews>
    <sheetView zoomScaleNormal="100" workbookViewId="0">
      <selection activeCell="J7" sqref="J7"/>
    </sheetView>
  </sheetViews>
  <sheetFormatPr defaultRowHeight="15.75" x14ac:dyDescent="0.25"/>
  <cols>
    <col min="1" max="2" width="13.85546875" style="1" customWidth="1"/>
    <col min="3" max="3" width="33.140625" style="4" customWidth="1"/>
    <col min="4" max="4" width="19.5703125" style="4" customWidth="1"/>
    <col min="5" max="5" width="12.7109375" style="1" customWidth="1"/>
    <col min="6" max="6" width="15.85546875" style="12" customWidth="1"/>
    <col min="7" max="7" width="14.5703125" style="6" customWidth="1"/>
    <col min="8" max="8" width="20.5703125" style="1" customWidth="1"/>
    <col min="9" max="16384" width="9.140625" style="1"/>
  </cols>
  <sheetData>
    <row r="1" spans="1:8" s="2" customFormat="1" ht="46.5" customHeight="1" x14ac:dyDescent="0.25">
      <c r="A1" s="1"/>
      <c r="B1" s="1"/>
      <c r="C1" s="51"/>
      <c r="D1" s="130" t="s">
        <v>11763</v>
      </c>
      <c r="E1" s="130"/>
      <c r="F1" s="130"/>
      <c r="G1" s="130"/>
    </row>
    <row r="2" spans="1:8" s="2" customFormat="1" ht="31.5" customHeight="1" x14ac:dyDescent="0.25">
      <c r="A2" s="1"/>
      <c r="B2" s="1"/>
      <c r="C2" s="51"/>
      <c r="D2" s="51"/>
      <c r="E2" s="133"/>
      <c r="F2" s="133"/>
      <c r="G2" s="133"/>
    </row>
    <row r="3" spans="1:8" s="2" customFormat="1" ht="15" customHeight="1" x14ac:dyDescent="0.25">
      <c r="A3" s="1"/>
      <c r="B3" s="1"/>
      <c r="C3" s="51"/>
      <c r="D3" s="51"/>
      <c r="E3" s="47"/>
      <c r="F3" s="52"/>
      <c r="G3" s="53"/>
    </row>
    <row r="4" spans="1:8" s="9" customFormat="1" ht="33" customHeight="1" x14ac:dyDescent="0.25">
      <c r="A4" s="43" t="s">
        <v>2378</v>
      </c>
      <c r="B4" s="39"/>
      <c r="C4" s="54"/>
      <c r="D4" s="17">
        <v>25.918199592668024</v>
      </c>
      <c r="E4" s="47"/>
      <c r="F4" s="52"/>
      <c r="G4" s="53"/>
    </row>
    <row r="5" spans="1:8" s="9" customFormat="1" ht="32.25" customHeight="1" x14ac:dyDescent="0.25">
      <c r="A5" s="1"/>
      <c r="B5" s="1"/>
      <c r="C5" s="51"/>
      <c r="D5" s="51"/>
      <c r="E5" s="47"/>
      <c r="F5" s="52"/>
      <c r="G5" s="53"/>
    </row>
    <row r="6" spans="1:8" s="9" customFormat="1" ht="78.75" x14ac:dyDescent="0.25">
      <c r="A6" s="40" t="s">
        <v>879</v>
      </c>
      <c r="B6" s="40" t="s">
        <v>7418</v>
      </c>
      <c r="C6" s="40" t="s">
        <v>367</v>
      </c>
      <c r="D6" s="40" t="s">
        <v>0</v>
      </c>
      <c r="E6" s="40" t="s">
        <v>1</v>
      </c>
      <c r="F6" s="41" t="s">
        <v>2586</v>
      </c>
      <c r="G6" s="42" t="s">
        <v>2380</v>
      </c>
      <c r="H6" s="66" t="s">
        <v>16697</v>
      </c>
    </row>
    <row r="7" spans="1:8" ht="14.25" customHeight="1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9">
        <v>6</v>
      </c>
      <c r="G7" s="110" t="s">
        <v>7423</v>
      </c>
      <c r="H7" s="102"/>
    </row>
    <row r="8" spans="1:8" x14ac:dyDescent="0.25">
      <c r="A8" s="36" t="s">
        <v>6541</v>
      </c>
      <c r="B8" s="36" t="s">
        <v>9226</v>
      </c>
      <c r="C8" s="120" t="s">
        <v>6542</v>
      </c>
      <c r="D8" s="37" t="s">
        <v>8</v>
      </c>
      <c r="E8" s="37">
        <v>2</v>
      </c>
      <c r="F8" s="37">
        <v>8</v>
      </c>
      <c r="G8" s="115">
        <v>414.69</v>
      </c>
      <c r="H8" s="102" t="s">
        <v>18306</v>
      </c>
    </row>
    <row r="9" spans="1:8" x14ac:dyDescent="0.25">
      <c r="A9" s="36"/>
      <c r="B9" s="36"/>
      <c r="C9" s="121"/>
      <c r="D9" s="36" t="s">
        <v>7</v>
      </c>
      <c r="E9" s="36">
        <v>0.5</v>
      </c>
      <c r="F9" s="36">
        <v>10</v>
      </c>
      <c r="G9" s="116">
        <v>129.59</v>
      </c>
      <c r="H9" s="102"/>
    </row>
    <row r="10" spans="1:8" x14ac:dyDescent="0.25">
      <c r="A10" s="36"/>
      <c r="B10" s="36"/>
      <c r="C10" s="122" t="s">
        <v>13665</v>
      </c>
      <c r="D10" s="106"/>
      <c r="E10" s="106"/>
      <c r="F10" s="106">
        <v>18</v>
      </c>
      <c r="G10" s="117">
        <v>544.28</v>
      </c>
      <c r="H10" s="102"/>
    </row>
    <row r="11" spans="1:8" x14ac:dyDescent="0.25">
      <c r="A11" s="36" t="s">
        <v>6543</v>
      </c>
      <c r="B11" s="36" t="s">
        <v>9227</v>
      </c>
      <c r="C11" s="121" t="s">
        <v>6544</v>
      </c>
      <c r="D11" s="36" t="s">
        <v>7</v>
      </c>
      <c r="E11" s="36">
        <v>0.5</v>
      </c>
      <c r="F11" s="36">
        <v>4</v>
      </c>
      <c r="G11" s="116">
        <v>51.84</v>
      </c>
      <c r="H11" s="102" t="s">
        <v>17963</v>
      </c>
    </row>
    <row r="12" spans="1:8" x14ac:dyDescent="0.25">
      <c r="A12" s="36"/>
      <c r="B12" s="36"/>
      <c r="C12" s="122" t="s">
        <v>13666</v>
      </c>
      <c r="D12" s="106"/>
      <c r="E12" s="106"/>
      <c r="F12" s="106">
        <v>4</v>
      </c>
      <c r="G12" s="117">
        <v>51.84</v>
      </c>
      <c r="H12" s="102"/>
    </row>
    <row r="13" spans="1:8" ht="31.5" x14ac:dyDescent="0.25">
      <c r="A13" s="36" t="s">
        <v>6545</v>
      </c>
      <c r="B13" s="36" t="s">
        <v>9228</v>
      </c>
      <c r="C13" s="121" t="s">
        <v>6546</v>
      </c>
      <c r="D13" s="36" t="s">
        <v>7</v>
      </c>
      <c r="E13" s="36">
        <v>0.5</v>
      </c>
      <c r="F13" s="36">
        <v>1</v>
      </c>
      <c r="G13" s="116">
        <v>12.96</v>
      </c>
      <c r="H13" s="102" t="s">
        <v>17951</v>
      </c>
    </row>
    <row r="14" spans="1:8" ht="31.5" x14ac:dyDescent="0.25">
      <c r="A14" s="36"/>
      <c r="B14" s="36"/>
      <c r="C14" s="122" t="s">
        <v>13667</v>
      </c>
      <c r="D14" s="106"/>
      <c r="E14" s="106"/>
      <c r="F14" s="106">
        <v>1</v>
      </c>
      <c r="G14" s="117">
        <v>12.96</v>
      </c>
      <c r="H14" s="102"/>
    </row>
    <row r="15" spans="1:8" ht="31.5" x14ac:dyDescent="0.25">
      <c r="A15" s="36" t="s">
        <v>6547</v>
      </c>
      <c r="B15" s="36" t="s">
        <v>9229</v>
      </c>
      <c r="C15" s="121" t="s">
        <v>6548</v>
      </c>
      <c r="D15" s="36" t="s">
        <v>3</v>
      </c>
      <c r="E15" s="36">
        <v>10</v>
      </c>
      <c r="F15" s="36">
        <v>2</v>
      </c>
      <c r="G15" s="116">
        <v>518.36</v>
      </c>
      <c r="H15" s="102" t="s">
        <v>19182</v>
      </c>
    </row>
    <row r="16" spans="1:8" x14ac:dyDescent="0.25">
      <c r="A16" s="36"/>
      <c r="B16" s="36"/>
      <c r="C16" s="121"/>
      <c r="D16" s="36" t="s">
        <v>4</v>
      </c>
      <c r="E16" s="36">
        <v>8</v>
      </c>
      <c r="F16" s="36">
        <v>1</v>
      </c>
      <c r="G16" s="116">
        <v>207.35</v>
      </c>
      <c r="H16" s="102"/>
    </row>
    <row r="17" spans="1:8" x14ac:dyDescent="0.25">
      <c r="A17" s="36"/>
      <c r="B17" s="36"/>
      <c r="C17" s="121"/>
      <c r="D17" s="36" t="s">
        <v>5</v>
      </c>
      <c r="E17" s="36">
        <v>5</v>
      </c>
      <c r="F17" s="36">
        <v>11</v>
      </c>
      <c r="G17" s="116">
        <v>1425.5</v>
      </c>
      <c r="H17" s="102"/>
    </row>
    <row r="18" spans="1:8" x14ac:dyDescent="0.25">
      <c r="A18" s="36"/>
      <c r="B18" s="36"/>
      <c r="C18" s="121"/>
      <c r="D18" s="36" t="s">
        <v>8</v>
      </c>
      <c r="E18" s="36">
        <v>2</v>
      </c>
      <c r="F18" s="36">
        <v>2</v>
      </c>
      <c r="G18" s="116">
        <v>103.67</v>
      </c>
      <c r="H18" s="102"/>
    </row>
    <row r="19" spans="1:8" x14ac:dyDescent="0.25">
      <c r="A19" s="36"/>
      <c r="B19" s="36"/>
      <c r="C19" s="121"/>
      <c r="D19" s="36" t="s">
        <v>7</v>
      </c>
      <c r="E19" s="36">
        <v>0.5</v>
      </c>
      <c r="F19" s="36">
        <v>15</v>
      </c>
      <c r="G19" s="116">
        <v>194.39</v>
      </c>
      <c r="H19" s="102"/>
    </row>
    <row r="20" spans="1:8" ht="31.5" x14ac:dyDescent="0.25">
      <c r="A20" s="36"/>
      <c r="B20" s="36"/>
      <c r="C20" s="122" t="s">
        <v>13668</v>
      </c>
      <c r="D20" s="106"/>
      <c r="E20" s="106"/>
      <c r="F20" s="106">
        <v>31</v>
      </c>
      <c r="G20" s="117">
        <v>2449.27</v>
      </c>
      <c r="H20" s="102"/>
    </row>
    <row r="21" spans="1:8" ht="47.25" x14ac:dyDescent="0.25">
      <c r="A21" s="36" t="s">
        <v>6549</v>
      </c>
      <c r="B21" s="36" t="s">
        <v>9230</v>
      </c>
      <c r="C21" s="121" t="s">
        <v>3739</v>
      </c>
      <c r="D21" s="36" t="s">
        <v>8</v>
      </c>
      <c r="E21" s="36">
        <v>2</v>
      </c>
      <c r="F21" s="36">
        <v>1</v>
      </c>
      <c r="G21" s="116">
        <v>51.84</v>
      </c>
      <c r="H21" s="102" t="s">
        <v>18588</v>
      </c>
    </row>
    <row r="22" spans="1:8" x14ac:dyDescent="0.25">
      <c r="A22" s="36"/>
      <c r="B22" s="36"/>
      <c r="C22" s="121"/>
      <c r="D22" s="36" t="s">
        <v>7</v>
      </c>
      <c r="E22" s="36">
        <v>0.5</v>
      </c>
      <c r="F22" s="36">
        <v>2</v>
      </c>
      <c r="G22" s="116">
        <v>25.92</v>
      </c>
      <c r="H22" s="102"/>
    </row>
    <row r="23" spans="1:8" ht="63" x14ac:dyDescent="0.25">
      <c r="A23" s="36"/>
      <c r="B23" s="36"/>
      <c r="C23" s="122" t="s">
        <v>13669</v>
      </c>
      <c r="D23" s="106"/>
      <c r="E23" s="106"/>
      <c r="F23" s="106">
        <v>3</v>
      </c>
      <c r="G23" s="117">
        <v>77.760000000000005</v>
      </c>
      <c r="H23" s="102"/>
    </row>
    <row r="24" spans="1:8" x14ac:dyDescent="0.25">
      <c r="A24" s="36" t="s">
        <v>6550</v>
      </c>
      <c r="B24" s="36" t="s">
        <v>9231</v>
      </c>
      <c r="C24" s="121" t="s">
        <v>6551</v>
      </c>
      <c r="D24" s="36" t="s">
        <v>7</v>
      </c>
      <c r="E24" s="36">
        <v>0.5</v>
      </c>
      <c r="F24" s="36">
        <v>1</v>
      </c>
      <c r="G24" s="116">
        <v>12.96</v>
      </c>
      <c r="H24" s="102" t="s">
        <v>20747</v>
      </c>
    </row>
    <row r="25" spans="1:8" ht="31.5" x14ac:dyDescent="0.25">
      <c r="A25" s="36"/>
      <c r="B25" s="36"/>
      <c r="C25" s="122" t="s">
        <v>13670</v>
      </c>
      <c r="D25" s="106"/>
      <c r="E25" s="106"/>
      <c r="F25" s="106">
        <v>1</v>
      </c>
      <c r="G25" s="117">
        <v>12.96</v>
      </c>
      <c r="H25" s="102"/>
    </row>
    <row r="26" spans="1:8" x14ac:dyDescent="0.25">
      <c r="A26" s="36" t="s">
        <v>6552</v>
      </c>
      <c r="B26" s="36" t="s">
        <v>9232</v>
      </c>
      <c r="C26" s="121" t="s">
        <v>6553</v>
      </c>
      <c r="D26" s="36" t="s">
        <v>5</v>
      </c>
      <c r="E26" s="36">
        <v>5</v>
      </c>
      <c r="F26" s="36">
        <v>1</v>
      </c>
      <c r="G26" s="116">
        <v>129.59</v>
      </c>
      <c r="H26" s="102" t="s">
        <v>19803</v>
      </c>
    </row>
    <row r="27" spans="1:8" x14ac:dyDescent="0.25">
      <c r="A27" s="36"/>
      <c r="B27" s="36"/>
      <c r="C27" s="122" t="s">
        <v>13671</v>
      </c>
      <c r="D27" s="106"/>
      <c r="E27" s="106"/>
      <c r="F27" s="106">
        <v>1</v>
      </c>
      <c r="G27" s="117">
        <v>129.59</v>
      </c>
      <c r="H27" s="102"/>
    </row>
    <row r="28" spans="1:8" ht="31.5" x14ac:dyDescent="0.25">
      <c r="A28" s="36" t="s">
        <v>6554</v>
      </c>
      <c r="B28" s="36" t="s">
        <v>9233</v>
      </c>
      <c r="C28" s="121" t="s">
        <v>6555</v>
      </c>
      <c r="D28" s="36" t="s">
        <v>5</v>
      </c>
      <c r="E28" s="36">
        <v>5</v>
      </c>
      <c r="F28" s="36">
        <v>2</v>
      </c>
      <c r="G28" s="116">
        <v>259.18</v>
      </c>
      <c r="H28" s="102" t="s">
        <v>19268</v>
      </c>
    </row>
    <row r="29" spans="1:8" ht="31.5" x14ac:dyDescent="0.25">
      <c r="A29" s="36"/>
      <c r="B29" s="36"/>
      <c r="C29" s="122" t="s">
        <v>13672</v>
      </c>
      <c r="D29" s="106"/>
      <c r="E29" s="106"/>
      <c r="F29" s="106">
        <v>2</v>
      </c>
      <c r="G29" s="117">
        <v>259.18</v>
      </c>
      <c r="H29" s="102"/>
    </row>
    <row r="30" spans="1:8" x14ac:dyDescent="0.25">
      <c r="A30" s="36" t="s">
        <v>6556</v>
      </c>
      <c r="B30" s="36" t="s">
        <v>9234</v>
      </c>
      <c r="C30" s="121" t="s">
        <v>6557</v>
      </c>
      <c r="D30" s="36" t="s">
        <v>7</v>
      </c>
      <c r="E30" s="36">
        <v>0.5</v>
      </c>
      <c r="F30" s="36">
        <v>3</v>
      </c>
      <c r="G30" s="116">
        <v>38.880000000000003</v>
      </c>
      <c r="H30" s="102" t="s">
        <v>18890</v>
      </c>
    </row>
    <row r="31" spans="1:8" x14ac:dyDescent="0.25">
      <c r="A31" s="36"/>
      <c r="B31" s="36"/>
      <c r="C31" s="122" t="s">
        <v>13673</v>
      </c>
      <c r="D31" s="106"/>
      <c r="E31" s="106"/>
      <c r="F31" s="106">
        <v>3</v>
      </c>
      <c r="G31" s="117">
        <v>38.880000000000003</v>
      </c>
      <c r="H31" s="102"/>
    </row>
    <row r="32" spans="1:8" ht="31.5" x14ac:dyDescent="0.25">
      <c r="A32" s="36" t="s">
        <v>6558</v>
      </c>
      <c r="B32" s="36" t="s">
        <v>9235</v>
      </c>
      <c r="C32" s="121" t="s">
        <v>4867</v>
      </c>
      <c r="D32" s="36" t="s">
        <v>7</v>
      </c>
      <c r="E32" s="36">
        <v>0.5</v>
      </c>
      <c r="F32" s="36">
        <v>1</v>
      </c>
      <c r="G32" s="116">
        <v>12.96</v>
      </c>
      <c r="H32" s="102" t="s">
        <v>17237</v>
      </c>
    </row>
    <row r="33" spans="1:8" ht="31.5" x14ac:dyDescent="0.25">
      <c r="A33" s="36"/>
      <c r="B33" s="36"/>
      <c r="C33" s="122" t="s">
        <v>13674</v>
      </c>
      <c r="D33" s="106"/>
      <c r="E33" s="106"/>
      <c r="F33" s="106">
        <v>1</v>
      </c>
      <c r="G33" s="117">
        <v>12.96</v>
      </c>
      <c r="H33" s="102"/>
    </row>
    <row r="34" spans="1:8" ht="31.5" x14ac:dyDescent="0.25">
      <c r="A34" s="36" t="s">
        <v>6559</v>
      </c>
      <c r="B34" s="36" t="s">
        <v>9236</v>
      </c>
      <c r="C34" s="121" t="s">
        <v>6560</v>
      </c>
      <c r="D34" s="36" t="s">
        <v>8</v>
      </c>
      <c r="E34" s="36">
        <v>2</v>
      </c>
      <c r="F34" s="36">
        <v>2</v>
      </c>
      <c r="G34" s="116">
        <v>103.67</v>
      </c>
      <c r="H34" s="102" t="s">
        <v>20488</v>
      </c>
    </row>
    <row r="35" spans="1:8" ht="31.5" x14ac:dyDescent="0.25">
      <c r="A35" s="36"/>
      <c r="B35" s="36"/>
      <c r="C35" s="122" t="s">
        <v>13675</v>
      </c>
      <c r="D35" s="106"/>
      <c r="E35" s="106"/>
      <c r="F35" s="106">
        <v>2</v>
      </c>
      <c r="G35" s="117">
        <v>103.67</v>
      </c>
      <c r="H35" s="102"/>
    </row>
    <row r="36" spans="1:8" ht="31.5" x14ac:dyDescent="0.25">
      <c r="A36" s="36" t="s">
        <v>6561</v>
      </c>
      <c r="B36" s="36" t="s">
        <v>9237</v>
      </c>
      <c r="C36" s="121" t="s">
        <v>6562</v>
      </c>
      <c r="D36" s="36" t="s">
        <v>5</v>
      </c>
      <c r="E36" s="36">
        <v>5</v>
      </c>
      <c r="F36" s="36">
        <v>1</v>
      </c>
      <c r="G36" s="116">
        <v>129.59</v>
      </c>
      <c r="H36" s="102" t="s">
        <v>17797</v>
      </c>
    </row>
    <row r="37" spans="1:8" ht="31.5" x14ac:dyDescent="0.25">
      <c r="A37" s="36"/>
      <c r="B37" s="36"/>
      <c r="C37" s="122" t="s">
        <v>13676</v>
      </c>
      <c r="D37" s="106"/>
      <c r="E37" s="106"/>
      <c r="F37" s="106">
        <v>1</v>
      </c>
      <c r="G37" s="117">
        <v>129.59</v>
      </c>
      <c r="H37" s="102"/>
    </row>
    <row r="38" spans="1:8" ht="31.5" x14ac:dyDescent="0.25">
      <c r="A38" s="36" t="s">
        <v>6563</v>
      </c>
      <c r="B38" s="36" t="s">
        <v>13677</v>
      </c>
      <c r="C38" s="121" t="s">
        <v>13678</v>
      </c>
      <c r="D38" s="36" t="s">
        <v>7</v>
      </c>
      <c r="E38" s="36">
        <v>0.5</v>
      </c>
      <c r="F38" s="36">
        <v>1</v>
      </c>
      <c r="G38" s="116">
        <v>12.96</v>
      </c>
      <c r="H38" s="102" t="s">
        <v>19673</v>
      </c>
    </row>
    <row r="39" spans="1:8" ht="31.5" x14ac:dyDescent="0.25">
      <c r="A39" s="36"/>
      <c r="B39" s="36"/>
      <c r="C39" s="122" t="s">
        <v>13679</v>
      </c>
      <c r="D39" s="106"/>
      <c r="E39" s="106"/>
      <c r="F39" s="106">
        <v>1</v>
      </c>
      <c r="G39" s="117">
        <v>12.96</v>
      </c>
      <c r="H39" s="102"/>
    </row>
    <row r="40" spans="1:8" ht="31.5" x14ac:dyDescent="0.25">
      <c r="A40" s="36" t="s">
        <v>6564</v>
      </c>
      <c r="B40" s="36" t="s">
        <v>9238</v>
      </c>
      <c r="C40" s="121" t="s">
        <v>6565</v>
      </c>
      <c r="D40" s="36" t="s">
        <v>7</v>
      </c>
      <c r="E40" s="36">
        <v>0.5</v>
      </c>
      <c r="F40" s="36">
        <v>12</v>
      </c>
      <c r="G40" s="116">
        <v>155.51</v>
      </c>
      <c r="H40" s="102" t="s">
        <v>20194</v>
      </c>
    </row>
    <row r="41" spans="1:8" ht="31.5" x14ac:dyDescent="0.25">
      <c r="A41" s="36"/>
      <c r="B41" s="36"/>
      <c r="C41" s="122" t="s">
        <v>13680</v>
      </c>
      <c r="D41" s="106"/>
      <c r="E41" s="106"/>
      <c r="F41" s="106">
        <v>12</v>
      </c>
      <c r="G41" s="117">
        <v>155.51</v>
      </c>
      <c r="H41" s="102"/>
    </row>
    <row r="42" spans="1:8" ht="31.5" x14ac:dyDescent="0.25">
      <c r="A42" s="36" t="s">
        <v>6566</v>
      </c>
      <c r="B42" s="36" t="s">
        <v>9239</v>
      </c>
      <c r="C42" s="121" t="s">
        <v>6567</v>
      </c>
      <c r="D42" s="36" t="s">
        <v>7</v>
      </c>
      <c r="E42" s="36">
        <v>0.5</v>
      </c>
      <c r="F42" s="36">
        <v>1</v>
      </c>
      <c r="G42" s="116">
        <v>12.96</v>
      </c>
      <c r="H42" s="102" t="s">
        <v>20773</v>
      </c>
    </row>
    <row r="43" spans="1:8" ht="31.5" x14ac:dyDescent="0.25">
      <c r="A43" s="36"/>
      <c r="B43" s="36"/>
      <c r="C43" s="122" t="s">
        <v>13681</v>
      </c>
      <c r="D43" s="106"/>
      <c r="E43" s="106"/>
      <c r="F43" s="106">
        <v>1</v>
      </c>
      <c r="G43" s="117">
        <v>12.96</v>
      </c>
      <c r="H43" s="102"/>
    </row>
    <row r="44" spans="1:8" x14ac:dyDescent="0.25">
      <c r="A44" s="36" t="s">
        <v>6568</v>
      </c>
      <c r="B44" s="36" t="s">
        <v>9240</v>
      </c>
      <c r="C44" s="121" t="s">
        <v>6569</v>
      </c>
      <c r="D44" s="36" t="s">
        <v>5</v>
      </c>
      <c r="E44" s="36">
        <v>5</v>
      </c>
      <c r="F44" s="36">
        <v>3</v>
      </c>
      <c r="G44" s="116">
        <v>388.77</v>
      </c>
      <c r="H44" s="102" t="s">
        <v>19229</v>
      </c>
    </row>
    <row r="45" spans="1:8" x14ac:dyDescent="0.25">
      <c r="A45" s="36"/>
      <c r="B45" s="36"/>
      <c r="C45" s="121"/>
      <c r="D45" s="36" t="s">
        <v>7</v>
      </c>
      <c r="E45" s="36">
        <v>0.5</v>
      </c>
      <c r="F45" s="36">
        <v>2</v>
      </c>
      <c r="G45" s="116">
        <v>25.92</v>
      </c>
      <c r="H45" s="102"/>
    </row>
    <row r="46" spans="1:8" x14ac:dyDescent="0.25">
      <c r="A46" s="36"/>
      <c r="B46" s="36"/>
      <c r="C46" s="122" t="s">
        <v>13682</v>
      </c>
      <c r="D46" s="106"/>
      <c r="E46" s="106"/>
      <c r="F46" s="106">
        <v>5</v>
      </c>
      <c r="G46" s="117">
        <v>414.69</v>
      </c>
      <c r="H46" s="102"/>
    </row>
    <row r="47" spans="1:8" x14ac:dyDescent="0.25">
      <c r="A47" s="36" t="s">
        <v>6570</v>
      </c>
      <c r="B47" s="36" t="s">
        <v>9241</v>
      </c>
      <c r="C47" s="121" t="s">
        <v>6571</v>
      </c>
      <c r="D47" s="36" t="s">
        <v>7</v>
      </c>
      <c r="E47" s="36">
        <v>0.5</v>
      </c>
      <c r="F47" s="36">
        <v>1</v>
      </c>
      <c r="G47" s="116">
        <v>12.96</v>
      </c>
      <c r="H47" s="102" t="s">
        <v>17796</v>
      </c>
    </row>
    <row r="48" spans="1:8" ht="31.5" x14ac:dyDescent="0.25">
      <c r="A48" s="36"/>
      <c r="B48" s="36"/>
      <c r="C48" s="122" t="s">
        <v>13683</v>
      </c>
      <c r="D48" s="106"/>
      <c r="E48" s="106"/>
      <c r="F48" s="106">
        <v>1</v>
      </c>
      <c r="G48" s="117">
        <v>12.96</v>
      </c>
      <c r="H48" s="102"/>
    </row>
    <row r="49" spans="1:8" ht="31.5" x14ac:dyDescent="0.25">
      <c r="A49" s="36" t="s">
        <v>6572</v>
      </c>
      <c r="B49" s="36" t="s">
        <v>9242</v>
      </c>
      <c r="C49" s="121" t="s">
        <v>6573</v>
      </c>
      <c r="D49" s="36" t="s">
        <v>7</v>
      </c>
      <c r="E49" s="36">
        <v>0.5</v>
      </c>
      <c r="F49" s="36">
        <v>1</v>
      </c>
      <c r="G49" s="116">
        <v>12.96</v>
      </c>
      <c r="H49" s="102" t="s">
        <v>17413</v>
      </c>
    </row>
    <row r="50" spans="1:8" ht="31.5" x14ac:dyDescent="0.25">
      <c r="A50" s="36"/>
      <c r="B50" s="36"/>
      <c r="C50" s="122" t="s">
        <v>13684</v>
      </c>
      <c r="D50" s="106"/>
      <c r="E50" s="106"/>
      <c r="F50" s="106">
        <v>1</v>
      </c>
      <c r="G50" s="117">
        <v>12.96</v>
      </c>
      <c r="H50" s="102"/>
    </row>
    <row r="51" spans="1:8" ht="31.5" x14ac:dyDescent="0.25">
      <c r="A51" s="36" t="s">
        <v>6574</v>
      </c>
      <c r="B51" s="36" t="s">
        <v>9243</v>
      </c>
      <c r="C51" s="121" t="s">
        <v>6575</v>
      </c>
      <c r="D51" s="36" t="s">
        <v>7</v>
      </c>
      <c r="E51" s="36">
        <v>0.5</v>
      </c>
      <c r="F51" s="36">
        <v>2</v>
      </c>
      <c r="G51" s="116">
        <v>25.92</v>
      </c>
      <c r="H51" s="102" t="s">
        <v>19711</v>
      </c>
    </row>
    <row r="52" spans="1:8" ht="47.25" x14ac:dyDescent="0.25">
      <c r="A52" s="36"/>
      <c r="B52" s="36"/>
      <c r="C52" s="122" t="s">
        <v>13685</v>
      </c>
      <c r="D52" s="106"/>
      <c r="E52" s="106"/>
      <c r="F52" s="106">
        <v>2</v>
      </c>
      <c r="G52" s="117">
        <v>25.92</v>
      </c>
      <c r="H52" s="102"/>
    </row>
    <row r="53" spans="1:8" ht="31.5" x14ac:dyDescent="0.25">
      <c r="A53" s="36" t="s">
        <v>6576</v>
      </c>
      <c r="B53" s="36" t="s">
        <v>9244</v>
      </c>
      <c r="C53" s="121" t="s">
        <v>6577</v>
      </c>
      <c r="D53" s="36" t="s">
        <v>5</v>
      </c>
      <c r="E53" s="36">
        <v>5</v>
      </c>
      <c r="F53" s="36">
        <v>3</v>
      </c>
      <c r="G53" s="116">
        <v>388.77</v>
      </c>
      <c r="H53" s="102" t="s">
        <v>20719</v>
      </c>
    </row>
    <row r="54" spans="1:8" x14ac:dyDescent="0.25">
      <c r="A54" s="36"/>
      <c r="B54" s="36"/>
      <c r="C54" s="121"/>
      <c r="D54" s="36" t="s">
        <v>7</v>
      </c>
      <c r="E54" s="36">
        <v>0.5</v>
      </c>
      <c r="F54" s="36">
        <v>8</v>
      </c>
      <c r="G54" s="116">
        <v>103.67</v>
      </c>
      <c r="H54" s="102"/>
    </row>
    <row r="55" spans="1:8" ht="31.5" x14ac:dyDescent="0.25">
      <c r="A55" s="36"/>
      <c r="B55" s="36"/>
      <c r="C55" s="122" t="s">
        <v>13686</v>
      </c>
      <c r="D55" s="106"/>
      <c r="E55" s="106"/>
      <c r="F55" s="106">
        <v>11</v>
      </c>
      <c r="G55" s="117">
        <v>492.44</v>
      </c>
      <c r="H55" s="102"/>
    </row>
    <row r="56" spans="1:8" x14ac:dyDescent="0.25">
      <c r="A56" s="36" t="s">
        <v>6476</v>
      </c>
      <c r="B56" s="36" t="s">
        <v>9245</v>
      </c>
      <c r="C56" s="121" t="s">
        <v>6477</v>
      </c>
      <c r="D56" s="36" t="s">
        <v>3</v>
      </c>
      <c r="E56" s="36">
        <v>10</v>
      </c>
      <c r="F56" s="36">
        <v>1</v>
      </c>
      <c r="G56" s="116">
        <v>259.18</v>
      </c>
      <c r="H56" s="102" t="s">
        <v>20094</v>
      </c>
    </row>
    <row r="57" spans="1:8" x14ac:dyDescent="0.25">
      <c r="A57" s="36"/>
      <c r="B57" s="36"/>
      <c r="C57" s="121"/>
      <c r="D57" s="36" t="s">
        <v>4</v>
      </c>
      <c r="E57" s="36">
        <v>8</v>
      </c>
      <c r="F57" s="36">
        <v>2</v>
      </c>
      <c r="G57" s="116">
        <v>414.69</v>
      </c>
      <c r="H57" s="102"/>
    </row>
    <row r="58" spans="1:8" x14ac:dyDescent="0.25">
      <c r="A58" s="36"/>
      <c r="B58" s="36"/>
      <c r="C58" s="121"/>
      <c r="D58" s="36" t="s">
        <v>5</v>
      </c>
      <c r="E58" s="36">
        <v>5</v>
      </c>
      <c r="F58" s="36">
        <v>16</v>
      </c>
      <c r="G58" s="116">
        <v>2073.46</v>
      </c>
      <c r="H58" s="102"/>
    </row>
    <row r="59" spans="1:8" x14ac:dyDescent="0.25">
      <c r="A59" s="36"/>
      <c r="B59" s="36"/>
      <c r="C59" s="121"/>
      <c r="D59" s="36" t="s">
        <v>6</v>
      </c>
      <c r="E59" s="36">
        <v>1</v>
      </c>
      <c r="F59" s="36">
        <v>3</v>
      </c>
      <c r="G59" s="116">
        <v>77.75</v>
      </c>
      <c r="H59" s="102"/>
    </row>
    <row r="60" spans="1:8" x14ac:dyDescent="0.25">
      <c r="A60" s="36"/>
      <c r="B60" s="36"/>
      <c r="C60" s="121"/>
      <c r="D60" s="36" t="s">
        <v>7</v>
      </c>
      <c r="E60" s="36">
        <v>0.5</v>
      </c>
      <c r="F60" s="36">
        <v>16</v>
      </c>
      <c r="G60" s="116">
        <v>207.35</v>
      </c>
      <c r="H60" s="102"/>
    </row>
    <row r="61" spans="1:8" x14ac:dyDescent="0.25">
      <c r="A61" s="36"/>
      <c r="B61" s="36"/>
      <c r="C61" s="122" t="s">
        <v>13687</v>
      </c>
      <c r="D61" s="106"/>
      <c r="E61" s="106"/>
      <c r="F61" s="106">
        <v>38</v>
      </c>
      <c r="G61" s="117">
        <v>3032.43</v>
      </c>
      <c r="H61" s="102"/>
    </row>
    <row r="62" spans="1:8" ht="31.5" x14ac:dyDescent="0.25">
      <c r="A62" s="36" t="s">
        <v>6578</v>
      </c>
      <c r="B62" s="36" t="s">
        <v>9246</v>
      </c>
      <c r="C62" s="121" t="s">
        <v>6579</v>
      </c>
      <c r="D62" s="36" t="s">
        <v>5</v>
      </c>
      <c r="E62" s="36">
        <v>5</v>
      </c>
      <c r="F62" s="36">
        <v>1</v>
      </c>
      <c r="G62" s="116">
        <v>129.59</v>
      </c>
      <c r="H62" s="102" t="s">
        <v>18678</v>
      </c>
    </row>
    <row r="63" spans="1:8" ht="31.5" x14ac:dyDescent="0.25">
      <c r="A63" s="36"/>
      <c r="B63" s="36"/>
      <c r="C63" s="122" t="s">
        <v>13688</v>
      </c>
      <c r="D63" s="106"/>
      <c r="E63" s="106"/>
      <c r="F63" s="106">
        <v>1</v>
      </c>
      <c r="G63" s="117">
        <v>129.59</v>
      </c>
      <c r="H63" s="102"/>
    </row>
    <row r="64" spans="1:8" ht="47.25" x14ac:dyDescent="0.25">
      <c r="A64" s="36" t="s">
        <v>6580</v>
      </c>
      <c r="B64" s="36" t="s">
        <v>9247</v>
      </c>
      <c r="C64" s="121" t="s">
        <v>6581</v>
      </c>
      <c r="D64" s="36" t="s">
        <v>5</v>
      </c>
      <c r="E64" s="36">
        <v>5</v>
      </c>
      <c r="F64" s="36">
        <v>3</v>
      </c>
      <c r="G64" s="116">
        <v>388.77</v>
      </c>
      <c r="H64" s="102" t="s">
        <v>19233</v>
      </c>
    </row>
    <row r="65" spans="1:8" ht="47.25" x14ac:dyDescent="0.25">
      <c r="A65" s="36"/>
      <c r="B65" s="36"/>
      <c r="C65" s="122" t="s">
        <v>13689</v>
      </c>
      <c r="D65" s="106"/>
      <c r="E65" s="106"/>
      <c r="F65" s="106">
        <v>3</v>
      </c>
      <c r="G65" s="117">
        <v>388.77</v>
      </c>
      <c r="H65" s="102"/>
    </row>
    <row r="66" spans="1:8" ht="31.5" x14ac:dyDescent="0.25">
      <c r="A66" s="36" t="s">
        <v>6582</v>
      </c>
      <c r="B66" s="36" t="s">
        <v>9248</v>
      </c>
      <c r="C66" s="121" t="s">
        <v>6583</v>
      </c>
      <c r="D66" s="36" t="s">
        <v>7</v>
      </c>
      <c r="E66" s="36">
        <v>0.5</v>
      </c>
      <c r="F66" s="36">
        <v>1</v>
      </c>
      <c r="G66" s="116">
        <v>12.96</v>
      </c>
      <c r="H66" s="102" t="s">
        <v>18103</v>
      </c>
    </row>
    <row r="67" spans="1:8" ht="31.5" x14ac:dyDescent="0.25">
      <c r="A67" s="36"/>
      <c r="B67" s="36"/>
      <c r="C67" s="122" t="s">
        <v>13690</v>
      </c>
      <c r="D67" s="106"/>
      <c r="E67" s="106"/>
      <c r="F67" s="106">
        <v>1</v>
      </c>
      <c r="G67" s="117">
        <v>12.96</v>
      </c>
      <c r="H67" s="102"/>
    </row>
    <row r="68" spans="1:8" x14ac:dyDescent="0.25">
      <c r="A68" s="36" t="s">
        <v>6584</v>
      </c>
      <c r="B68" s="36" t="s">
        <v>9249</v>
      </c>
      <c r="C68" s="121" t="s">
        <v>6585</v>
      </c>
      <c r="D68" s="36" t="s">
        <v>3</v>
      </c>
      <c r="E68" s="36">
        <v>10</v>
      </c>
      <c r="F68" s="36">
        <v>2</v>
      </c>
      <c r="G68" s="116">
        <v>518.36</v>
      </c>
      <c r="H68" s="102" t="s">
        <v>17665</v>
      </c>
    </row>
    <row r="69" spans="1:8" x14ac:dyDescent="0.25">
      <c r="A69" s="36"/>
      <c r="B69" s="36"/>
      <c r="C69" s="121"/>
      <c r="D69" s="36" t="s">
        <v>5</v>
      </c>
      <c r="E69" s="36">
        <v>5</v>
      </c>
      <c r="F69" s="36">
        <v>16</v>
      </c>
      <c r="G69" s="116">
        <v>2073.46</v>
      </c>
      <c r="H69" s="102"/>
    </row>
    <row r="70" spans="1:8" x14ac:dyDescent="0.25">
      <c r="A70" s="36"/>
      <c r="B70" s="36"/>
      <c r="C70" s="121"/>
      <c r="D70" s="36" t="s">
        <v>8</v>
      </c>
      <c r="E70" s="36">
        <v>2</v>
      </c>
      <c r="F70" s="36">
        <v>1</v>
      </c>
      <c r="G70" s="116">
        <v>51.84</v>
      </c>
      <c r="H70" s="102"/>
    </row>
    <row r="71" spans="1:8" x14ac:dyDescent="0.25">
      <c r="A71" s="36"/>
      <c r="B71" s="36"/>
      <c r="C71" s="121"/>
      <c r="D71" s="36" t="s">
        <v>6</v>
      </c>
      <c r="E71" s="36">
        <v>1</v>
      </c>
      <c r="F71" s="36">
        <v>1</v>
      </c>
      <c r="G71" s="116">
        <v>25.92</v>
      </c>
      <c r="H71" s="102"/>
    </row>
    <row r="72" spans="1:8" x14ac:dyDescent="0.25">
      <c r="A72" s="36"/>
      <c r="B72" s="36"/>
      <c r="C72" s="121"/>
      <c r="D72" s="36" t="s">
        <v>7</v>
      </c>
      <c r="E72" s="36">
        <v>0.5</v>
      </c>
      <c r="F72" s="36">
        <v>2</v>
      </c>
      <c r="G72" s="116">
        <v>25.92</v>
      </c>
      <c r="H72" s="102"/>
    </row>
    <row r="73" spans="1:8" x14ac:dyDescent="0.25">
      <c r="A73" s="36"/>
      <c r="B73" s="36"/>
      <c r="C73" s="122" t="s">
        <v>13691</v>
      </c>
      <c r="D73" s="106"/>
      <c r="E73" s="106"/>
      <c r="F73" s="106">
        <v>22</v>
      </c>
      <c r="G73" s="117">
        <v>2695.5000000000005</v>
      </c>
      <c r="H73" s="102"/>
    </row>
    <row r="74" spans="1:8" ht="31.5" x14ac:dyDescent="0.25">
      <c r="A74" s="36" t="s">
        <v>6586</v>
      </c>
      <c r="B74" s="36" t="s">
        <v>9250</v>
      </c>
      <c r="C74" s="121" t="s">
        <v>6587</v>
      </c>
      <c r="D74" s="36" t="s">
        <v>3</v>
      </c>
      <c r="E74" s="36">
        <v>10</v>
      </c>
      <c r="F74" s="36">
        <v>1</v>
      </c>
      <c r="G74" s="116">
        <v>259.18</v>
      </c>
      <c r="H74" s="102" t="s">
        <v>19668</v>
      </c>
    </row>
    <row r="75" spans="1:8" x14ac:dyDescent="0.25">
      <c r="A75" s="36"/>
      <c r="B75" s="36"/>
      <c r="C75" s="121"/>
      <c r="D75" s="36" t="s">
        <v>7</v>
      </c>
      <c r="E75" s="36">
        <v>0.5</v>
      </c>
      <c r="F75" s="36">
        <v>1</v>
      </c>
      <c r="G75" s="116">
        <v>12.96</v>
      </c>
      <c r="H75" s="102"/>
    </row>
    <row r="76" spans="1:8" ht="47.25" x14ac:dyDescent="0.25">
      <c r="A76" s="36"/>
      <c r="B76" s="36"/>
      <c r="C76" s="122" t="s">
        <v>13692</v>
      </c>
      <c r="D76" s="106"/>
      <c r="E76" s="106"/>
      <c r="F76" s="106">
        <v>2</v>
      </c>
      <c r="G76" s="117">
        <v>272.14</v>
      </c>
      <c r="H76" s="102"/>
    </row>
    <row r="77" spans="1:8" ht="31.5" x14ac:dyDescent="0.25">
      <c r="A77" s="36" t="s">
        <v>6588</v>
      </c>
      <c r="B77" s="36" t="s">
        <v>13693</v>
      </c>
      <c r="C77" s="121" t="s">
        <v>13694</v>
      </c>
      <c r="D77" s="36" t="s">
        <v>7</v>
      </c>
      <c r="E77" s="36">
        <v>0.5</v>
      </c>
      <c r="F77" s="36">
        <v>1</v>
      </c>
      <c r="G77" s="116">
        <v>12.96</v>
      </c>
      <c r="H77" s="102" t="s">
        <v>18309</v>
      </c>
    </row>
    <row r="78" spans="1:8" ht="31.5" x14ac:dyDescent="0.25">
      <c r="A78" s="36"/>
      <c r="B78" s="36"/>
      <c r="C78" s="122" t="s">
        <v>13695</v>
      </c>
      <c r="D78" s="106"/>
      <c r="E78" s="106"/>
      <c r="F78" s="106">
        <v>1</v>
      </c>
      <c r="G78" s="117">
        <v>12.96</v>
      </c>
      <c r="H78" s="102"/>
    </row>
    <row r="79" spans="1:8" ht="31.5" x14ac:dyDescent="0.25">
      <c r="A79" s="36" t="s">
        <v>6589</v>
      </c>
      <c r="B79" s="36" t="s">
        <v>9251</v>
      </c>
      <c r="C79" s="121" t="s">
        <v>6590</v>
      </c>
      <c r="D79" s="36" t="s">
        <v>7</v>
      </c>
      <c r="E79" s="36">
        <v>0.5</v>
      </c>
      <c r="F79" s="36">
        <v>1</v>
      </c>
      <c r="G79" s="116">
        <v>12.96</v>
      </c>
      <c r="H79" s="102" t="s">
        <v>20177</v>
      </c>
    </row>
    <row r="80" spans="1:8" ht="31.5" x14ac:dyDescent="0.25">
      <c r="A80" s="36"/>
      <c r="B80" s="36"/>
      <c r="C80" s="122" t="s">
        <v>13696</v>
      </c>
      <c r="D80" s="106"/>
      <c r="E80" s="106"/>
      <c r="F80" s="106">
        <v>1</v>
      </c>
      <c r="G80" s="117">
        <v>12.96</v>
      </c>
      <c r="H80" s="102"/>
    </row>
    <row r="81" spans="1:8" ht="31.5" x14ac:dyDescent="0.25">
      <c r="A81" s="36" t="s">
        <v>6591</v>
      </c>
      <c r="B81" s="36" t="s">
        <v>9252</v>
      </c>
      <c r="C81" s="121" t="s">
        <v>6592</v>
      </c>
      <c r="D81" s="36" t="s">
        <v>3</v>
      </c>
      <c r="E81" s="36">
        <v>10</v>
      </c>
      <c r="F81" s="36">
        <v>1</v>
      </c>
      <c r="G81" s="116">
        <v>259.18</v>
      </c>
      <c r="H81" s="102" t="s">
        <v>17231</v>
      </c>
    </row>
    <row r="82" spans="1:8" ht="31.5" x14ac:dyDescent="0.25">
      <c r="A82" s="36"/>
      <c r="B82" s="36"/>
      <c r="C82" s="122" t="s">
        <v>13697</v>
      </c>
      <c r="D82" s="106"/>
      <c r="E82" s="106"/>
      <c r="F82" s="106">
        <v>1</v>
      </c>
      <c r="G82" s="117">
        <v>259.18</v>
      </c>
      <c r="H82" s="102"/>
    </row>
    <row r="83" spans="1:8" x14ac:dyDescent="0.25">
      <c r="A83" s="36" t="s">
        <v>6593</v>
      </c>
      <c r="B83" s="36" t="s">
        <v>9253</v>
      </c>
      <c r="C83" s="121" t="s">
        <v>6594</v>
      </c>
      <c r="D83" s="36" t="s">
        <v>7</v>
      </c>
      <c r="E83" s="36">
        <v>0.5</v>
      </c>
      <c r="F83" s="36">
        <v>1</v>
      </c>
      <c r="G83" s="116">
        <v>12.96</v>
      </c>
      <c r="H83" s="102" t="s">
        <v>17667</v>
      </c>
    </row>
    <row r="84" spans="1:8" ht="31.5" x14ac:dyDescent="0.25">
      <c r="A84" s="36"/>
      <c r="B84" s="36"/>
      <c r="C84" s="122" t="s">
        <v>13698</v>
      </c>
      <c r="D84" s="106"/>
      <c r="E84" s="106"/>
      <c r="F84" s="106">
        <v>1</v>
      </c>
      <c r="G84" s="117">
        <v>12.96</v>
      </c>
      <c r="H84" s="102"/>
    </row>
    <row r="85" spans="1:8" x14ac:dyDescent="0.25">
      <c r="A85" s="36" t="s">
        <v>6595</v>
      </c>
      <c r="B85" s="36" t="s">
        <v>9254</v>
      </c>
      <c r="C85" s="121" t="s">
        <v>6596</v>
      </c>
      <c r="D85" s="36" t="s">
        <v>8</v>
      </c>
      <c r="E85" s="36">
        <v>2</v>
      </c>
      <c r="F85" s="36">
        <v>5</v>
      </c>
      <c r="G85" s="116">
        <v>259.18</v>
      </c>
      <c r="H85" s="102" t="s">
        <v>18259</v>
      </c>
    </row>
    <row r="86" spans="1:8" x14ac:dyDescent="0.25">
      <c r="A86" s="36"/>
      <c r="B86" s="36"/>
      <c r="C86" s="121"/>
      <c r="D86" s="36" t="s">
        <v>7</v>
      </c>
      <c r="E86" s="36">
        <v>0.5</v>
      </c>
      <c r="F86" s="36">
        <v>5</v>
      </c>
      <c r="G86" s="116">
        <v>64.8</v>
      </c>
      <c r="H86" s="102"/>
    </row>
    <row r="87" spans="1:8" x14ac:dyDescent="0.25">
      <c r="A87" s="36"/>
      <c r="B87" s="36"/>
      <c r="C87" s="122" t="s">
        <v>13699</v>
      </c>
      <c r="D87" s="106"/>
      <c r="E87" s="106"/>
      <c r="F87" s="106">
        <v>10</v>
      </c>
      <c r="G87" s="117">
        <v>323.98</v>
      </c>
      <c r="H87" s="102"/>
    </row>
    <row r="88" spans="1:8" x14ac:dyDescent="0.25">
      <c r="A88" s="36" t="s">
        <v>6597</v>
      </c>
      <c r="B88" s="36" t="s">
        <v>9255</v>
      </c>
      <c r="C88" s="121" t="s">
        <v>6598</v>
      </c>
      <c r="D88" s="36" t="s">
        <v>5</v>
      </c>
      <c r="E88" s="36">
        <v>5</v>
      </c>
      <c r="F88" s="36">
        <v>1</v>
      </c>
      <c r="G88" s="116">
        <v>129.59</v>
      </c>
      <c r="H88" s="102" t="s">
        <v>18304</v>
      </c>
    </row>
    <row r="89" spans="1:8" x14ac:dyDescent="0.25">
      <c r="A89" s="36"/>
      <c r="B89" s="36"/>
      <c r="C89" s="122" t="s">
        <v>13700</v>
      </c>
      <c r="D89" s="106"/>
      <c r="E89" s="106"/>
      <c r="F89" s="106">
        <v>1</v>
      </c>
      <c r="G89" s="117">
        <v>129.59</v>
      </c>
      <c r="H89" s="102"/>
    </row>
    <row r="90" spans="1:8" ht="31.5" x14ac:dyDescent="0.25">
      <c r="A90" s="36" t="s">
        <v>6599</v>
      </c>
      <c r="B90" s="36" t="s">
        <v>7945</v>
      </c>
      <c r="C90" s="121" t="s">
        <v>6600</v>
      </c>
      <c r="D90" s="36" t="s">
        <v>5</v>
      </c>
      <c r="E90" s="36">
        <v>5</v>
      </c>
      <c r="F90" s="36">
        <v>7</v>
      </c>
      <c r="G90" s="116">
        <v>907.14</v>
      </c>
      <c r="H90" s="102" t="s">
        <v>20914</v>
      </c>
    </row>
    <row r="91" spans="1:8" x14ac:dyDescent="0.25">
      <c r="A91" s="36"/>
      <c r="B91" s="36"/>
      <c r="C91" s="121"/>
      <c r="D91" s="36" t="s">
        <v>7</v>
      </c>
      <c r="E91" s="36">
        <v>0.5</v>
      </c>
      <c r="F91" s="36">
        <v>1</v>
      </c>
      <c r="G91" s="116">
        <v>12.96</v>
      </c>
      <c r="H91" s="102"/>
    </row>
    <row r="92" spans="1:8" ht="31.5" x14ac:dyDescent="0.25">
      <c r="A92" s="36"/>
      <c r="B92" s="36"/>
      <c r="C92" s="122" t="s">
        <v>13701</v>
      </c>
      <c r="D92" s="106"/>
      <c r="E92" s="106"/>
      <c r="F92" s="106">
        <v>8</v>
      </c>
      <c r="G92" s="117">
        <v>920.1</v>
      </c>
      <c r="H92" s="102"/>
    </row>
    <row r="93" spans="1:8" ht="31.5" x14ac:dyDescent="0.25">
      <c r="A93" s="36" t="s">
        <v>6601</v>
      </c>
      <c r="B93" s="36" t="s">
        <v>9256</v>
      </c>
      <c r="C93" s="121" t="s">
        <v>6602</v>
      </c>
      <c r="D93" s="36" t="s">
        <v>7</v>
      </c>
      <c r="E93" s="36">
        <v>0.5</v>
      </c>
      <c r="F93" s="36">
        <v>1</v>
      </c>
      <c r="G93" s="116">
        <v>12.96</v>
      </c>
      <c r="H93" s="102" t="s">
        <v>19105</v>
      </c>
    </row>
    <row r="94" spans="1:8" ht="47.25" x14ac:dyDescent="0.25">
      <c r="A94" s="36"/>
      <c r="B94" s="36"/>
      <c r="C94" s="122" t="s">
        <v>13702</v>
      </c>
      <c r="D94" s="106"/>
      <c r="E94" s="106"/>
      <c r="F94" s="106">
        <v>1</v>
      </c>
      <c r="G94" s="117">
        <v>12.96</v>
      </c>
      <c r="H94" s="102"/>
    </row>
    <row r="95" spans="1:8" ht="31.5" x14ac:dyDescent="0.25">
      <c r="A95" s="36" t="s">
        <v>6603</v>
      </c>
      <c r="B95" s="36" t="s">
        <v>9257</v>
      </c>
      <c r="C95" s="121" t="s">
        <v>6604</v>
      </c>
      <c r="D95" s="36" t="s">
        <v>5</v>
      </c>
      <c r="E95" s="36">
        <v>5</v>
      </c>
      <c r="F95" s="36">
        <v>1</v>
      </c>
      <c r="G95" s="116">
        <v>129.59</v>
      </c>
      <c r="H95" s="102" t="s">
        <v>20433</v>
      </c>
    </row>
    <row r="96" spans="1:8" ht="47.25" x14ac:dyDescent="0.25">
      <c r="A96" s="36"/>
      <c r="B96" s="36"/>
      <c r="C96" s="122" t="s">
        <v>13703</v>
      </c>
      <c r="D96" s="106"/>
      <c r="E96" s="106"/>
      <c r="F96" s="106">
        <v>1</v>
      </c>
      <c r="G96" s="117">
        <v>129.59</v>
      </c>
      <c r="H96" s="102"/>
    </row>
    <row r="97" spans="1:8" ht="31.5" x14ac:dyDescent="0.25">
      <c r="A97" s="36" t="s">
        <v>6885</v>
      </c>
      <c r="B97" s="36" t="s">
        <v>9258</v>
      </c>
      <c r="C97" s="121" t="s">
        <v>6886</v>
      </c>
      <c r="D97" s="36" t="s">
        <v>3</v>
      </c>
      <c r="E97" s="36">
        <v>10</v>
      </c>
      <c r="F97" s="36">
        <v>2</v>
      </c>
      <c r="G97" s="116">
        <v>518.36</v>
      </c>
      <c r="H97" s="102" t="s">
        <v>17179</v>
      </c>
    </row>
    <row r="98" spans="1:8" x14ac:dyDescent="0.25">
      <c r="A98" s="36"/>
      <c r="B98" s="36"/>
      <c r="C98" s="121"/>
      <c r="D98" s="36" t="s">
        <v>5</v>
      </c>
      <c r="E98" s="36">
        <v>5</v>
      </c>
      <c r="F98" s="36">
        <v>2</v>
      </c>
      <c r="G98" s="116">
        <v>259.18</v>
      </c>
      <c r="H98" s="102"/>
    </row>
    <row r="99" spans="1:8" x14ac:dyDescent="0.25">
      <c r="A99" s="36"/>
      <c r="B99" s="36"/>
      <c r="C99" s="121"/>
      <c r="D99" s="36" t="s">
        <v>6</v>
      </c>
      <c r="E99" s="36">
        <v>1</v>
      </c>
      <c r="F99" s="36">
        <v>1</v>
      </c>
      <c r="G99" s="116">
        <v>25.92</v>
      </c>
      <c r="H99" s="102"/>
    </row>
    <row r="100" spans="1:8" x14ac:dyDescent="0.25">
      <c r="A100" s="36"/>
      <c r="B100" s="36"/>
      <c r="C100" s="121"/>
      <c r="D100" s="36" t="s">
        <v>7</v>
      </c>
      <c r="E100" s="36">
        <v>0.5</v>
      </c>
      <c r="F100" s="36">
        <v>7</v>
      </c>
      <c r="G100" s="116">
        <v>90.71</v>
      </c>
      <c r="H100" s="102"/>
    </row>
    <row r="101" spans="1:8" ht="31.5" x14ac:dyDescent="0.25">
      <c r="A101" s="36"/>
      <c r="B101" s="36"/>
      <c r="C101" s="122" t="s">
        <v>13704</v>
      </c>
      <c r="D101" s="106"/>
      <c r="E101" s="106"/>
      <c r="F101" s="106">
        <v>12</v>
      </c>
      <c r="G101" s="117">
        <v>894.17</v>
      </c>
      <c r="H101" s="102"/>
    </row>
    <row r="102" spans="1:8" ht="31.5" x14ac:dyDescent="0.25">
      <c r="A102" s="36" t="s">
        <v>6887</v>
      </c>
      <c r="B102" s="36" t="s">
        <v>9259</v>
      </c>
      <c r="C102" s="121" t="s">
        <v>6888</v>
      </c>
      <c r="D102" s="36" t="s">
        <v>5</v>
      </c>
      <c r="E102" s="36">
        <v>5</v>
      </c>
      <c r="F102" s="36">
        <v>1</v>
      </c>
      <c r="G102" s="116">
        <v>129.59</v>
      </c>
      <c r="H102" s="102" t="s">
        <v>19141</v>
      </c>
    </row>
    <row r="103" spans="1:8" x14ac:dyDescent="0.25">
      <c r="A103" s="36"/>
      <c r="B103" s="36"/>
      <c r="C103" s="121"/>
      <c r="D103" s="36" t="s">
        <v>7</v>
      </c>
      <c r="E103" s="36">
        <v>0.5</v>
      </c>
      <c r="F103" s="36">
        <v>3</v>
      </c>
      <c r="G103" s="116">
        <v>38.880000000000003</v>
      </c>
      <c r="H103" s="102"/>
    </row>
    <row r="104" spans="1:8" ht="31.5" x14ac:dyDescent="0.25">
      <c r="A104" s="36"/>
      <c r="B104" s="36"/>
      <c r="C104" s="122" t="s">
        <v>13705</v>
      </c>
      <c r="D104" s="106"/>
      <c r="E104" s="106"/>
      <c r="F104" s="106">
        <v>4</v>
      </c>
      <c r="G104" s="117">
        <v>168.47</v>
      </c>
      <c r="H104" s="102"/>
    </row>
    <row r="105" spans="1:8" x14ac:dyDescent="0.25">
      <c r="A105" s="36" t="s">
        <v>6889</v>
      </c>
      <c r="B105" s="36" t="s">
        <v>9260</v>
      </c>
      <c r="C105" s="121" t="s">
        <v>6890</v>
      </c>
      <c r="D105" s="36" t="s">
        <v>5</v>
      </c>
      <c r="E105" s="36">
        <v>5</v>
      </c>
      <c r="F105" s="36">
        <v>1</v>
      </c>
      <c r="G105" s="116">
        <v>129.59</v>
      </c>
      <c r="H105" s="102" t="s">
        <v>19396</v>
      </c>
    </row>
    <row r="106" spans="1:8" x14ac:dyDescent="0.25">
      <c r="A106" s="36"/>
      <c r="B106" s="36"/>
      <c r="C106" s="122" t="s">
        <v>13706</v>
      </c>
      <c r="D106" s="106"/>
      <c r="E106" s="106"/>
      <c r="F106" s="106">
        <v>1</v>
      </c>
      <c r="G106" s="117">
        <v>129.59</v>
      </c>
      <c r="H106" s="102"/>
    </row>
    <row r="107" spans="1:8" ht="31.5" x14ac:dyDescent="0.25">
      <c r="A107" s="36" t="s">
        <v>6891</v>
      </c>
      <c r="B107" s="36" t="s">
        <v>9261</v>
      </c>
      <c r="C107" s="121" t="s">
        <v>6892</v>
      </c>
      <c r="D107" s="36" t="s">
        <v>7</v>
      </c>
      <c r="E107" s="36">
        <v>0.5</v>
      </c>
      <c r="F107" s="36">
        <v>1</v>
      </c>
      <c r="G107" s="116">
        <v>12.96</v>
      </c>
      <c r="H107" s="102" t="s">
        <v>19689</v>
      </c>
    </row>
    <row r="108" spans="1:8" ht="31.5" x14ac:dyDescent="0.25">
      <c r="A108" s="36"/>
      <c r="B108" s="36"/>
      <c r="C108" s="122" t="s">
        <v>13707</v>
      </c>
      <c r="D108" s="106"/>
      <c r="E108" s="106"/>
      <c r="F108" s="106">
        <v>1</v>
      </c>
      <c r="G108" s="117">
        <v>12.96</v>
      </c>
      <c r="H108" s="102"/>
    </row>
    <row r="109" spans="1:8" ht="31.5" x14ac:dyDescent="0.25">
      <c r="A109" s="36" t="s">
        <v>6893</v>
      </c>
      <c r="B109" s="36" t="s">
        <v>9262</v>
      </c>
      <c r="C109" s="121" t="s">
        <v>6894</v>
      </c>
      <c r="D109" s="36" t="s">
        <v>3</v>
      </c>
      <c r="E109" s="36">
        <v>10</v>
      </c>
      <c r="F109" s="36">
        <v>1</v>
      </c>
      <c r="G109" s="116">
        <v>259.18</v>
      </c>
      <c r="H109" s="102" t="s">
        <v>17071</v>
      </c>
    </row>
    <row r="110" spans="1:8" ht="31.5" x14ac:dyDescent="0.25">
      <c r="A110" s="36"/>
      <c r="B110" s="36"/>
      <c r="C110" s="122" t="s">
        <v>13708</v>
      </c>
      <c r="D110" s="106"/>
      <c r="E110" s="106"/>
      <c r="F110" s="106">
        <v>1</v>
      </c>
      <c r="G110" s="117">
        <v>259.18</v>
      </c>
      <c r="H110" s="102"/>
    </row>
    <row r="111" spans="1:8" ht="47.25" x14ac:dyDescent="0.25">
      <c r="A111" s="36" t="s">
        <v>6895</v>
      </c>
      <c r="B111" s="36" t="s">
        <v>9263</v>
      </c>
      <c r="C111" s="121" t="s">
        <v>6896</v>
      </c>
      <c r="D111" s="36" t="s">
        <v>5</v>
      </c>
      <c r="E111" s="36">
        <v>5</v>
      </c>
      <c r="F111" s="36">
        <v>2</v>
      </c>
      <c r="G111" s="116">
        <v>259.18</v>
      </c>
      <c r="H111" s="102" t="s">
        <v>17750</v>
      </c>
    </row>
    <row r="112" spans="1:8" x14ac:dyDescent="0.25">
      <c r="A112" s="36"/>
      <c r="B112" s="36"/>
      <c r="C112" s="121"/>
      <c r="D112" s="36" t="s">
        <v>7</v>
      </c>
      <c r="E112" s="36">
        <v>0.5</v>
      </c>
      <c r="F112" s="36">
        <v>1</v>
      </c>
      <c r="G112" s="116">
        <v>12.96</v>
      </c>
      <c r="H112" s="102"/>
    </row>
    <row r="113" spans="1:8" ht="47.25" x14ac:dyDescent="0.25">
      <c r="A113" s="36"/>
      <c r="B113" s="36"/>
      <c r="C113" s="122" t="s">
        <v>13709</v>
      </c>
      <c r="D113" s="106"/>
      <c r="E113" s="106"/>
      <c r="F113" s="106">
        <v>3</v>
      </c>
      <c r="G113" s="117">
        <v>272.14</v>
      </c>
      <c r="H113" s="102"/>
    </row>
    <row r="114" spans="1:8" ht="31.5" x14ac:dyDescent="0.25">
      <c r="A114" s="36" t="s">
        <v>6897</v>
      </c>
      <c r="B114" s="36" t="s">
        <v>9264</v>
      </c>
      <c r="C114" s="121" t="s">
        <v>6898</v>
      </c>
      <c r="D114" s="36" t="s">
        <v>3</v>
      </c>
      <c r="E114" s="36">
        <v>10</v>
      </c>
      <c r="F114" s="36">
        <v>1</v>
      </c>
      <c r="G114" s="116">
        <v>259.18</v>
      </c>
      <c r="H114" s="102" t="s">
        <v>19978</v>
      </c>
    </row>
    <row r="115" spans="1:8" x14ac:dyDescent="0.25">
      <c r="A115" s="36"/>
      <c r="B115" s="36"/>
      <c r="C115" s="121"/>
      <c r="D115" s="36" t="s">
        <v>7</v>
      </c>
      <c r="E115" s="36">
        <v>0.5</v>
      </c>
      <c r="F115" s="36">
        <v>3</v>
      </c>
      <c r="G115" s="116">
        <v>38.880000000000003</v>
      </c>
      <c r="H115" s="102"/>
    </row>
    <row r="116" spans="1:8" ht="31.5" x14ac:dyDescent="0.25">
      <c r="A116" s="36"/>
      <c r="B116" s="36"/>
      <c r="C116" s="122" t="s">
        <v>13710</v>
      </c>
      <c r="D116" s="106"/>
      <c r="E116" s="106"/>
      <c r="F116" s="106">
        <v>4</v>
      </c>
      <c r="G116" s="117">
        <v>298.06</v>
      </c>
      <c r="H116" s="102"/>
    </row>
    <row r="117" spans="1:8" ht="31.5" x14ac:dyDescent="0.25">
      <c r="A117" s="36" t="s">
        <v>6899</v>
      </c>
      <c r="B117" s="36" t="s">
        <v>9265</v>
      </c>
      <c r="C117" s="121" t="s">
        <v>6900</v>
      </c>
      <c r="D117" s="36" t="s">
        <v>7</v>
      </c>
      <c r="E117" s="36">
        <v>0.5</v>
      </c>
      <c r="F117" s="36">
        <v>2</v>
      </c>
      <c r="G117" s="116">
        <v>25.92</v>
      </c>
      <c r="H117" s="102" t="s">
        <v>18983</v>
      </c>
    </row>
    <row r="118" spans="1:8" ht="31.5" x14ac:dyDescent="0.25">
      <c r="A118" s="36"/>
      <c r="B118" s="36"/>
      <c r="C118" s="122" t="s">
        <v>13711</v>
      </c>
      <c r="D118" s="106"/>
      <c r="E118" s="106"/>
      <c r="F118" s="106">
        <v>2</v>
      </c>
      <c r="G118" s="117">
        <v>25.92</v>
      </c>
      <c r="H118" s="102"/>
    </row>
    <row r="119" spans="1:8" x14ac:dyDescent="0.25">
      <c r="A119" s="36" t="s">
        <v>6901</v>
      </c>
      <c r="B119" s="36" t="s">
        <v>9266</v>
      </c>
      <c r="C119" s="121" t="s">
        <v>6902</v>
      </c>
      <c r="D119" s="36" t="s">
        <v>5</v>
      </c>
      <c r="E119" s="36">
        <v>5</v>
      </c>
      <c r="F119" s="36">
        <v>2</v>
      </c>
      <c r="G119" s="116">
        <v>259.18</v>
      </c>
      <c r="H119" s="102" t="s">
        <v>17900</v>
      </c>
    </row>
    <row r="120" spans="1:8" x14ac:dyDescent="0.25">
      <c r="A120" s="36"/>
      <c r="B120" s="36"/>
      <c r="C120" s="122" t="s">
        <v>13712</v>
      </c>
      <c r="D120" s="106"/>
      <c r="E120" s="106"/>
      <c r="F120" s="106">
        <v>2</v>
      </c>
      <c r="G120" s="117">
        <v>259.18</v>
      </c>
      <c r="H120" s="102"/>
    </row>
    <row r="121" spans="1:8" ht="31.5" x14ac:dyDescent="0.25">
      <c r="A121" s="36" t="s">
        <v>6903</v>
      </c>
      <c r="B121" s="36" t="s">
        <v>9267</v>
      </c>
      <c r="C121" s="121" t="s">
        <v>6904</v>
      </c>
      <c r="D121" s="36" t="s">
        <v>7</v>
      </c>
      <c r="E121" s="36">
        <v>0.5</v>
      </c>
      <c r="F121" s="36">
        <v>4</v>
      </c>
      <c r="G121" s="116">
        <v>51.84</v>
      </c>
      <c r="H121" s="102" t="s">
        <v>16996</v>
      </c>
    </row>
    <row r="122" spans="1:8" ht="31.5" x14ac:dyDescent="0.25">
      <c r="A122" s="36"/>
      <c r="B122" s="36"/>
      <c r="C122" s="122" t="s">
        <v>13713</v>
      </c>
      <c r="D122" s="106"/>
      <c r="E122" s="106"/>
      <c r="F122" s="106">
        <v>4</v>
      </c>
      <c r="G122" s="117">
        <v>51.84</v>
      </c>
      <c r="H122" s="102"/>
    </row>
    <row r="123" spans="1:8" x14ac:dyDescent="0.25">
      <c r="A123" s="36" t="s">
        <v>6905</v>
      </c>
      <c r="B123" s="36" t="s">
        <v>9268</v>
      </c>
      <c r="C123" s="121" t="s">
        <v>6906</v>
      </c>
      <c r="D123" s="36" t="s">
        <v>3</v>
      </c>
      <c r="E123" s="36">
        <v>10</v>
      </c>
      <c r="F123" s="36">
        <v>2</v>
      </c>
      <c r="G123" s="116">
        <v>518.36</v>
      </c>
      <c r="H123" s="102" t="s">
        <v>18767</v>
      </c>
    </row>
    <row r="124" spans="1:8" x14ac:dyDescent="0.25">
      <c r="A124" s="36"/>
      <c r="B124" s="36"/>
      <c r="C124" s="121"/>
      <c r="D124" s="36" t="s">
        <v>7</v>
      </c>
      <c r="E124" s="36">
        <v>0.5</v>
      </c>
      <c r="F124" s="36">
        <v>1</v>
      </c>
      <c r="G124" s="116">
        <v>12.96</v>
      </c>
      <c r="H124" s="102"/>
    </row>
    <row r="125" spans="1:8" x14ac:dyDescent="0.25">
      <c r="A125" s="36"/>
      <c r="B125" s="36"/>
      <c r="C125" s="122" t="s">
        <v>13714</v>
      </c>
      <c r="D125" s="106"/>
      <c r="E125" s="106"/>
      <c r="F125" s="106">
        <v>3</v>
      </c>
      <c r="G125" s="117">
        <v>531.32000000000005</v>
      </c>
      <c r="H125" s="102"/>
    </row>
    <row r="126" spans="1:8" ht="31.5" x14ac:dyDescent="0.25">
      <c r="A126" s="36" t="s">
        <v>6907</v>
      </c>
      <c r="B126" s="36" t="s">
        <v>9269</v>
      </c>
      <c r="C126" s="121" t="s">
        <v>6908</v>
      </c>
      <c r="D126" s="36" t="s">
        <v>7</v>
      </c>
      <c r="E126" s="36">
        <v>0.5</v>
      </c>
      <c r="F126" s="36">
        <v>7</v>
      </c>
      <c r="G126" s="116">
        <v>90.71</v>
      </c>
      <c r="H126" s="102" t="s">
        <v>17213</v>
      </c>
    </row>
    <row r="127" spans="1:8" ht="31.5" x14ac:dyDescent="0.25">
      <c r="A127" s="36"/>
      <c r="B127" s="36"/>
      <c r="C127" s="122" t="s">
        <v>13715</v>
      </c>
      <c r="D127" s="106"/>
      <c r="E127" s="106"/>
      <c r="F127" s="106">
        <v>7</v>
      </c>
      <c r="G127" s="117">
        <v>90.71</v>
      </c>
      <c r="H127" s="102"/>
    </row>
    <row r="128" spans="1:8" x14ac:dyDescent="0.25">
      <c r="A128" s="36" t="s">
        <v>6909</v>
      </c>
      <c r="B128" s="36" t="s">
        <v>9270</v>
      </c>
      <c r="C128" s="121" t="s">
        <v>6910</v>
      </c>
      <c r="D128" s="36" t="s">
        <v>5</v>
      </c>
      <c r="E128" s="36">
        <v>5</v>
      </c>
      <c r="F128" s="36">
        <v>3</v>
      </c>
      <c r="G128" s="116">
        <v>388.77</v>
      </c>
      <c r="H128" s="102" t="s">
        <v>20245</v>
      </c>
    </row>
    <row r="129" spans="1:8" x14ac:dyDescent="0.25">
      <c r="A129" s="36"/>
      <c r="B129" s="36"/>
      <c r="C129" s="122" t="s">
        <v>13716</v>
      </c>
      <c r="D129" s="106"/>
      <c r="E129" s="106"/>
      <c r="F129" s="106">
        <v>3</v>
      </c>
      <c r="G129" s="117">
        <v>388.77</v>
      </c>
      <c r="H129" s="102"/>
    </row>
    <row r="130" spans="1:8" x14ac:dyDescent="0.25">
      <c r="A130" s="36" t="s">
        <v>6911</v>
      </c>
      <c r="B130" s="36" t="s">
        <v>9271</v>
      </c>
      <c r="C130" s="121" t="s">
        <v>6912</v>
      </c>
      <c r="D130" s="36" t="s">
        <v>3</v>
      </c>
      <c r="E130" s="36">
        <v>10</v>
      </c>
      <c r="F130" s="36">
        <v>1</v>
      </c>
      <c r="G130" s="116">
        <v>259.18</v>
      </c>
      <c r="H130" s="102" t="s">
        <v>20554</v>
      </c>
    </row>
    <row r="131" spans="1:8" x14ac:dyDescent="0.25">
      <c r="A131" s="36"/>
      <c r="B131" s="36"/>
      <c r="C131" s="122" t="s">
        <v>13717</v>
      </c>
      <c r="D131" s="106"/>
      <c r="E131" s="106"/>
      <c r="F131" s="106">
        <v>1</v>
      </c>
      <c r="G131" s="117">
        <v>259.18</v>
      </c>
      <c r="H131" s="102"/>
    </row>
    <row r="132" spans="1:8" ht="31.5" x14ac:dyDescent="0.25">
      <c r="A132" s="36" t="s">
        <v>6913</v>
      </c>
      <c r="B132" s="36" t="s">
        <v>9272</v>
      </c>
      <c r="C132" s="121" t="s">
        <v>6914</v>
      </c>
      <c r="D132" s="36" t="s">
        <v>3</v>
      </c>
      <c r="E132" s="36">
        <v>10</v>
      </c>
      <c r="F132" s="36">
        <v>1</v>
      </c>
      <c r="G132" s="116">
        <v>259.18</v>
      </c>
      <c r="H132" s="102" t="s">
        <v>17072</v>
      </c>
    </row>
    <row r="133" spans="1:8" ht="31.5" x14ac:dyDescent="0.25">
      <c r="A133" s="36"/>
      <c r="B133" s="36"/>
      <c r="C133" s="122" t="s">
        <v>13718</v>
      </c>
      <c r="D133" s="106"/>
      <c r="E133" s="106"/>
      <c r="F133" s="106">
        <v>1</v>
      </c>
      <c r="G133" s="117">
        <v>259.18</v>
      </c>
      <c r="H133" s="102"/>
    </row>
    <row r="134" spans="1:8" ht="31.5" x14ac:dyDescent="0.25">
      <c r="A134" s="36" t="s">
        <v>6915</v>
      </c>
      <c r="B134" s="36" t="s">
        <v>9273</v>
      </c>
      <c r="C134" s="121" t="s">
        <v>6916</v>
      </c>
      <c r="D134" s="36" t="s">
        <v>3</v>
      </c>
      <c r="E134" s="36">
        <v>10</v>
      </c>
      <c r="F134" s="36">
        <v>22</v>
      </c>
      <c r="G134" s="116">
        <v>5702</v>
      </c>
      <c r="H134" s="102" t="s">
        <v>17968</v>
      </c>
    </row>
    <row r="135" spans="1:8" x14ac:dyDescent="0.25">
      <c r="A135" s="36"/>
      <c r="B135" s="36"/>
      <c r="C135" s="121"/>
      <c r="D135" s="36" t="s">
        <v>4</v>
      </c>
      <c r="E135" s="36">
        <v>8</v>
      </c>
      <c r="F135" s="36">
        <v>6</v>
      </c>
      <c r="G135" s="116">
        <v>1244.07</v>
      </c>
      <c r="H135" s="102"/>
    </row>
    <row r="136" spans="1:8" x14ac:dyDescent="0.25">
      <c r="A136" s="36"/>
      <c r="B136" s="36"/>
      <c r="C136" s="121"/>
      <c r="D136" s="36" t="s">
        <v>5</v>
      </c>
      <c r="E136" s="36">
        <v>5</v>
      </c>
      <c r="F136" s="36">
        <v>41</v>
      </c>
      <c r="G136" s="116">
        <v>5313.23</v>
      </c>
      <c r="H136" s="102"/>
    </row>
    <row r="137" spans="1:8" x14ac:dyDescent="0.25">
      <c r="A137" s="36"/>
      <c r="B137" s="36"/>
      <c r="C137" s="121"/>
      <c r="D137" s="36" t="s">
        <v>8</v>
      </c>
      <c r="E137" s="36">
        <v>2</v>
      </c>
      <c r="F137" s="36">
        <v>1</v>
      </c>
      <c r="G137" s="116">
        <v>51.84</v>
      </c>
      <c r="H137" s="102"/>
    </row>
    <row r="138" spans="1:8" x14ac:dyDescent="0.25">
      <c r="A138" s="36"/>
      <c r="B138" s="36"/>
      <c r="C138" s="121"/>
      <c r="D138" s="36" t="s">
        <v>6</v>
      </c>
      <c r="E138" s="36">
        <v>1</v>
      </c>
      <c r="F138" s="36">
        <v>1</v>
      </c>
      <c r="G138" s="116">
        <v>25.92</v>
      </c>
      <c r="H138" s="102"/>
    </row>
    <row r="139" spans="1:8" x14ac:dyDescent="0.25">
      <c r="A139" s="36"/>
      <c r="B139" s="36"/>
      <c r="C139" s="121"/>
      <c r="D139" s="36" t="s">
        <v>7</v>
      </c>
      <c r="E139" s="36">
        <v>0.5</v>
      </c>
      <c r="F139" s="36">
        <v>25</v>
      </c>
      <c r="G139" s="116">
        <v>323.98</v>
      </c>
      <c r="H139" s="102"/>
    </row>
    <row r="140" spans="1:8" ht="31.5" x14ac:dyDescent="0.25">
      <c r="A140" s="36"/>
      <c r="B140" s="36"/>
      <c r="C140" s="122" t="s">
        <v>13719</v>
      </c>
      <c r="D140" s="106"/>
      <c r="E140" s="106"/>
      <c r="F140" s="106">
        <v>96</v>
      </c>
      <c r="G140" s="117">
        <v>12661.039999999999</v>
      </c>
      <c r="H140" s="102"/>
    </row>
    <row r="141" spans="1:8" x14ac:dyDescent="0.25">
      <c r="A141" s="36" t="s">
        <v>6917</v>
      </c>
      <c r="B141" s="36" t="s">
        <v>9274</v>
      </c>
      <c r="C141" s="121" t="s">
        <v>6006</v>
      </c>
      <c r="D141" s="36" t="s">
        <v>8</v>
      </c>
      <c r="E141" s="36">
        <v>2</v>
      </c>
      <c r="F141" s="36">
        <v>2</v>
      </c>
      <c r="G141" s="116">
        <v>103.67</v>
      </c>
      <c r="H141" s="102" t="s">
        <v>20408</v>
      </c>
    </row>
    <row r="142" spans="1:8" ht="31.5" x14ac:dyDescent="0.25">
      <c r="A142" s="36"/>
      <c r="B142" s="36"/>
      <c r="C142" s="122" t="s">
        <v>13720</v>
      </c>
      <c r="D142" s="106"/>
      <c r="E142" s="106"/>
      <c r="F142" s="106">
        <v>2</v>
      </c>
      <c r="G142" s="117">
        <v>103.67</v>
      </c>
      <c r="H142" s="102"/>
    </row>
    <row r="143" spans="1:8" ht="31.5" x14ac:dyDescent="0.25">
      <c r="A143" s="36" t="s">
        <v>6918</v>
      </c>
      <c r="B143" s="36" t="s">
        <v>9275</v>
      </c>
      <c r="C143" s="121" t="s">
        <v>6919</v>
      </c>
      <c r="D143" s="36" t="s">
        <v>5</v>
      </c>
      <c r="E143" s="36">
        <v>5</v>
      </c>
      <c r="F143" s="36">
        <v>8</v>
      </c>
      <c r="G143" s="116">
        <v>1036.73</v>
      </c>
      <c r="H143" s="102" t="s">
        <v>20738</v>
      </c>
    </row>
    <row r="144" spans="1:8" x14ac:dyDescent="0.25">
      <c r="A144" s="36"/>
      <c r="B144" s="36"/>
      <c r="C144" s="121"/>
      <c r="D144" s="36" t="s">
        <v>8</v>
      </c>
      <c r="E144" s="36">
        <v>2</v>
      </c>
      <c r="F144" s="36">
        <v>1</v>
      </c>
      <c r="G144" s="116">
        <v>51.84</v>
      </c>
      <c r="H144" s="102"/>
    </row>
    <row r="145" spans="1:8" x14ac:dyDescent="0.25">
      <c r="A145" s="36"/>
      <c r="B145" s="36"/>
      <c r="C145" s="121"/>
      <c r="D145" s="36" t="s">
        <v>7</v>
      </c>
      <c r="E145" s="36">
        <v>0.5</v>
      </c>
      <c r="F145" s="36">
        <v>7</v>
      </c>
      <c r="G145" s="116">
        <v>90.71</v>
      </c>
      <c r="H145" s="102"/>
    </row>
    <row r="146" spans="1:8" ht="31.5" x14ac:dyDescent="0.25">
      <c r="A146" s="36"/>
      <c r="B146" s="36"/>
      <c r="C146" s="122" t="s">
        <v>13721</v>
      </c>
      <c r="D146" s="106"/>
      <c r="E146" s="106"/>
      <c r="F146" s="106">
        <v>16</v>
      </c>
      <c r="G146" s="117">
        <v>1179.28</v>
      </c>
      <c r="H146" s="102"/>
    </row>
    <row r="147" spans="1:8" ht="31.5" x14ac:dyDescent="0.25">
      <c r="A147" s="36" t="s">
        <v>6920</v>
      </c>
      <c r="B147" s="36" t="s">
        <v>9276</v>
      </c>
      <c r="C147" s="121" t="s">
        <v>6921</v>
      </c>
      <c r="D147" s="36" t="s">
        <v>5</v>
      </c>
      <c r="E147" s="36">
        <v>5</v>
      </c>
      <c r="F147" s="36">
        <v>1</v>
      </c>
      <c r="G147" s="116">
        <v>129.59</v>
      </c>
      <c r="H147" s="102" t="s">
        <v>20509</v>
      </c>
    </row>
    <row r="148" spans="1:8" ht="31.5" x14ac:dyDescent="0.25">
      <c r="A148" s="36"/>
      <c r="B148" s="36"/>
      <c r="C148" s="122" t="s">
        <v>13722</v>
      </c>
      <c r="D148" s="106"/>
      <c r="E148" s="106"/>
      <c r="F148" s="106">
        <v>1</v>
      </c>
      <c r="G148" s="117">
        <v>129.59</v>
      </c>
      <c r="H148" s="102"/>
    </row>
    <row r="149" spans="1:8" x14ac:dyDescent="0.25">
      <c r="A149" s="36" t="s">
        <v>6922</v>
      </c>
      <c r="B149" s="36" t="s">
        <v>9277</v>
      </c>
      <c r="C149" s="121" t="s">
        <v>6923</v>
      </c>
      <c r="D149" s="36" t="s">
        <v>5</v>
      </c>
      <c r="E149" s="36">
        <v>5</v>
      </c>
      <c r="F149" s="36">
        <v>2</v>
      </c>
      <c r="G149" s="116">
        <v>259.18</v>
      </c>
      <c r="H149" s="102" t="s">
        <v>17991</v>
      </c>
    </row>
    <row r="150" spans="1:8" ht="31.5" x14ac:dyDescent="0.25">
      <c r="A150" s="36"/>
      <c r="B150" s="36"/>
      <c r="C150" s="122" t="s">
        <v>13723</v>
      </c>
      <c r="D150" s="106"/>
      <c r="E150" s="106"/>
      <c r="F150" s="106">
        <v>2</v>
      </c>
      <c r="G150" s="117">
        <v>259.18</v>
      </c>
      <c r="H150" s="102"/>
    </row>
    <row r="151" spans="1:8" x14ac:dyDescent="0.25">
      <c r="A151" s="36" t="s">
        <v>6924</v>
      </c>
      <c r="B151" s="36" t="s">
        <v>9278</v>
      </c>
      <c r="C151" s="121" t="s">
        <v>6925</v>
      </c>
      <c r="D151" s="36" t="s">
        <v>5</v>
      </c>
      <c r="E151" s="36">
        <v>5</v>
      </c>
      <c r="F151" s="36">
        <v>2</v>
      </c>
      <c r="G151" s="116">
        <v>259.18</v>
      </c>
      <c r="H151" s="102" t="s">
        <v>17066</v>
      </c>
    </row>
    <row r="152" spans="1:8" x14ac:dyDescent="0.25">
      <c r="A152" s="36"/>
      <c r="B152" s="36"/>
      <c r="C152" s="121"/>
      <c r="D152" s="36" t="s">
        <v>7</v>
      </c>
      <c r="E152" s="36">
        <v>0.5</v>
      </c>
      <c r="F152" s="36">
        <v>1</v>
      </c>
      <c r="G152" s="116">
        <v>12.96</v>
      </c>
      <c r="H152" s="102"/>
    </row>
    <row r="153" spans="1:8" x14ac:dyDescent="0.25">
      <c r="A153" s="36"/>
      <c r="B153" s="36"/>
      <c r="C153" s="122" t="s">
        <v>13724</v>
      </c>
      <c r="D153" s="106"/>
      <c r="E153" s="106"/>
      <c r="F153" s="106">
        <v>3</v>
      </c>
      <c r="G153" s="117">
        <v>272.14</v>
      </c>
      <c r="H153" s="102"/>
    </row>
    <row r="154" spans="1:8" ht="31.5" x14ac:dyDescent="0.25">
      <c r="A154" s="36" t="s">
        <v>6926</v>
      </c>
      <c r="B154" s="36" t="s">
        <v>9279</v>
      </c>
      <c r="C154" s="121" t="s">
        <v>6927</v>
      </c>
      <c r="D154" s="36" t="s">
        <v>7</v>
      </c>
      <c r="E154" s="36">
        <v>0.5</v>
      </c>
      <c r="F154" s="36">
        <v>1</v>
      </c>
      <c r="G154" s="116">
        <v>12.96</v>
      </c>
      <c r="H154" s="102" t="s">
        <v>19254</v>
      </c>
    </row>
    <row r="155" spans="1:8" ht="31.5" x14ac:dyDescent="0.25">
      <c r="A155" s="36"/>
      <c r="B155" s="36"/>
      <c r="C155" s="122" t="s">
        <v>13725</v>
      </c>
      <c r="D155" s="106"/>
      <c r="E155" s="106"/>
      <c r="F155" s="106">
        <v>1</v>
      </c>
      <c r="G155" s="117">
        <v>12.96</v>
      </c>
      <c r="H155" s="102"/>
    </row>
    <row r="156" spans="1:8" ht="31.5" x14ac:dyDescent="0.25">
      <c r="A156" s="36" t="s">
        <v>6928</v>
      </c>
      <c r="B156" s="36" t="s">
        <v>9280</v>
      </c>
      <c r="C156" s="121" t="s">
        <v>6929</v>
      </c>
      <c r="D156" s="36" t="s">
        <v>5</v>
      </c>
      <c r="E156" s="36">
        <v>5</v>
      </c>
      <c r="F156" s="36">
        <v>1</v>
      </c>
      <c r="G156" s="116">
        <v>129.59</v>
      </c>
      <c r="H156" s="102" t="s">
        <v>17068</v>
      </c>
    </row>
    <row r="157" spans="1:8" ht="47.25" x14ac:dyDescent="0.25">
      <c r="A157" s="36"/>
      <c r="B157" s="36"/>
      <c r="C157" s="122" t="s">
        <v>13726</v>
      </c>
      <c r="D157" s="106"/>
      <c r="E157" s="106"/>
      <c r="F157" s="106">
        <v>1</v>
      </c>
      <c r="G157" s="117">
        <v>129.59</v>
      </c>
      <c r="H157" s="102"/>
    </row>
    <row r="158" spans="1:8" ht="31.5" x14ac:dyDescent="0.25">
      <c r="A158" s="36" t="s">
        <v>6930</v>
      </c>
      <c r="B158" s="36" t="s">
        <v>9281</v>
      </c>
      <c r="C158" s="121" t="s">
        <v>6931</v>
      </c>
      <c r="D158" s="36" t="s">
        <v>7</v>
      </c>
      <c r="E158" s="36">
        <v>0.5</v>
      </c>
      <c r="F158" s="36">
        <v>2</v>
      </c>
      <c r="G158" s="116">
        <v>25.92</v>
      </c>
      <c r="H158" s="102" t="s">
        <v>18552</v>
      </c>
    </row>
    <row r="159" spans="1:8" ht="31.5" x14ac:dyDescent="0.25">
      <c r="A159" s="36"/>
      <c r="B159" s="36"/>
      <c r="C159" s="122" t="s">
        <v>13727</v>
      </c>
      <c r="D159" s="106"/>
      <c r="E159" s="106"/>
      <c r="F159" s="106">
        <v>2</v>
      </c>
      <c r="G159" s="117">
        <v>25.92</v>
      </c>
      <c r="H159" s="102"/>
    </row>
    <row r="160" spans="1:8" x14ac:dyDescent="0.25">
      <c r="A160" s="36" t="s">
        <v>6932</v>
      </c>
      <c r="B160" s="36" t="s">
        <v>9282</v>
      </c>
      <c r="C160" s="121" t="s">
        <v>6933</v>
      </c>
      <c r="D160" s="36" t="s">
        <v>8</v>
      </c>
      <c r="E160" s="36">
        <v>2</v>
      </c>
      <c r="F160" s="36">
        <v>10</v>
      </c>
      <c r="G160" s="116">
        <v>518.36</v>
      </c>
      <c r="H160" s="102" t="s">
        <v>18551</v>
      </c>
    </row>
    <row r="161" spans="1:8" x14ac:dyDescent="0.25">
      <c r="A161" s="36"/>
      <c r="B161" s="36"/>
      <c r="C161" s="121"/>
      <c r="D161" s="36" t="s">
        <v>7</v>
      </c>
      <c r="E161" s="36">
        <v>0.5</v>
      </c>
      <c r="F161" s="36">
        <v>9</v>
      </c>
      <c r="G161" s="116">
        <v>116.63</v>
      </c>
      <c r="H161" s="102"/>
    </row>
    <row r="162" spans="1:8" x14ac:dyDescent="0.25">
      <c r="A162" s="36"/>
      <c r="B162" s="36"/>
      <c r="C162" s="122" t="s">
        <v>13728</v>
      </c>
      <c r="D162" s="106"/>
      <c r="E162" s="106"/>
      <c r="F162" s="106">
        <v>19</v>
      </c>
      <c r="G162" s="117">
        <v>634.99</v>
      </c>
      <c r="H162" s="102"/>
    </row>
    <row r="163" spans="1:8" x14ac:dyDescent="0.25">
      <c r="A163" s="36" t="s">
        <v>6934</v>
      </c>
      <c r="B163" s="36" t="s">
        <v>9283</v>
      </c>
      <c r="C163" s="121" t="s">
        <v>6935</v>
      </c>
      <c r="D163" s="36" t="s">
        <v>5</v>
      </c>
      <c r="E163" s="36">
        <v>5</v>
      </c>
      <c r="F163" s="36">
        <v>6</v>
      </c>
      <c r="G163" s="116">
        <v>777.55</v>
      </c>
      <c r="H163" s="102" t="s">
        <v>19424</v>
      </c>
    </row>
    <row r="164" spans="1:8" x14ac:dyDescent="0.25">
      <c r="A164" s="36"/>
      <c r="B164" s="36"/>
      <c r="C164" s="121"/>
      <c r="D164" s="36" t="s">
        <v>7</v>
      </c>
      <c r="E164" s="36">
        <v>0.5</v>
      </c>
      <c r="F164" s="36">
        <v>9</v>
      </c>
      <c r="G164" s="116">
        <v>116.63</v>
      </c>
      <c r="H164" s="102"/>
    </row>
    <row r="165" spans="1:8" x14ac:dyDescent="0.25">
      <c r="A165" s="36"/>
      <c r="B165" s="36"/>
      <c r="C165" s="122" t="s">
        <v>13729</v>
      </c>
      <c r="D165" s="106"/>
      <c r="E165" s="106"/>
      <c r="F165" s="106">
        <v>15</v>
      </c>
      <c r="G165" s="117">
        <v>894.18</v>
      </c>
      <c r="H165" s="102"/>
    </row>
    <row r="166" spans="1:8" x14ac:dyDescent="0.25">
      <c r="A166" s="36" t="s">
        <v>6936</v>
      </c>
      <c r="B166" s="36" t="s">
        <v>9284</v>
      </c>
      <c r="C166" s="121" t="s">
        <v>6937</v>
      </c>
      <c r="D166" s="36" t="s">
        <v>8</v>
      </c>
      <c r="E166" s="36">
        <v>2</v>
      </c>
      <c r="F166" s="36">
        <v>5</v>
      </c>
      <c r="G166" s="116">
        <v>259.18</v>
      </c>
      <c r="H166" s="102" t="s">
        <v>19164</v>
      </c>
    </row>
    <row r="167" spans="1:8" x14ac:dyDescent="0.25">
      <c r="A167" s="36"/>
      <c r="B167" s="36"/>
      <c r="C167" s="121"/>
      <c r="D167" s="36" t="s">
        <v>7</v>
      </c>
      <c r="E167" s="36">
        <v>0.5</v>
      </c>
      <c r="F167" s="36">
        <v>7</v>
      </c>
      <c r="G167" s="116">
        <v>90.71</v>
      </c>
      <c r="H167" s="102"/>
    </row>
    <row r="168" spans="1:8" x14ac:dyDescent="0.25">
      <c r="A168" s="36"/>
      <c r="B168" s="36"/>
      <c r="C168" s="122" t="s">
        <v>13730</v>
      </c>
      <c r="D168" s="106"/>
      <c r="E168" s="106"/>
      <c r="F168" s="106">
        <v>12</v>
      </c>
      <c r="G168" s="117">
        <v>349.89</v>
      </c>
      <c r="H168" s="102"/>
    </row>
    <row r="169" spans="1:8" ht="31.5" x14ac:dyDescent="0.25">
      <c r="A169" s="36" t="s">
        <v>6938</v>
      </c>
      <c r="B169" s="36" t="s">
        <v>9285</v>
      </c>
      <c r="C169" s="121" t="s">
        <v>6939</v>
      </c>
      <c r="D169" s="36" t="s">
        <v>7</v>
      </c>
      <c r="E169" s="36">
        <v>0.5</v>
      </c>
      <c r="F169" s="36">
        <v>1</v>
      </c>
      <c r="G169" s="116">
        <v>12.96</v>
      </c>
      <c r="H169" s="102" t="s">
        <v>17701</v>
      </c>
    </row>
    <row r="170" spans="1:8" ht="31.5" x14ac:dyDescent="0.25">
      <c r="A170" s="36"/>
      <c r="B170" s="36"/>
      <c r="C170" s="122" t="s">
        <v>13731</v>
      </c>
      <c r="D170" s="106"/>
      <c r="E170" s="106"/>
      <c r="F170" s="106">
        <v>1</v>
      </c>
      <c r="G170" s="117">
        <v>12.96</v>
      </c>
      <c r="H170" s="102"/>
    </row>
    <row r="171" spans="1:8" ht="31.5" x14ac:dyDescent="0.25">
      <c r="A171" s="36" t="s">
        <v>6940</v>
      </c>
      <c r="B171" s="36" t="s">
        <v>9286</v>
      </c>
      <c r="C171" s="121" t="s">
        <v>6941</v>
      </c>
      <c r="D171" s="36" t="s">
        <v>4</v>
      </c>
      <c r="E171" s="36">
        <v>8</v>
      </c>
      <c r="F171" s="36">
        <v>2</v>
      </c>
      <c r="G171" s="116">
        <v>414.69</v>
      </c>
      <c r="H171" s="102" t="s">
        <v>17396</v>
      </c>
    </row>
    <row r="172" spans="1:8" ht="31.5" x14ac:dyDescent="0.25">
      <c r="A172" s="36"/>
      <c r="B172" s="36"/>
      <c r="C172" s="122" t="s">
        <v>13732</v>
      </c>
      <c r="D172" s="106"/>
      <c r="E172" s="106"/>
      <c r="F172" s="106">
        <v>2</v>
      </c>
      <c r="G172" s="117">
        <v>414.69</v>
      </c>
      <c r="H172" s="102"/>
    </row>
    <row r="173" spans="1:8" x14ac:dyDescent="0.25">
      <c r="A173" s="36" t="s">
        <v>6942</v>
      </c>
      <c r="B173" s="36" t="s">
        <v>9287</v>
      </c>
      <c r="C173" s="121" t="s">
        <v>6943</v>
      </c>
      <c r="D173" s="36" t="s">
        <v>7</v>
      </c>
      <c r="E173" s="36">
        <v>0.5</v>
      </c>
      <c r="F173" s="36">
        <v>1</v>
      </c>
      <c r="G173" s="116">
        <v>12.96</v>
      </c>
      <c r="H173" s="102" t="s">
        <v>17122</v>
      </c>
    </row>
    <row r="174" spans="1:8" x14ac:dyDescent="0.25">
      <c r="A174" s="36"/>
      <c r="B174" s="36"/>
      <c r="C174" s="122" t="s">
        <v>13733</v>
      </c>
      <c r="D174" s="106"/>
      <c r="E174" s="106"/>
      <c r="F174" s="106">
        <v>1</v>
      </c>
      <c r="G174" s="117">
        <v>12.96</v>
      </c>
      <c r="H174" s="102"/>
    </row>
    <row r="175" spans="1:8" ht="31.5" x14ac:dyDescent="0.25">
      <c r="A175" s="36" t="s">
        <v>6944</v>
      </c>
      <c r="B175" s="36" t="s">
        <v>9288</v>
      </c>
      <c r="C175" s="121" t="s">
        <v>6945</v>
      </c>
      <c r="D175" s="36" t="s">
        <v>5</v>
      </c>
      <c r="E175" s="36">
        <v>5</v>
      </c>
      <c r="F175" s="36">
        <v>1</v>
      </c>
      <c r="G175" s="116">
        <v>129.59</v>
      </c>
      <c r="H175" s="102" t="s">
        <v>16858</v>
      </c>
    </row>
    <row r="176" spans="1:8" x14ac:dyDescent="0.25">
      <c r="A176" s="36"/>
      <c r="B176" s="36"/>
      <c r="C176" s="121"/>
      <c r="D176" s="36" t="s">
        <v>7</v>
      </c>
      <c r="E176" s="36">
        <v>0.5</v>
      </c>
      <c r="F176" s="36">
        <v>1</v>
      </c>
      <c r="G176" s="116">
        <v>12.96</v>
      </c>
      <c r="H176" s="102"/>
    </row>
    <row r="177" spans="1:8" ht="31.5" x14ac:dyDescent="0.25">
      <c r="A177" s="36"/>
      <c r="B177" s="36"/>
      <c r="C177" s="122" t="s">
        <v>13734</v>
      </c>
      <c r="D177" s="106"/>
      <c r="E177" s="106"/>
      <c r="F177" s="106">
        <v>2</v>
      </c>
      <c r="G177" s="117">
        <v>142.55000000000001</v>
      </c>
      <c r="H177" s="102"/>
    </row>
    <row r="178" spans="1:8" ht="31.5" x14ac:dyDescent="0.25">
      <c r="A178" s="36" t="s">
        <v>6946</v>
      </c>
      <c r="B178" s="36" t="s">
        <v>9289</v>
      </c>
      <c r="C178" s="121" t="s">
        <v>6947</v>
      </c>
      <c r="D178" s="36" t="s">
        <v>7</v>
      </c>
      <c r="E178" s="36">
        <v>0.5</v>
      </c>
      <c r="F178" s="36">
        <v>1</v>
      </c>
      <c r="G178" s="116">
        <v>12.96</v>
      </c>
      <c r="H178" s="102" t="s">
        <v>20824</v>
      </c>
    </row>
    <row r="179" spans="1:8" ht="31.5" x14ac:dyDescent="0.25">
      <c r="A179" s="36"/>
      <c r="B179" s="36"/>
      <c r="C179" s="122" t="s">
        <v>13735</v>
      </c>
      <c r="D179" s="106"/>
      <c r="E179" s="106"/>
      <c r="F179" s="106">
        <v>1</v>
      </c>
      <c r="G179" s="117">
        <v>12.96</v>
      </c>
      <c r="H179" s="102"/>
    </row>
    <row r="180" spans="1:8" ht="31.5" x14ac:dyDescent="0.25">
      <c r="A180" s="36" t="s">
        <v>6948</v>
      </c>
      <c r="B180" s="36" t="s">
        <v>9290</v>
      </c>
      <c r="C180" s="121" t="s">
        <v>6949</v>
      </c>
      <c r="D180" s="36" t="s">
        <v>7</v>
      </c>
      <c r="E180" s="36">
        <v>0.5</v>
      </c>
      <c r="F180" s="36">
        <v>4</v>
      </c>
      <c r="G180" s="116">
        <v>51.84</v>
      </c>
      <c r="H180" s="102" t="s">
        <v>20442</v>
      </c>
    </row>
    <row r="181" spans="1:8" ht="31.5" x14ac:dyDescent="0.25">
      <c r="A181" s="36"/>
      <c r="B181" s="36"/>
      <c r="C181" s="122" t="s">
        <v>13736</v>
      </c>
      <c r="D181" s="106"/>
      <c r="E181" s="106"/>
      <c r="F181" s="106">
        <v>4</v>
      </c>
      <c r="G181" s="117">
        <v>51.84</v>
      </c>
      <c r="H181" s="102"/>
    </row>
    <row r="182" spans="1:8" x14ac:dyDescent="0.25">
      <c r="A182" s="36" t="s">
        <v>6950</v>
      </c>
      <c r="B182" s="36" t="s">
        <v>9291</v>
      </c>
      <c r="C182" s="121" t="s">
        <v>6951</v>
      </c>
      <c r="D182" s="36" t="s">
        <v>7</v>
      </c>
      <c r="E182" s="36">
        <v>0.5</v>
      </c>
      <c r="F182" s="36">
        <v>1</v>
      </c>
      <c r="G182" s="116">
        <v>12.96</v>
      </c>
      <c r="H182" s="102" t="s">
        <v>20052</v>
      </c>
    </row>
    <row r="183" spans="1:8" ht="31.5" x14ac:dyDescent="0.25">
      <c r="A183" s="36"/>
      <c r="B183" s="36"/>
      <c r="C183" s="122" t="s">
        <v>13737</v>
      </c>
      <c r="D183" s="106"/>
      <c r="E183" s="106"/>
      <c r="F183" s="106">
        <v>1</v>
      </c>
      <c r="G183" s="117">
        <v>12.96</v>
      </c>
      <c r="H183" s="102"/>
    </row>
    <row r="184" spans="1:8" x14ac:dyDescent="0.25">
      <c r="A184" s="36" t="s">
        <v>6952</v>
      </c>
      <c r="B184" s="36" t="s">
        <v>9292</v>
      </c>
      <c r="C184" s="121" t="s">
        <v>6953</v>
      </c>
      <c r="D184" s="36" t="s">
        <v>7</v>
      </c>
      <c r="E184" s="36">
        <v>0.5</v>
      </c>
      <c r="F184" s="36">
        <v>1</v>
      </c>
      <c r="G184" s="116">
        <v>12.96</v>
      </c>
      <c r="H184" s="102" t="s">
        <v>17496</v>
      </c>
    </row>
    <row r="185" spans="1:8" ht="31.5" x14ac:dyDescent="0.25">
      <c r="A185" s="36"/>
      <c r="B185" s="36"/>
      <c r="C185" s="122" t="s">
        <v>13738</v>
      </c>
      <c r="D185" s="106"/>
      <c r="E185" s="106"/>
      <c r="F185" s="106">
        <v>1</v>
      </c>
      <c r="G185" s="117">
        <v>12.96</v>
      </c>
      <c r="H185" s="102"/>
    </row>
    <row r="186" spans="1:8" x14ac:dyDescent="0.25">
      <c r="A186" s="36" t="s">
        <v>6954</v>
      </c>
      <c r="B186" s="36" t="s">
        <v>9293</v>
      </c>
      <c r="C186" s="121" t="s">
        <v>6955</v>
      </c>
      <c r="D186" s="36" t="s">
        <v>3</v>
      </c>
      <c r="E186" s="36">
        <v>10</v>
      </c>
      <c r="F186" s="36">
        <v>4</v>
      </c>
      <c r="G186" s="116">
        <v>1036.73</v>
      </c>
      <c r="H186" s="102" t="s">
        <v>19329</v>
      </c>
    </row>
    <row r="187" spans="1:8" x14ac:dyDescent="0.25">
      <c r="A187" s="36"/>
      <c r="B187" s="36"/>
      <c r="C187" s="121"/>
      <c r="D187" s="36" t="s">
        <v>4</v>
      </c>
      <c r="E187" s="36">
        <v>8</v>
      </c>
      <c r="F187" s="36">
        <v>3</v>
      </c>
      <c r="G187" s="116">
        <v>622.04</v>
      </c>
      <c r="H187" s="102"/>
    </row>
    <row r="188" spans="1:8" x14ac:dyDescent="0.25">
      <c r="A188" s="36"/>
      <c r="B188" s="36"/>
      <c r="C188" s="121"/>
      <c r="D188" s="36" t="s">
        <v>5</v>
      </c>
      <c r="E188" s="36">
        <v>5</v>
      </c>
      <c r="F188" s="36">
        <v>46</v>
      </c>
      <c r="G188" s="116">
        <v>5961.19</v>
      </c>
      <c r="H188" s="102"/>
    </row>
    <row r="189" spans="1:8" x14ac:dyDescent="0.25">
      <c r="A189" s="36"/>
      <c r="B189" s="36"/>
      <c r="C189" s="121"/>
      <c r="D189" s="36" t="s">
        <v>8</v>
      </c>
      <c r="E189" s="36">
        <v>2</v>
      </c>
      <c r="F189" s="36">
        <v>1</v>
      </c>
      <c r="G189" s="116">
        <v>51.84</v>
      </c>
      <c r="H189" s="102"/>
    </row>
    <row r="190" spans="1:8" x14ac:dyDescent="0.25">
      <c r="A190" s="36"/>
      <c r="B190" s="36"/>
      <c r="C190" s="121"/>
      <c r="D190" s="36" t="s">
        <v>6</v>
      </c>
      <c r="E190" s="36">
        <v>1</v>
      </c>
      <c r="F190" s="36">
        <v>1</v>
      </c>
      <c r="G190" s="116">
        <v>25.92</v>
      </c>
      <c r="H190" s="102"/>
    </row>
    <row r="191" spans="1:8" x14ac:dyDescent="0.25">
      <c r="A191" s="36"/>
      <c r="B191" s="36"/>
      <c r="C191" s="121"/>
      <c r="D191" s="36" t="s">
        <v>7</v>
      </c>
      <c r="E191" s="36">
        <v>0.5</v>
      </c>
      <c r="F191" s="36">
        <v>5</v>
      </c>
      <c r="G191" s="116">
        <v>64.8</v>
      </c>
      <c r="H191" s="102"/>
    </row>
    <row r="192" spans="1:8" x14ac:dyDescent="0.25">
      <c r="A192" s="36"/>
      <c r="B192" s="36"/>
      <c r="C192" s="122" t="s">
        <v>13739</v>
      </c>
      <c r="D192" s="106"/>
      <c r="E192" s="106"/>
      <c r="F192" s="106">
        <v>60</v>
      </c>
      <c r="G192" s="117">
        <v>7762.5199999999995</v>
      </c>
      <c r="H192" s="102"/>
    </row>
    <row r="193" spans="1:8" ht="31.5" x14ac:dyDescent="0.25">
      <c r="A193" s="36" t="s">
        <v>6956</v>
      </c>
      <c r="B193" s="36" t="s">
        <v>9294</v>
      </c>
      <c r="C193" s="121" t="s">
        <v>6957</v>
      </c>
      <c r="D193" s="36" t="s">
        <v>7</v>
      </c>
      <c r="E193" s="36">
        <v>0.5</v>
      </c>
      <c r="F193" s="36">
        <v>2</v>
      </c>
      <c r="G193" s="116">
        <v>25.92</v>
      </c>
      <c r="H193" s="102" t="s">
        <v>19489</v>
      </c>
    </row>
    <row r="194" spans="1:8" ht="31.5" x14ac:dyDescent="0.25">
      <c r="A194" s="36"/>
      <c r="B194" s="36"/>
      <c r="C194" s="122" t="s">
        <v>13740</v>
      </c>
      <c r="D194" s="106"/>
      <c r="E194" s="106"/>
      <c r="F194" s="106">
        <v>2</v>
      </c>
      <c r="G194" s="117">
        <v>25.92</v>
      </c>
      <c r="H194" s="102"/>
    </row>
    <row r="195" spans="1:8" ht="31.5" x14ac:dyDescent="0.25">
      <c r="A195" s="36" t="s">
        <v>6958</v>
      </c>
      <c r="B195" s="36" t="s">
        <v>9295</v>
      </c>
      <c r="C195" s="121" t="s">
        <v>6959</v>
      </c>
      <c r="D195" s="36" t="s">
        <v>3</v>
      </c>
      <c r="E195" s="36">
        <v>10</v>
      </c>
      <c r="F195" s="36">
        <v>1</v>
      </c>
      <c r="G195" s="116">
        <v>259.18</v>
      </c>
      <c r="H195" s="102" t="s">
        <v>17537</v>
      </c>
    </row>
    <row r="196" spans="1:8" ht="31.5" x14ac:dyDescent="0.25">
      <c r="A196" s="36"/>
      <c r="B196" s="36"/>
      <c r="C196" s="122" t="s">
        <v>13741</v>
      </c>
      <c r="D196" s="106"/>
      <c r="E196" s="106"/>
      <c r="F196" s="106">
        <v>1</v>
      </c>
      <c r="G196" s="117">
        <v>259.18</v>
      </c>
      <c r="H196" s="102"/>
    </row>
    <row r="197" spans="1:8" ht="31.5" x14ac:dyDescent="0.25">
      <c r="A197" s="36" t="s">
        <v>6960</v>
      </c>
      <c r="B197" s="36" t="s">
        <v>9296</v>
      </c>
      <c r="C197" s="121" t="s">
        <v>6961</v>
      </c>
      <c r="D197" s="36" t="s">
        <v>5</v>
      </c>
      <c r="E197" s="36">
        <v>5</v>
      </c>
      <c r="F197" s="36">
        <v>1</v>
      </c>
      <c r="G197" s="116">
        <v>129.59</v>
      </c>
      <c r="H197" s="102" t="s">
        <v>20074</v>
      </c>
    </row>
    <row r="198" spans="1:8" ht="47.25" x14ac:dyDescent="0.25">
      <c r="A198" s="36"/>
      <c r="B198" s="36"/>
      <c r="C198" s="122" t="s">
        <v>13742</v>
      </c>
      <c r="D198" s="106"/>
      <c r="E198" s="106"/>
      <c r="F198" s="106">
        <v>1</v>
      </c>
      <c r="G198" s="117">
        <v>129.59</v>
      </c>
      <c r="H198" s="102"/>
    </row>
    <row r="199" spans="1:8" x14ac:dyDescent="0.25">
      <c r="A199" s="36" t="s">
        <v>6962</v>
      </c>
      <c r="B199" s="36" t="s">
        <v>9297</v>
      </c>
      <c r="C199" s="121" t="s">
        <v>6963</v>
      </c>
      <c r="D199" s="36" t="s">
        <v>7</v>
      </c>
      <c r="E199" s="36">
        <v>0.5</v>
      </c>
      <c r="F199" s="36">
        <v>1</v>
      </c>
      <c r="G199" s="116">
        <v>12.96</v>
      </c>
      <c r="H199" s="102" t="s">
        <v>20186</v>
      </c>
    </row>
    <row r="200" spans="1:8" x14ac:dyDescent="0.25">
      <c r="A200" s="36"/>
      <c r="B200" s="36"/>
      <c r="C200" s="122" t="s">
        <v>13743</v>
      </c>
      <c r="D200" s="106"/>
      <c r="E200" s="106"/>
      <c r="F200" s="106">
        <v>1</v>
      </c>
      <c r="G200" s="117">
        <v>12.96</v>
      </c>
      <c r="H200" s="102"/>
    </row>
    <row r="201" spans="1:8" x14ac:dyDescent="0.25">
      <c r="A201" s="36" t="s">
        <v>6964</v>
      </c>
      <c r="B201" s="36" t="s">
        <v>9298</v>
      </c>
      <c r="C201" s="121" t="s">
        <v>6965</v>
      </c>
      <c r="D201" s="36" t="s">
        <v>4</v>
      </c>
      <c r="E201" s="36">
        <v>8</v>
      </c>
      <c r="F201" s="36">
        <v>1</v>
      </c>
      <c r="G201" s="116">
        <v>207.35</v>
      </c>
      <c r="H201" s="102" t="s">
        <v>19330</v>
      </c>
    </row>
    <row r="202" spans="1:8" x14ac:dyDescent="0.25">
      <c r="A202" s="36"/>
      <c r="B202" s="36"/>
      <c r="C202" s="122" t="s">
        <v>13744</v>
      </c>
      <c r="D202" s="106"/>
      <c r="E202" s="106"/>
      <c r="F202" s="106">
        <v>1</v>
      </c>
      <c r="G202" s="117">
        <v>207.35</v>
      </c>
      <c r="H202" s="102"/>
    </row>
    <row r="203" spans="1:8" x14ac:dyDescent="0.25">
      <c r="A203" s="36" t="s">
        <v>6966</v>
      </c>
      <c r="B203" s="36" t="s">
        <v>9299</v>
      </c>
      <c r="C203" s="121" t="s">
        <v>6967</v>
      </c>
      <c r="D203" s="36" t="s">
        <v>4</v>
      </c>
      <c r="E203" s="36">
        <v>8</v>
      </c>
      <c r="F203" s="36">
        <v>1</v>
      </c>
      <c r="G203" s="116">
        <v>207.35</v>
      </c>
      <c r="H203" s="102" t="s">
        <v>20181</v>
      </c>
    </row>
    <row r="204" spans="1:8" x14ac:dyDescent="0.25">
      <c r="A204" s="36"/>
      <c r="B204" s="36"/>
      <c r="C204" s="122" t="s">
        <v>13745</v>
      </c>
      <c r="D204" s="106"/>
      <c r="E204" s="106"/>
      <c r="F204" s="106">
        <v>1</v>
      </c>
      <c r="G204" s="117">
        <v>207.35</v>
      </c>
      <c r="H204" s="102"/>
    </row>
    <row r="205" spans="1:8" ht="31.5" x14ac:dyDescent="0.25">
      <c r="A205" s="36" t="s">
        <v>6968</v>
      </c>
      <c r="B205" s="36" t="s">
        <v>9300</v>
      </c>
      <c r="C205" s="121" t="s">
        <v>6969</v>
      </c>
      <c r="D205" s="36" t="s">
        <v>8</v>
      </c>
      <c r="E205" s="36">
        <v>2</v>
      </c>
      <c r="F205" s="36">
        <v>6</v>
      </c>
      <c r="G205" s="116">
        <v>311.02</v>
      </c>
      <c r="H205" s="102" t="s">
        <v>16843</v>
      </c>
    </row>
    <row r="206" spans="1:8" x14ac:dyDescent="0.25">
      <c r="A206" s="36"/>
      <c r="B206" s="36"/>
      <c r="C206" s="121"/>
      <c r="D206" s="36" t="s">
        <v>7</v>
      </c>
      <c r="E206" s="36">
        <v>0.5</v>
      </c>
      <c r="F206" s="36">
        <v>4</v>
      </c>
      <c r="G206" s="116">
        <v>51.84</v>
      </c>
      <c r="H206" s="102"/>
    </row>
    <row r="207" spans="1:8" ht="31.5" x14ac:dyDescent="0.25">
      <c r="A207" s="36"/>
      <c r="B207" s="36"/>
      <c r="C207" s="122" t="s">
        <v>13746</v>
      </c>
      <c r="D207" s="106"/>
      <c r="E207" s="106"/>
      <c r="F207" s="106">
        <v>10</v>
      </c>
      <c r="G207" s="117">
        <v>362.86</v>
      </c>
      <c r="H207" s="102"/>
    </row>
    <row r="208" spans="1:8" ht="31.5" x14ac:dyDescent="0.25">
      <c r="A208" s="36" t="s">
        <v>6970</v>
      </c>
      <c r="B208" s="36" t="s">
        <v>9301</v>
      </c>
      <c r="C208" s="121" t="s">
        <v>6971</v>
      </c>
      <c r="D208" s="36" t="s">
        <v>8</v>
      </c>
      <c r="E208" s="36">
        <v>2</v>
      </c>
      <c r="F208" s="36">
        <v>1</v>
      </c>
      <c r="G208" s="116">
        <v>51.84</v>
      </c>
      <c r="H208" s="102" t="s">
        <v>17714</v>
      </c>
    </row>
    <row r="209" spans="1:8" x14ac:dyDescent="0.25">
      <c r="A209" s="36"/>
      <c r="B209" s="36"/>
      <c r="C209" s="121"/>
      <c r="D209" s="36" t="s">
        <v>7</v>
      </c>
      <c r="E209" s="36">
        <v>0.5</v>
      </c>
      <c r="F209" s="36">
        <v>1</v>
      </c>
      <c r="G209" s="116">
        <v>12.96</v>
      </c>
      <c r="H209" s="102"/>
    </row>
    <row r="210" spans="1:8" ht="31.5" x14ac:dyDescent="0.25">
      <c r="A210" s="36"/>
      <c r="B210" s="36"/>
      <c r="C210" s="122" t="s">
        <v>13747</v>
      </c>
      <c r="D210" s="106"/>
      <c r="E210" s="106"/>
      <c r="F210" s="106">
        <v>2</v>
      </c>
      <c r="G210" s="117">
        <v>64.800000000000011</v>
      </c>
      <c r="H210" s="102"/>
    </row>
    <row r="211" spans="1:8" x14ac:dyDescent="0.25">
      <c r="A211" s="36" t="s">
        <v>6972</v>
      </c>
      <c r="B211" s="36" t="s">
        <v>9302</v>
      </c>
      <c r="C211" s="121" t="s">
        <v>6973</v>
      </c>
      <c r="D211" s="36" t="s">
        <v>5</v>
      </c>
      <c r="E211" s="36">
        <v>5</v>
      </c>
      <c r="F211" s="36">
        <v>1</v>
      </c>
      <c r="G211" s="116">
        <v>129.59</v>
      </c>
      <c r="H211" s="102" t="s">
        <v>17064</v>
      </c>
    </row>
    <row r="212" spans="1:8" x14ac:dyDescent="0.25">
      <c r="A212" s="36"/>
      <c r="B212" s="36"/>
      <c r="C212" s="122" t="s">
        <v>13748</v>
      </c>
      <c r="D212" s="106"/>
      <c r="E212" s="106"/>
      <c r="F212" s="106">
        <v>1</v>
      </c>
      <c r="G212" s="117">
        <v>129.59</v>
      </c>
      <c r="H212" s="102"/>
    </row>
    <row r="213" spans="1:8" ht="31.5" x14ac:dyDescent="0.25">
      <c r="A213" s="36" t="s">
        <v>6974</v>
      </c>
      <c r="B213" s="36" t="s">
        <v>9303</v>
      </c>
      <c r="C213" s="121" t="s">
        <v>6975</v>
      </c>
      <c r="D213" s="36" t="s">
        <v>5</v>
      </c>
      <c r="E213" s="36">
        <v>5</v>
      </c>
      <c r="F213" s="36">
        <v>1</v>
      </c>
      <c r="G213" s="116">
        <v>129.59</v>
      </c>
      <c r="H213" s="102" t="s">
        <v>18667</v>
      </c>
    </row>
    <row r="214" spans="1:8" x14ac:dyDescent="0.25">
      <c r="A214" s="36"/>
      <c r="B214" s="36"/>
      <c r="C214" s="121"/>
      <c r="D214" s="36" t="s">
        <v>7</v>
      </c>
      <c r="E214" s="36">
        <v>0.5</v>
      </c>
      <c r="F214" s="36">
        <v>2</v>
      </c>
      <c r="G214" s="116">
        <v>25.92</v>
      </c>
      <c r="H214" s="102"/>
    </row>
    <row r="215" spans="1:8" ht="47.25" x14ac:dyDescent="0.25">
      <c r="A215" s="36"/>
      <c r="B215" s="36"/>
      <c r="C215" s="122" t="s">
        <v>13749</v>
      </c>
      <c r="D215" s="106"/>
      <c r="E215" s="106"/>
      <c r="F215" s="106">
        <v>3</v>
      </c>
      <c r="G215" s="117">
        <v>155.51</v>
      </c>
      <c r="H215" s="102"/>
    </row>
    <row r="216" spans="1:8" ht="31.5" x14ac:dyDescent="0.25">
      <c r="A216" s="36" t="s">
        <v>6976</v>
      </c>
      <c r="B216" s="36" t="s">
        <v>9304</v>
      </c>
      <c r="C216" s="121" t="s">
        <v>6977</v>
      </c>
      <c r="D216" s="36" t="s">
        <v>5</v>
      </c>
      <c r="E216" s="36">
        <v>5</v>
      </c>
      <c r="F216" s="36">
        <v>1</v>
      </c>
      <c r="G216" s="116">
        <v>129.59</v>
      </c>
      <c r="H216" s="102" t="s">
        <v>18587</v>
      </c>
    </row>
    <row r="217" spans="1:8" ht="47.25" x14ac:dyDescent="0.25">
      <c r="A217" s="36"/>
      <c r="B217" s="36"/>
      <c r="C217" s="122" t="s">
        <v>13750</v>
      </c>
      <c r="D217" s="106"/>
      <c r="E217" s="106"/>
      <c r="F217" s="106">
        <v>1</v>
      </c>
      <c r="G217" s="117">
        <v>129.59</v>
      </c>
      <c r="H217" s="102"/>
    </row>
    <row r="218" spans="1:8" ht="31.5" x14ac:dyDescent="0.25">
      <c r="A218" s="36" t="s">
        <v>6978</v>
      </c>
      <c r="B218" s="36" t="s">
        <v>9305</v>
      </c>
      <c r="C218" s="121" t="s">
        <v>6979</v>
      </c>
      <c r="D218" s="36" t="s">
        <v>3</v>
      </c>
      <c r="E218" s="36">
        <v>10</v>
      </c>
      <c r="F218" s="36">
        <v>1</v>
      </c>
      <c r="G218" s="116">
        <v>259.18</v>
      </c>
      <c r="H218" s="102" t="s">
        <v>18245</v>
      </c>
    </row>
    <row r="219" spans="1:8" x14ac:dyDescent="0.25">
      <c r="A219" s="36"/>
      <c r="B219" s="36"/>
      <c r="C219" s="121"/>
      <c r="D219" s="36" t="s">
        <v>7</v>
      </c>
      <c r="E219" s="36">
        <v>0.5</v>
      </c>
      <c r="F219" s="36">
        <v>1</v>
      </c>
      <c r="G219" s="116">
        <v>12.96</v>
      </c>
      <c r="H219" s="102"/>
    </row>
    <row r="220" spans="1:8" ht="47.25" x14ac:dyDescent="0.25">
      <c r="A220" s="36"/>
      <c r="B220" s="36"/>
      <c r="C220" s="122" t="s">
        <v>13751</v>
      </c>
      <c r="D220" s="106"/>
      <c r="E220" s="106"/>
      <c r="F220" s="106">
        <v>2</v>
      </c>
      <c r="G220" s="117">
        <v>272.14</v>
      </c>
      <c r="H220" s="102"/>
    </row>
    <row r="221" spans="1:8" x14ac:dyDescent="0.25">
      <c r="A221" s="36" t="s">
        <v>6980</v>
      </c>
      <c r="B221" s="36" t="s">
        <v>9306</v>
      </c>
      <c r="C221" s="121" t="s">
        <v>6981</v>
      </c>
      <c r="D221" s="36" t="s">
        <v>3</v>
      </c>
      <c r="E221" s="36">
        <v>10</v>
      </c>
      <c r="F221" s="36">
        <v>2</v>
      </c>
      <c r="G221" s="116">
        <v>518.36</v>
      </c>
      <c r="H221" s="102" t="s">
        <v>19392</v>
      </c>
    </row>
    <row r="222" spans="1:8" x14ac:dyDescent="0.25">
      <c r="A222" s="36"/>
      <c r="B222" s="36"/>
      <c r="C222" s="121"/>
      <c r="D222" s="36" t="s">
        <v>5</v>
      </c>
      <c r="E222" s="36">
        <v>5</v>
      </c>
      <c r="F222" s="36">
        <v>9</v>
      </c>
      <c r="G222" s="116">
        <v>1166.32</v>
      </c>
      <c r="H222" s="102"/>
    </row>
    <row r="223" spans="1:8" x14ac:dyDescent="0.25">
      <c r="A223" s="36"/>
      <c r="B223" s="36"/>
      <c r="C223" s="121"/>
      <c r="D223" s="36" t="s">
        <v>7</v>
      </c>
      <c r="E223" s="36">
        <v>0.5</v>
      </c>
      <c r="F223" s="36">
        <v>7</v>
      </c>
      <c r="G223" s="116">
        <v>90.71</v>
      </c>
      <c r="H223" s="102"/>
    </row>
    <row r="224" spans="1:8" x14ac:dyDescent="0.25">
      <c r="A224" s="36"/>
      <c r="B224" s="36"/>
      <c r="C224" s="122" t="s">
        <v>13752</v>
      </c>
      <c r="D224" s="106"/>
      <c r="E224" s="106"/>
      <c r="F224" s="106">
        <v>18</v>
      </c>
      <c r="G224" s="117">
        <v>1775.3899999999999</v>
      </c>
      <c r="H224" s="102"/>
    </row>
    <row r="225" spans="1:8" ht="31.5" x14ac:dyDescent="0.25">
      <c r="A225" s="36" t="s">
        <v>6982</v>
      </c>
      <c r="B225" s="36" t="s">
        <v>9307</v>
      </c>
      <c r="C225" s="121" t="s">
        <v>6983</v>
      </c>
      <c r="D225" s="36" t="s">
        <v>5</v>
      </c>
      <c r="E225" s="36">
        <v>5</v>
      </c>
      <c r="F225" s="36">
        <v>1</v>
      </c>
      <c r="G225" s="116">
        <v>129.59</v>
      </c>
      <c r="H225" s="102" t="s">
        <v>17326</v>
      </c>
    </row>
    <row r="226" spans="1:8" ht="31.5" x14ac:dyDescent="0.25">
      <c r="A226" s="36"/>
      <c r="B226" s="36"/>
      <c r="C226" s="122" t="s">
        <v>13753</v>
      </c>
      <c r="D226" s="106"/>
      <c r="E226" s="106"/>
      <c r="F226" s="106">
        <v>1</v>
      </c>
      <c r="G226" s="117">
        <v>129.59</v>
      </c>
      <c r="H226" s="102"/>
    </row>
    <row r="227" spans="1:8" ht="31.5" x14ac:dyDescent="0.25">
      <c r="A227" s="36" t="s">
        <v>7193</v>
      </c>
      <c r="B227" s="36" t="s">
        <v>9308</v>
      </c>
      <c r="C227" s="121" t="s">
        <v>7194</v>
      </c>
      <c r="D227" s="36" t="s">
        <v>7</v>
      </c>
      <c r="E227" s="36">
        <v>0.5</v>
      </c>
      <c r="F227" s="36">
        <v>4</v>
      </c>
      <c r="G227" s="116">
        <v>51.84</v>
      </c>
      <c r="H227" s="102" t="s">
        <v>17103</v>
      </c>
    </row>
    <row r="228" spans="1:8" ht="31.5" x14ac:dyDescent="0.25">
      <c r="A228" s="36"/>
      <c r="B228" s="36"/>
      <c r="C228" s="122" t="s">
        <v>13754</v>
      </c>
      <c r="D228" s="106"/>
      <c r="E228" s="106"/>
      <c r="F228" s="106">
        <v>4</v>
      </c>
      <c r="G228" s="117">
        <v>51.84</v>
      </c>
      <c r="H228" s="102"/>
    </row>
    <row r="229" spans="1:8" ht="31.5" x14ac:dyDescent="0.25">
      <c r="A229" s="36" t="s">
        <v>7195</v>
      </c>
      <c r="B229" s="36" t="s">
        <v>9309</v>
      </c>
      <c r="C229" s="121" t="s">
        <v>9310</v>
      </c>
      <c r="D229" s="36" t="s">
        <v>5</v>
      </c>
      <c r="E229" s="36">
        <v>5</v>
      </c>
      <c r="F229" s="36">
        <v>1</v>
      </c>
      <c r="G229" s="116">
        <v>129.59</v>
      </c>
      <c r="H229" s="102" t="s">
        <v>18459</v>
      </c>
    </row>
    <row r="230" spans="1:8" ht="31.5" x14ac:dyDescent="0.25">
      <c r="A230" s="36"/>
      <c r="B230" s="36"/>
      <c r="C230" s="122" t="s">
        <v>13755</v>
      </c>
      <c r="D230" s="106"/>
      <c r="E230" s="106"/>
      <c r="F230" s="106">
        <v>1</v>
      </c>
      <c r="G230" s="117">
        <v>129.59</v>
      </c>
      <c r="H230" s="102"/>
    </row>
    <row r="231" spans="1:8" ht="31.5" x14ac:dyDescent="0.25">
      <c r="A231" s="36" t="s">
        <v>7196</v>
      </c>
      <c r="B231" s="36" t="s">
        <v>9311</v>
      </c>
      <c r="C231" s="121" t="s">
        <v>7197</v>
      </c>
      <c r="D231" s="36" t="s">
        <v>7</v>
      </c>
      <c r="E231" s="36">
        <v>0.5</v>
      </c>
      <c r="F231" s="36">
        <v>1</v>
      </c>
      <c r="G231" s="116">
        <v>12.96</v>
      </c>
      <c r="H231" s="102" t="s">
        <v>19133</v>
      </c>
    </row>
    <row r="232" spans="1:8" ht="31.5" x14ac:dyDescent="0.25">
      <c r="A232" s="36"/>
      <c r="B232" s="36"/>
      <c r="C232" s="122" t="s">
        <v>13756</v>
      </c>
      <c r="D232" s="106"/>
      <c r="E232" s="106"/>
      <c r="F232" s="106">
        <v>1</v>
      </c>
      <c r="G232" s="117">
        <v>12.96</v>
      </c>
      <c r="H232" s="102"/>
    </row>
    <row r="233" spans="1:8" ht="31.5" x14ac:dyDescent="0.25">
      <c r="A233" s="36" t="s">
        <v>7198</v>
      </c>
      <c r="B233" s="36" t="s">
        <v>9312</v>
      </c>
      <c r="C233" s="121" t="s">
        <v>7199</v>
      </c>
      <c r="D233" s="36" t="s">
        <v>5</v>
      </c>
      <c r="E233" s="36">
        <v>5</v>
      </c>
      <c r="F233" s="36">
        <v>1</v>
      </c>
      <c r="G233" s="116">
        <v>129.59</v>
      </c>
      <c r="H233" s="102" t="s">
        <v>18464</v>
      </c>
    </row>
    <row r="234" spans="1:8" ht="31.5" x14ac:dyDescent="0.25">
      <c r="A234" s="36"/>
      <c r="B234" s="36"/>
      <c r="C234" s="122" t="s">
        <v>13757</v>
      </c>
      <c r="D234" s="106"/>
      <c r="E234" s="106"/>
      <c r="F234" s="106">
        <v>1</v>
      </c>
      <c r="G234" s="117">
        <v>129.59</v>
      </c>
      <c r="H234" s="102"/>
    </row>
    <row r="235" spans="1:8" x14ac:dyDescent="0.25">
      <c r="A235" s="36" t="s">
        <v>7200</v>
      </c>
      <c r="B235" s="36" t="s">
        <v>9313</v>
      </c>
      <c r="C235" s="121" t="s">
        <v>7201</v>
      </c>
      <c r="D235" s="36" t="s">
        <v>7</v>
      </c>
      <c r="E235" s="36">
        <v>0.5</v>
      </c>
      <c r="F235" s="36">
        <v>7</v>
      </c>
      <c r="G235" s="116">
        <v>90.71</v>
      </c>
      <c r="H235" s="102" t="s">
        <v>20769</v>
      </c>
    </row>
    <row r="236" spans="1:8" x14ac:dyDescent="0.25">
      <c r="A236" s="36"/>
      <c r="B236" s="36"/>
      <c r="C236" s="122" t="s">
        <v>13758</v>
      </c>
      <c r="D236" s="106"/>
      <c r="E236" s="106"/>
      <c r="F236" s="106">
        <v>7</v>
      </c>
      <c r="G236" s="117">
        <v>90.71</v>
      </c>
      <c r="H236" s="102"/>
    </row>
    <row r="237" spans="1:8" ht="31.5" x14ac:dyDescent="0.25">
      <c r="A237" s="36" t="s">
        <v>7202</v>
      </c>
      <c r="B237" s="36" t="s">
        <v>9314</v>
      </c>
      <c r="C237" s="121" t="s">
        <v>7203</v>
      </c>
      <c r="D237" s="36" t="s">
        <v>5</v>
      </c>
      <c r="E237" s="36">
        <v>5</v>
      </c>
      <c r="F237" s="36">
        <v>1</v>
      </c>
      <c r="G237" s="116">
        <v>129.59</v>
      </c>
      <c r="H237" s="102" t="s">
        <v>20825</v>
      </c>
    </row>
    <row r="238" spans="1:8" ht="31.5" x14ac:dyDescent="0.25">
      <c r="A238" s="36"/>
      <c r="B238" s="36"/>
      <c r="C238" s="122" t="s">
        <v>13759</v>
      </c>
      <c r="D238" s="106"/>
      <c r="E238" s="106"/>
      <c r="F238" s="106">
        <v>1</v>
      </c>
      <c r="G238" s="117">
        <v>129.59</v>
      </c>
      <c r="H238" s="102"/>
    </row>
    <row r="239" spans="1:8" x14ac:dyDescent="0.25">
      <c r="A239" s="36" t="s">
        <v>7204</v>
      </c>
      <c r="B239" s="36" t="s">
        <v>9315</v>
      </c>
      <c r="C239" s="121" t="s">
        <v>5817</v>
      </c>
      <c r="D239" s="36" t="s">
        <v>7</v>
      </c>
      <c r="E239" s="36">
        <v>0.5</v>
      </c>
      <c r="F239" s="36">
        <v>1</v>
      </c>
      <c r="G239" s="116">
        <v>12.96</v>
      </c>
      <c r="H239" s="102" t="s">
        <v>20394</v>
      </c>
    </row>
    <row r="240" spans="1:8" ht="31.5" x14ac:dyDescent="0.25">
      <c r="A240" s="36"/>
      <c r="B240" s="36"/>
      <c r="C240" s="122" t="s">
        <v>13760</v>
      </c>
      <c r="D240" s="106"/>
      <c r="E240" s="106"/>
      <c r="F240" s="106">
        <v>1</v>
      </c>
      <c r="G240" s="117">
        <v>12.96</v>
      </c>
      <c r="H240" s="102"/>
    </row>
    <row r="241" spans="1:8" x14ac:dyDescent="0.25">
      <c r="A241" s="36" t="s">
        <v>7205</v>
      </c>
      <c r="B241" s="36" t="s">
        <v>9316</v>
      </c>
      <c r="C241" s="121" t="s">
        <v>7206</v>
      </c>
      <c r="D241" s="36" t="s">
        <v>3</v>
      </c>
      <c r="E241" s="36">
        <v>10</v>
      </c>
      <c r="F241" s="36">
        <v>1</v>
      </c>
      <c r="G241" s="116">
        <v>259.18</v>
      </c>
      <c r="H241" s="102" t="s">
        <v>16993</v>
      </c>
    </row>
    <row r="242" spans="1:8" x14ac:dyDescent="0.25">
      <c r="A242" s="36"/>
      <c r="B242" s="36"/>
      <c r="C242" s="121"/>
      <c r="D242" s="36" t="s">
        <v>4</v>
      </c>
      <c r="E242" s="36">
        <v>8</v>
      </c>
      <c r="F242" s="36">
        <v>1</v>
      </c>
      <c r="G242" s="116">
        <v>207.35</v>
      </c>
      <c r="H242" s="102"/>
    </row>
    <row r="243" spans="1:8" x14ac:dyDescent="0.25">
      <c r="A243" s="36"/>
      <c r="B243" s="36"/>
      <c r="C243" s="122" t="s">
        <v>13761</v>
      </c>
      <c r="D243" s="106"/>
      <c r="E243" s="106"/>
      <c r="F243" s="106">
        <v>2</v>
      </c>
      <c r="G243" s="117">
        <v>466.53</v>
      </c>
      <c r="H243" s="102"/>
    </row>
    <row r="244" spans="1:8" x14ac:dyDescent="0.25">
      <c r="A244" s="36" t="s">
        <v>7207</v>
      </c>
      <c r="B244" s="36" t="s">
        <v>9317</v>
      </c>
      <c r="C244" s="121" t="s">
        <v>7208</v>
      </c>
      <c r="D244" s="36" t="s">
        <v>3</v>
      </c>
      <c r="E244" s="36">
        <v>10</v>
      </c>
      <c r="F244" s="36">
        <v>2</v>
      </c>
      <c r="G244" s="116">
        <v>518.36</v>
      </c>
      <c r="H244" s="102" t="s">
        <v>18786</v>
      </c>
    </row>
    <row r="245" spans="1:8" x14ac:dyDescent="0.25">
      <c r="A245" s="36"/>
      <c r="B245" s="36"/>
      <c r="C245" s="122" t="s">
        <v>13762</v>
      </c>
      <c r="D245" s="106"/>
      <c r="E245" s="106"/>
      <c r="F245" s="106">
        <v>2</v>
      </c>
      <c r="G245" s="117">
        <v>518.36</v>
      </c>
      <c r="H245" s="102"/>
    </row>
    <row r="246" spans="1:8" x14ac:dyDescent="0.25">
      <c r="A246" s="36" t="s">
        <v>7209</v>
      </c>
      <c r="B246" s="36" t="s">
        <v>9318</v>
      </c>
      <c r="C246" s="121" t="s">
        <v>7210</v>
      </c>
      <c r="D246" s="36" t="s">
        <v>7</v>
      </c>
      <c r="E246" s="36">
        <v>0.5</v>
      </c>
      <c r="F246" s="36">
        <v>3</v>
      </c>
      <c r="G246" s="116">
        <v>38.880000000000003</v>
      </c>
      <c r="H246" s="102" t="s">
        <v>20835</v>
      </c>
    </row>
    <row r="247" spans="1:8" x14ac:dyDescent="0.25">
      <c r="A247" s="36"/>
      <c r="B247" s="36"/>
      <c r="C247" s="122" t="s">
        <v>13763</v>
      </c>
      <c r="D247" s="106"/>
      <c r="E247" s="106"/>
      <c r="F247" s="106">
        <v>3</v>
      </c>
      <c r="G247" s="117">
        <v>38.880000000000003</v>
      </c>
      <c r="H247" s="102"/>
    </row>
    <row r="248" spans="1:8" x14ac:dyDescent="0.25">
      <c r="A248" s="36" t="s">
        <v>7211</v>
      </c>
      <c r="B248" s="36" t="s">
        <v>9319</v>
      </c>
      <c r="C248" s="121" t="s">
        <v>7212</v>
      </c>
      <c r="D248" s="36" t="s">
        <v>5</v>
      </c>
      <c r="E248" s="36">
        <v>5</v>
      </c>
      <c r="F248" s="36">
        <v>1</v>
      </c>
      <c r="G248" s="116">
        <v>129.59</v>
      </c>
      <c r="H248" s="102" t="s">
        <v>18550</v>
      </c>
    </row>
    <row r="249" spans="1:8" x14ac:dyDescent="0.25">
      <c r="A249" s="36"/>
      <c r="B249" s="36"/>
      <c r="C249" s="122" t="s">
        <v>13764</v>
      </c>
      <c r="D249" s="106"/>
      <c r="E249" s="106"/>
      <c r="F249" s="106">
        <v>1</v>
      </c>
      <c r="G249" s="117">
        <v>129.59</v>
      </c>
      <c r="H249" s="102"/>
    </row>
    <row r="250" spans="1:8" ht="31.5" x14ac:dyDescent="0.25">
      <c r="A250" s="36" t="s">
        <v>7213</v>
      </c>
      <c r="B250" s="36" t="s">
        <v>9320</v>
      </c>
      <c r="C250" s="121" t="s">
        <v>13765</v>
      </c>
      <c r="D250" s="36" t="s">
        <v>5</v>
      </c>
      <c r="E250" s="36">
        <v>5</v>
      </c>
      <c r="F250" s="36">
        <v>1</v>
      </c>
      <c r="G250" s="116">
        <v>129.59</v>
      </c>
      <c r="H250" s="102" t="s">
        <v>19236</v>
      </c>
    </row>
    <row r="251" spans="1:8" ht="31.5" x14ac:dyDescent="0.25">
      <c r="A251" s="36"/>
      <c r="B251" s="36"/>
      <c r="C251" s="122" t="s">
        <v>13766</v>
      </c>
      <c r="D251" s="106"/>
      <c r="E251" s="106"/>
      <c r="F251" s="106">
        <v>1</v>
      </c>
      <c r="G251" s="117">
        <v>129.59</v>
      </c>
      <c r="H251" s="102"/>
    </row>
    <row r="252" spans="1:8" x14ac:dyDescent="0.25">
      <c r="A252" s="36" t="s">
        <v>7214</v>
      </c>
      <c r="B252" s="36" t="s">
        <v>9321</v>
      </c>
      <c r="C252" s="121" t="s">
        <v>7215</v>
      </c>
      <c r="D252" s="36" t="s">
        <v>7</v>
      </c>
      <c r="E252" s="36">
        <v>0.5</v>
      </c>
      <c r="F252" s="36">
        <v>5</v>
      </c>
      <c r="G252" s="116">
        <v>64.8</v>
      </c>
      <c r="H252" s="102" t="s">
        <v>19967</v>
      </c>
    </row>
    <row r="253" spans="1:8" x14ac:dyDescent="0.25">
      <c r="A253" s="36"/>
      <c r="B253" s="36"/>
      <c r="C253" s="122" t="s">
        <v>13767</v>
      </c>
      <c r="D253" s="106"/>
      <c r="E253" s="106"/>
      <c r="F253" s="106">
        <v>5</v>
      </c>
      <c r="G253" s="117">
        <v>64.8</v>
      </c>
      <c r="H253" s="102"/>
    </row>
    <row r="254" spans="1:8" x14ac:dyDescent="0.25">
      <c r="A254" s="36" t="s">
        <v>7216</v>
      </c>
      <c r="B254" s="36" t="s">
        <v>9322</v>
      </c>
      <c r="C254" s="121" t="s">
        <v>7217</v>
      </c>
      <c r="D254" s="36" t="s">
        <v>7</v>
      </c>
      <c r="E254" s="36">
        <v>0.5</v>
      </c>
      <c r="F254" s="36">
        <v>2</v>
      </c>
      <c r="G254" s="116">
        <v>25.92</v>
      </c>
      <c r="H254" s="102" t="s">
        <v>20096</v>
      </c>
    </row>
    <row r="255" spans="1:8" x14ac:dyDescent="0.25">
      <c r="A255" s="36"/>
      <c r="B255" s="36"/>
      <c r="C255" s="122" t="s">
        <v>13768</v>
      </c>
      <c r="D255" s="106"/>
      <c r="E255" s="106"/>
      <c r="F255" s="106">
        <v>2</v>
      </c>
      <c r="G255" s="117">
        <v>25.92</v>
      </c>
      <c r="H255" s="102"/>
    </row>
    <row r="256" spans="1:8" ht="31.5" x14ac:dyDescent="0.25">
      <c r="A256" s="36" t="s">
        <v>7218</v>
      </c>
      <c r="B256" s="36" t="s">
        <v>9323</v>
      </c>
      <c r="C256" s="121" t="s">
        <v>7219</v>
      </c>
      <c r="D256" s="36" t="s">
        <v>7</v>
      </c>
      <c r="E256" s="36">
        <v>0.5</v>
      </c>
      <c r="F256" s="36">
        <v>2</v>
      </c>
      <c r="G256" s="116">
        <v>25.92</v>
      </c>
      <c r="H256" s="102" t="s">
        <v>18838</v>
      </c>
    </row>
    <row r="257" spans="1:8" ht="31.5" x14ac:dyDescent="0.25">
      <c r="A257" s="36"/>
      <c r="B257" s="36"/>
      <c r="C257" s="122" t="s">
        <v>13769</v>
      </c>
      <c r="D257" s="106"/>
      <c r="E257" s="106"/>
      <c r="F257" s="106">
        <v>2</v>
      </c>
      <c r="G257" s="117">
        <v>25.92</v>
      </c>
      <c r="H257" s="102"/>
    </row>
    <row r="258" spans="1:8" x14ac:dyDescent="0.25">
      <c r="A258" s="36" t="s">
        <v>7220</v>
      </c>
      <c r="B258" s="36" t="s">
        <v>9324</v>
      </c>
      <c r="C258" s="121" t="s">
        <v>7221</v>
      </c>
      <c r="D258" s="36" t="s">
        <v>5</v>
      </c>
      <c r="E258" s="36">
        <v>5</v>
      </c>
      <c r="F258" s="36">
        <v>2</v>
      </c>
      <c r="G258" s="116">
        <v>259.18</v>
      </c>
      <c r="H258" s="102" t="s">
        <v>17256</v>
      </c>
    </row>
    <row r="259" spans="1:8" x14ac:dyDescent="0.25">
      <c r="A259" s="36"/>
      <c r="B259" s="36"/>
      <c r="C259" s="121"/>
      <c r="D259" s="36" t="s">
        <v>7</v>
      </c>
      <c r="E259" s="36">
        <v>0.5</v>
      </c>
      <c r="F259" s="36">
        <v>1</v>
      </c>
      <c r="G259" s="116">
        <v>12.96</v>
      </c>
      <c r="H259" s="102"/>
    </row>
    <row r="260" spans="1:8" ht="31.5" x14ac:dyDescent="0.25">
      <c r="A260" s="36"/>
      <c r="B260" s="36"/>
      <c r="C260" s="122" t="s">
        <v>13770</v>
      </c>
      <c r="D260" s="106"/>
      <c r="E260" s="106"/>
      <c r="F260" s="106">
        <v>3</v>
      </c>
      <c r="G260" s="117">
        <v>272.14</v>
      </c>
      <c r="H260" s="102"/>
    </row>
    <row r="261" spans="1:8" x14ac:dyDescent="0.25">
      <c r="A261" s="36" t="s">
        <v>7222</v>
      </c>
      <c r="B261" s="36" t="s">
        <v>9325</v>
      </c>
      <c r="C261" s="121" t="s">
        <v>7223</v>
      </c>
      <c r="D261" s="36" t="s">
        <v>5</v>
      </c>
      <c r="E261" s="36">
        <v>5</v>
      </c>
      <c r="F261" s="36">
        <v>2</v>
      </c>
      <c r="G261" s="116">
        <v>259.18</v>
      </c>
      <c r="H261" s="102" t="s">
        <v>19213</v>
      </c>
    </row>
    <row r="262" spans="1:8" x14ac:dyDescent="0.25">
      <c r="A262" s="36"/>
      <c r="B262" s="36"/>
      <c r="C262" s="122" t="s">
        <v>13771</v>
      </c>
      <c r="D262" s="106"/>
      <c r="E262" s="106"/>
      <c r="F262" s="106">
        <v>2</v>
      </c>
      <c r="G262" s="117">
        <v>259.18</v>
      </c>
      <c r="H262" s="102"/>
    </row>
    <row r="263" spans="1:8" ht="31.5" x14ac:dyDescent="0.25">
      <c r="A263" s="36" t="s">
        <v>7224</v>
      </c>
      <c r="B263" s="36" t="s">
        <v>9326</v>
      </c>
      <c r="C263" s="121" t="s">
        <v>7225</v>
      </c>
      <c r="D263" s="36" t="s">
        <v>8</v>
      </c>
      <c r="E263" s="36">
        <v>2</v>
      </c>
      <c r="F263" s="36">
        <v>1</v>
      </c>
      <c r="G263" s="116">
        <v>51.84</v>
      </c>
      <c r="H263" s="102" t="s">
        <v>17189</v>
      </c>
    </row>
    <row r="264" spans="1:8" ht="31.5" x14ac:dyDescent="0.25">
      <c r="A264" s="36"/>
      <c r="B264" s="36"/>
      <c r="C264" s="122" t="s">
        <v>13772</v>
      </c>
      <c r="D264" s="106"/>
      <c r="E264" s="106"/>
      <c r="F264" s="106">
        <v>1</v>
      </c>
      <c r="G264" s="117">
        <v>51.84</v>
      </c>
      <c r="H264" s="102"/>
    </row>
    <row r="265" spans="1:8" ht="31.5" x14ac:dyDescent="0.25">
      <c r="A265" s="36" t="s">
        <v>7226</v>
      </c>
      <c r="B265" s="36" t="s">
        <v>9327</v>
      </c>
      <c r="C265" s="121" t="s">
        <v>7227</v>
      </c>
      <c r="D265" s="36" t="s">
        <v>5</v>
      </c>
      <c r="E265" s="36">
        <v>5</v>
      </c>
      <c r="F265" s="36">
        <v>1</v>
      </c>
      <c r="G265" s="116">
        <v>129.59</v>
      </c>
      <c r="H265" s="102" t="s">
        <v>17706</v>
      </c>
    </row>
    <row r="266" spans="1:8" ht="31.5" x14ac:dyDescent="0.25">
      <c r="A266" s="36"/>
      <c r="B266" s="36"/>
      <c r="C266" s="122" t="s">
        <v>13773</v>
      </c>
      <c r="D266" s="106"/>
      <c r="E266" s="106"/>
      <c r="F266" s="106">
        <v>1</v>
      </c>
      <c r="G266" s="117">
        <v>129.59</v>
      </c>
      <c r="H266" s="102"/>
    </row>
    <row r="267" spans="1:8" ht="31.5" x14ac:dyDescent="0.25">
      <c r="A267" s="36" t="s">
        <v>7228</v>
      </c>
      <c r="B267" s="36" t="s">
        <v>9328</v>
      </c>
      <c r="C267" s="121" t="s">
        <v>7229</v>
      </c>
      <c r="D267" s="36" t="s">
        <v>5</v>
      </c>
      <c r="E267" s="36">
        <v>5</v>
      </c>
      <c r="F267" s="36">
        <v>1</v>
      </c>
      <c r="G267" s="116">
        <v>129.59</v>
      </c>
      <c r="H267" s="102" t="s">
        <v>20058</v>
      </c>
    </row>
    <row r="268" spans="1:8" ht="47.25" x14ac:dyDescent="0.25">
      <c r="A268" s="36"/>
      <c r="B268" s="36"/>
      <c r="C268" s="122" t="s">
        <v>13774</v>
      </c>
      <c r="D268" s="106"/>
      <c r="E268" s="106"/>
      <c r="F268" s="106">
        <v>1</v>
      </c>
      <c r="G268" s="117">
        <v>129.59</v>
      </c>
      <c r="H268" s="102"/>
    </row>
    <row r="269" spans="1:8" ht="31.5" x14ac:dyDescent="0.25">
      <c r="A269" s="36" t="s">
        <v>7230</v>
      </c>
      <c r="B269" s="36" t="s">
        <v>9329</v>
      </c>
      <c r="C269" s="121" t="s">
        <v>7231</v>
      </c>
      <c r="D269" s="36" t="s">
        <v>7</v>
      </c>
      <c r="E269" s="36">
        <v>0.5</v>
      </c>
      <c r="F269" s="36">
        <v>1</v>
      </c>
      <c r="G269" s="116">
        <v>12.96</v>
      </c>
      <c r="H269" s="102" t="s">
        <v>17188</v>
      </c>
    </row>
    <row r="270" spans="1:8" ht="31.5" x14ac:dyDescent="0.25">
      <c r="A270" s="36"/>
      <c r="B270" s="36"/>
      <c r="C270" s="122" t="s">
        <v>13775</v>
      </c>
      <c r="D270" s="106"/>
      <c r="E270" s="106"/>
      <c r="F270" s="106">
        <v>1</v>
      </c>
      <c r="G270" s="117">
        <v>12.96</v>
      </c>
      <c r="H270" s="102"/>
    </row>
    <row r="271" spans="1:8" x14ac:dyDescent="0.25">
      <c r="A271" s="36" t="s">
        <v>7232</v>
      </c>
      <c r="B271" s="36" t="s">
        <v>9330</v>
      </c>
      <c r="C271" s="121" t="s">
        <v>7233</v>
      </c>
      <c r="D271" s="36" t="s">
        <v>3</v>
      </c>
      <c r="E271" s="36">
        <v>10</v>
      </c>
      <c r="F271" s="36">
        <v>1</v>
      </c>
      <c r="G271" s="116">
        <v>259.18</v>
      </c>
      <c r="H271" s="102" t="s">
        <v>19385</v>
      </c>
    </row>
    <row r="272" spans="1:8" x14ac:dyDescent="0.25">
      <c r="A272" s="36"/>
      <c r="B272" s="36"/>
      <c r="C272" s="122" t="s">
        <v>13776</v>
      </c>
      <c r="D272" s="106"/>
      <c r="E272" s="106"/>
      <c r="F272" s="106">
        <v>1</v>
      </c>
      <c r="G272" s="117">
        <v>259.18</v>
      </c>
      <c r="H272" s="102"/>
    </row>
    <row r="273" spans="1:8" ht="31.5" x14ac:dyDescent="0.25">
      <c r="A273" s="36" t="s">
        <v>7234</v>
      </c>
      <c r="B273" s="36" t="s">
        <v>9331</v>
      </c>
      <c r="C273" s="121" t="s">
        <v>7235</v>
      </c>
      <c r="D273" s="36" t="s">
        <v>7</v>
      </c>
      <c r="E273" s="36">
        <v>0.5</v>
      </c>
      <c r="F273" s="36">
        <v>4</v>
      </c>
      <c r="G273" s="116">
        <v>51.84</v>
      </c>
      <c r="H273" s="102" t="s">
        <v>17934</v>
      </c>
    </row>
    <row r="274" spans="1:8" ht="31.5" x14ac:dyDescent="0.25">
      <c r="A274" s="36"/>
      <c r="B274" s="36"/>
      <c r="C274" s="122" t="s">
        <v>13777</v>
      </c>
      <c r="D274" s="106"/>
      <c r="E274" s="106"/>
      <c r="F274" s="106">
        <v>4</v>
      </c>
      <c r="G274" s="117">
        <v>51.84</v>
      </c>
      <c r="H274" s="102"/>
    </row>
    <row r="275" spans="1:8" ht="31.5" x14ac:dyDescent="0.25">
      <c r="A275" s="36" t="s">
        <v>7236</v>
      </c>
      <c r="B275" s="36" t="s">
        <v>9332</v>
      </c>
      <c r="C275" s="121" t="s">
        <v>7237</v>
      </c>
      <c r="D275" s="36" t="s">
        <v>5</v>
      </c>
      <c r="E275" s="36">
        <v>5</v>
      </c>
      <c r="F275" s="36">
        <v>1</v>
      </c>
      <c r="G275" s="116">
        <v>129.59</v>
      </c>
      <c r="H275" s="102" t="s">
        <v>20195</v>
      </c>
    </row>
    <row r="276" spans="1:8" ht="31.5" x14ac:dyDescent="0.25">
      <c r="A276" s="36"/>
      <c r="B276" s="36"/>
      <c r="C276" s="122" t="s">
        <v>13778</v>
      </c>
      <c r="D276" s="106"/>
      <c r="E276" s="106"/>
      <c r="F276" s="106">
        <v>1</v>
      </c>
      <c r="G276" s="117">
        <v>129.59</v>
      </c>
      <c r="H276" s="102"/>
    </row>
    <row r="277" spans="1:8" x14ac:dyDescent="0.25">
      <c r="A277" s="36" t="s">
        <v>7238</v>
      </c>
      <c r="B277" s="36" t="s">
        <v>9333</v>
      </c>
      <c r="C277" s="121" t="s">
        <v>7239</v>
      </c>
      <c r="D277" s="36" t="s">
        <v>7</v>
      </c>
      <c r="E277" s="36">
        <v>0.5</v>
      </c>
      <c r="F277" s="36">
        <v>1</v>
      </c>
      <c r="G277" s="116">
        <v>12.96</v>
      </c>
      <c r="H277" s="102" t="s">
        <v>19642</v>
      </c>
    </row>
    <row r="278" spans="1:8" x14ac:dyDescent="0.25">
      <c r="A278" s="36"/>
      <c r="B278" s="36"/>
      <c r="C278" s="122" t="s">
        <v>13779</v>
      </c>
      <c r="D278" s="106"/>
      <c r="E278" s="106"/>
      <c r="F278" s="106">
        <v>1</v>
      </c>
      <c r="G278" s="117">
        <v>12.96</v>
      </c>
      <c r="H278" s="102"/>
    </row>
    <row r="279" spans="1:8" x14ac:dyDescent="0.25">
      <c r="A279" s="36" t="s">
        <v>7240</v>
      </c>
      <c r="B279" s="36" t="s">
        <v>9334</v>
      </c>
      <c r="C279" s="121" t="s">
        <v>7241</v>
      </c>
      <c r="D279" s="36" t="s">
        <v>4</v>
      </c>
      <c r="E279" s="36">
        <v>8</v>
      </c>
      <c r="F279" s="36">
        <v>1</v>
      </c>
      <c r="G279" s="116">
        <v>207.35</v>
      </c>
      <c r="H279" s="102" t="s">
        <v>19192</v>
      </c>
    </row>
    <row r="280" spans="1:8" x14ac:dyDescent="0.25">
      <c r="A280" s="36"/>
      <c r="B280" s="36"/>
      <c r="C280" s="121"/>
      <c r="D280" s="36" t="s">
        <v>5</v>
      </c>
      <c r="E280" s="36">
        <v>5</v>
      </c>
      <c r="F280" s="36">
        <v>2</v>
      </c>
      <c r="G280" s="116">
        <v>259.18</v>
      </c>
      <c r="H280" s="102"/>
    </row>
    <row r="281" spans="1:8" x14ac:dyDescent="0.25">
      <c r="A281" s="36"/>
      <c r="B281" s="36"/>
      <c r="C281" s="121"/>
      <c r="D281" s="36" t="s">
        <v>7</v>
      </c>
      <c r="E281" s="36">
        <v>0.5</v>
      </c>
      <c r="F281" s="36">
        <v>1</v>
      </c>
      <c r="G281" s="116">
        <v>12.96</v>
      </c>
      <c r="H281" s="102"/>
    </row>
    <row r="282" spans="1:8" x14ac:dyDescent="0.25">
      <c r="A282" s="36"/>
      <c r="B282" s="36"/>
      <c r="C282" s="122" t="s">
        <v>13780</v>
      </c>
      <c r="D282" s="106"/>
      <c r="E282" s="106"/>
      <c r="F282" s="106">
        <v>4</v>
      </c>
      <c r="G282" s="117">
        <v>479.48999999999995</v>
      </c>
      <c r="H282" s="102"/>
    </row>
    <row r="283" spans="1:8" ht="31.5" x14ac:dyDescent="0.25">
      <c r="A283" s="36" t="s">
        <v>7242</v>
      </c>
      <c r="B283" s="36" t="s">
        <v>9335</v>
      </c>
      <c r="C283" s="121" t="s">
        <v>7243</v>
      </c>
      <c r="D283" s="36" t="s">
        <v>5</v>
      </c>
      <c r="E283" s="36">
        <v>5</v>
      </c>
      <c r="F283" s="36">
        <v>2</v>
      </c>
      <c r="G283" s="116">
        <v>259.18</v>
      </c>
      <c r="H283" s="102" t="s">
        <v>18065</v>
      </c>
    </row>
    <row r="284" spans="1:8" x14ac:dyDescent="0.25">
      <c r="A284" s="36"/>
      <c r="B284" s="36"/>
      <c r="C284" s="121"/>
      <c r="D284" s="36" t="s">
        <v>7</v>
      </c>
      <c r="E284" s="36">
        <v>0.5</v>
      </c>
      <c r="F284" s="36">
        <v>3</v>
      </c>
      <c r="G284" s="116">
        <v>38.880000000000003</v>
      </c>
      <c r="H284" s="102"/>
    </row>
    <row r="285" spans="1:8" ht="31.5" x14ac:dyDescent="0.25">
      <c r="A285" s="36"/>
      <c r="B285" s="36"/>
      <c r="C285" s="122" t="s">
        <v>13781</v>
      </c>
      <c r="D285" s="106"/>
      <c r="E285" s="106"/>
      <c r="F285" s="106">
        <v>5</v>
      </c>
      <c r="G285" s="117">
        <v>298.06</v>
      </c>
      <c r="H285" s="102"/>
    </row>
    <row r="286" spans="1:8" ht="31.5" x14ac:dyDescent="0.25">
      <c r="A286" s="36" t="s">
        <v>13782</v>
      </c>
      <c r="B286" s="36" t="s">
        <v>13783</v>
      </c>
      <c r="C286" s="121" t="s">
        <v>13784</v>
      </c>
      <c r="D286" s="36" t="s">
        <v>8</v>
      </c>
      <c r="E286" s="36">
        <v>2</v>
      </c>
      <c r="F286" s="36">
        <v>3</v>
      </c>
      <c r="G286" s="116">
        <v>155.51</v>
      </c>
      <c r="H286" s="102" t="s">
        <v>19257</v>
      </c>
    </row>
    <row r="287" spans="1:8" x14ac:dyDescent="0.25">
      <c r="A287" s="36"/>
      <c r="B287" s="36"/>
      <c r="C287" s="121"/>
      <c r="D287" s="36" t="s">
        <v>7</v>
      </c>
      <c r="E287" s="36">
        <v>0.5</v>
      </c>
      <c r="F287" s="36">
        <v>2</v>
      </c>
      <c r="G287" s="116">
        <v>25.92</v>
      </c>
      <c r="H287" s="102"/>
    </row>
    <row r="288" spans="1:8" ht="31.5" x14ac:dyDescent="0.25">
      <c r="A288" s="36"/>
      <c r="B288" s="36"/>
      <c r="C288" s="122" t="s">
        <v>13785</v>
      </c>
      <c r="D288" s="106"/>
      <c r="E288" s="106"/>
      <c r="F288" s="106">
        <v>5</v>
      </c>
      <c r="G288" s="117">
        <v>181.43</v>
      </c>
      <c r="H288" s="102"/>
    </row>
    <row r="289" spans="1:8" ht="31.5" x14ac:dyDescent="0.25">
      <c r="A289" s="36" t="s">
        <v>7244</v>
      </c>
      <c r="B289" s="36" t="s">
        <v>9336</v>
      </c>
      <c r="C289" s="121" t="s">
        <v>7245</v>
      </c>
      <c r="D289" s="36" t="s">
        <v>7</v>
      </c>
      <c r="E289" s="36">
        <v>0.5</v>
      </c>
      <c r="F289" s="36">
        <v>1</v>
      </c>
      <c r="G289" s="116">
        <v>12.96</v>
      </c>
      <c r="H289" s="102" t="s">
        <v>19565</v>
      </c>
    </row>
    <row r="290" spans="1:8" ht="31.5" x14ac:dyDescent="0.25">
      <c r="A290" s="36"/>
      <c r="B290" s="36"/>
      <c r="C290" s="122" t="s">
        <v>13786</v>
      </c>
      <c r="D290" s="106"/>
      <c r="E290" s="106"/>
      <c r="F290" s="106">
        <v>1</v>
      </c>
      <c r="G290" s="117">
        <v>12.96</v>
      </c>
      <c r="H290" s="102"/>
    </row>
    <row r="291" spans="1:8" ht="31.5" x14ac:dyDescent="0.25">
      <c r="A291" s="36" t="s">
        <v>7248</v>
      </c>
      <c r="B291" s="36" t="s">
        <v>9338</v>
      </c>
      <c r="C291" s="121" t="s">
        <v>7249</v>
      </c>
      <c r="D291" s="36" t="s">
        <v>5</v>
      </c>
      <c r="E291" s="36">
        <v>5</v>
      </c>
      <c r="F291" s="36">
        <v>1</v>
      </c>
      <c r="G291" s="116">
        <v>129.59</v>
      </c>
      <c r="H291" s="102" t="s">
        <v>18053</v>
      </c>
    </row>
    <row r="292" spans="1:8" ht="31.5" x14ac:dyDescent="0.25">
      <c r="A292" s="36"/>
      <c r="B292" s="36"/>
      <c r="C292" s="122" t="s">
        <v>13787</v>
      </c>
      <c r="D292" s="106"/>
      <c r="E292" s="106"/>
      <c r="F292" s="106">
        <v>1</v>
      </c>
      <c r="G292" s="117">
        <v>129.59</v>
      </c>
      <c r="H292" s="102"/>
    </row>
    <row r="293" spans="1:8" x14ac:dyDescent="0.25">
      <c r="A293" s="36" t="s">
        <v>7250</v>
      </c>
      <c r="B293" s="36" t="s">
        <v>9339</v>
      </c>
      <c r="C293" s="121" t="s">
        <v>7251</v>
      </c>
      <c r="D293" s="36" t="s">
        <v>7</v>
      </c>
      <c r="E293" s="36">
        <v>0.5</v>
      </c>
      <c r="F293" s="36">
        <v>1</v>
      </c>
      <c r="G293" s="116">
        <v>12.96</v>
      </c>
      <c r="H293" s="102" t="s">
        <v>19356</v>
      </c>
    </row>
    <row r="294" spans="1:8" x14ac:dyDescent="0.25">
      <c r="A294" s="36"/>
      <c r="B294" s="36"/>
      <c r="C294" s="122" t="s">
        <v>13788</v>
      </c>
      <c r="D294" s="106"/>
      <c r="E294" s="106"/>
      <c r="F294" s="106">
        <v>1</v>
      </c>
      <c r="G294" s="117">
        <v>12.96</v>
      </c>
      <c r="H294" s="102"/>
    </row>
    <row r="295" spans="1:8" ht="31.5" x14ac:dyDescent="0.25">
      <c r="A295" s="36" t="s">
        <v>7252</v>
      </c>
      <c r="B295" s="36" t="s">
        <v>9340</v>
      </c>
      <c r="C295" s="121" t="s">
        <v>7253</v>
      </c>
      <c r="D295" s="36" t="s">
        <v>7</v>
      </c>
      <c r="E295" s="36">
        <v>0.5</v>
      </c>
      <c r="F295" s="36">
        <v>1</v>
      </c>
      <c r="G295" s="116">
        <v>12.96</v>
      </c>
      <c r="H295" s="102" t="s">
        <v>19892</v>
      </c>
    </row>
    <row r="296" spans="1:8" ht="31.5" x14ac:dyDescent="0.25">
      <c r="A296" s="36"/>
      <c r="B296" s="36"/>
      <c r="C296" s="122" t="s">
        <v>13789</v>
      </c>
      <c r="D296" s="106"/>
      <c r="E296" s="106"/>
      <c r="F296" s="106">
        <v>1</v>
      </c>
      <c r="G296" s="117">
        <v>12.96</v>
      </c>
      <c r="H296" s="102"/>
    </row>
    <row r="297" spans="1:8" ht="31.5" x14ac:dyDescent="0.25">
      <c r="A297" s="36" t="s">
        <v>7254</v>
      </c>
      <c r="B297" s="36">
        <v>10067010414</v>
      </c>
      <c r="C297" s="121" t="s">
        <v>7255</v>
      </c>
      <c r="D297" s="36" t="s">
        <v>5</v>
      </c>
      <c r="E297" s="36">
        <v>5</v>
      </c>
      <c r="F297" s="36">
        <v>1</v>
      </c>
      <c r="G297" s="116">
        <v>129.59</v>
      </c>
      <c r="H297" s="114" t="s">
        <v>16986</v>
      </c>
    </row>
    <row r="298" spans="1:8" ht="31.5" x14ac:dyDescent="0.25">
      <c r="A298" s="36"/>
      <c r="B298" s="36"/>
      <c r="C298" s="122" t="s">
        <v>13790</v>
      </c>
      <c r="D298" s="106"/>
      <c r="E298" s="106"/>
      <c r="F298" s="106">
        <v>1</v>
      </c>
      <c r="G298" s="117">
        <v>129.59</v>
      </c>
      <c r="H298" s="102"/>
    </row>
    <row r="299" spans="1:8" ht="31.5" x14ac:dyDescent="0.25">
      <c r="A299" s="36" t="s">
        <v>7256</v>
      </c>
      <c r="B299" s="36" t="s">
        <v>9341</v>
      </c>
      <c r="C299" s="121" t="s">
        <v>7257</v>
      </c>
      <c r="D299" s="36" t="s">
        <v>5</v>
      </c>
      <c r="E299" s="36">
        <v>5</v>
      </c>
      <c r="F299" s="36">
        <v>1</v>
      </c>
      <c r="G299" s="116">
        <v>129.59</v>
      </c>
      <c r="H299" s="102" t="s">
        <v>20146</v>
      </c>
    </row>
    <row r="300" spans="1:8" x14ac:dyDescent="0.25">
      <c r="A300" s="36"/>
      <c r="B300" s="36"/>
      <c r="C300" s="121"/>
      <c r="D300" s="36" t="s">
        <v>7</v>
      </c>
      <c r="E300" s="36">
        <v>0.5</v>
      </c>
      <c r="F300" s="36">
        <v>1</v>
      </c>
      <c r="G300" s="116">
        <v>12.96</v>
      </c>
      <c r="H300" s="102"/>
    </row>
    <row r="301" spans="1:8" ht="31.5" x14ac:dyDescent="0.25">
      <c r="A301" s="36"/>
      <c r="B301" s="36"/>
      <c r="C301" s="122" t="s">
        <v>13791</v>
      </c>
      <c r="D301" s="106"/>
      <c r="E301" s="106"/>
      <c r="F301" s="106">
        <v>2</v>
      </c>
      <c r="G301" s="117">
        <v>142.55000000000001</v>
      </c>
      <c r="H301" s="102"/>
    </row>
    <row r="302" spans="1:8" x14ac:dyDescent="0.25">
      <c r="A302" s="36" t="s">
        <v>7258</v>
      </c>
      <c r="B302" s="36" t="s">
        <v>9342</v>
      </c>
      <c r="C302" s="121" t="s">
        <v>7259</v>
      </c>
      <c r="D302" s="36" t="s">
        <v>3</v>
      </c>
      <c r="E302" s="36">
        <v>10</v>
      </c>
      <c r="F302" s="36">
        <v>1</v>
      </c>
      <c r="G302" s="116">
        <v>259.18</v>
      </c>
      <c r="H302" s="102" t="s">
        <v>17560</v>
      </c>
    </row>
    <row r="303" spans="1:8" x14ac:dyDescent="0.25">
      <c r="A303" s="36"/>
      <c r="B303" s="36"/>
      <c r="C303" s="121"/>
      <c r="D303" s="36" t="s">
        <v>5</v>
      </c>
      <c r="E303" s="36">
        <v>5</v>
      </c>
      <c r="F303" s="36">
        <v>10</v>
      </c>
      <c r="G303" s="116">
        <v>1295.9100000000001</v>
      </c>
      <c r="H303" s="102"/>
    </row>
    <row r="304" spans="1:8" x14ac:dyDescent="0.25">
      <c r="A304" s="36"/>
      <c r="B304" s="36"/>
      <c r="C304" s="121"/>
      <c r="D304" s="36" t="s">
        <v>6</v>
      </c>
      <c r="E304" s="36">
        <v>1</v>
      </c>
      <c r="F304" s="36">
        <v>1</v>
      </c>
      <c r="G304" s="116">
        <v>25.92</v>
      </c>
      <c r="H304" s="102"/>
    </row>
    <row r="305" spans="1:8" x14ac:dyDescent="0.25">
      <c r="A305" s="36"/>
      <c r="B305" s="36"/>
      <c r="C305" s="121"/>
      <c r="D305" s="36" t="s">
        <v>7</v>
      </c>
      <c r="E305" s="36">
        <v>0.5</v>
      </c>
      <c r="F305" s="36">
        <v>9</v>
      </c>
      <c r="G305" s="116">
        <v>116.63</v>
      </c>
      <c r="H305" s="102"/>
    </row>
    <row r="306" spans="1:8" x14ac:dyDescent="0.25">
      <c r="A306" s="36"/>
      <c r="B306" s="36"/>
      <c r="C306" s="122" t="s">
        <v>13792</v>
      </c>
      <c r="D306" s="106"/>
      <c r="E306" s="106"/>
      <c r="F306" s="106">
        <v>21</v>
      </c>
      <c r="G306" s="117">
        <v>1697.6400000000003</v>
      </c>
      <c r="H306" s="102"/>
    </row>
    <row r="307" spans="1:8" ht="31.5" x14ac:dyDescent="0.25">
      <c r="A307" s="36" t="s">
        <v>7260</v>
      </c>
      <c r="B307" s="36" t="s">
        <v>9343</v>
      </c>
      <c r="C307" s="121" t="s">
        <v>7261</v>
      </c>
      <c r="D307" s="36" t="s">
        <v>5</v>
      </c>
      <c r="E307" s="36">
        <v>5</v>
      </c>
      <c r="F307" s="36">
        <v>1</v>
      </c>
      <c r="G307" s="116">
        <v>129.59</v>
      </c>
      <c r="H307" s="102" t="s">
        <v>20491</v>
      </c>
    </row>
    <row r="308" spans="1:8" ht="31.5" x14ac:dyDescent="0.25">
      <c r="A308" s="36"/>
      <c r="B308" s="36"/>
      <c r="C308" s="122" t="s">
        <v>13793</v>
      </c>
      <c r="D308" s="106"/>
      <c r="E308" s="106"/>
      <c r="F308" s="106">
        <v>1</v>
      </c>
      <c r="G308" s="117">
        <v>129.59</v>
      </c>
      <c r="H308" s="102"/>
    </row>
    <row r="309" spans="1:8" x14ac:dyDescent="0.25">
      <c r="A309" s="36" t="s">
        <v>7262</v>
      </c>
      <c r="B309" s="36" t="s">
        <v>9344</v>
      </c>
      <c r="C309" s="121" t="s">
        <v>7263</v>
      </c>
      <c r="D309" s="36" t="s">
        <v>3</v>
      </c>
      <c r="E309" s="36">
        <v>10</v>
      </c>
      <c r="F309" s="36">
        <v>1</v>
      </c>
      <c r="G309" s="116">
        <v>259.18</v>
      </c>
      <c r="H309" s="102" t="s">
        <v>19576</v>
      </c>
    </row>
    <row r="310" spans="1:8" ht="31.5" x14ac:dyDescent="0.25">
      <c r="A310" s="36"/>
      <c r="B310" s="36"/>
      <c r="C310" s="122" t="s">
        <v>13794</v>
      </c>
      <c r="D310" s="106"/>
      <c r="E310" s="106"/>
      <c r="F310" s="106">
        <v>1</v>
      </c>
      <c r="G310" s="117">
        <v>259.18</v>
      </c>
      <c r="H310" s="102"/>
    </row>
    <row r="311" spans="1:8" x14ac:dyDescent="0.25">
      <c r="A311" s="36" t="s">
        <v>7264</v>
      </c>
      <c r="B311" s="36" t="s">
        <v>9345</v>
      </c>
      <c r="C311" s="121" t="s">
        <v>7265</v>
      </c>
      <c r="D311" s="36" t="s">
        <v>7</v>
      </c>
      <c r="E311" s="36">
        <v>0.5</v>
      </c>
      <c r="F311" s="36">
        <v>3</v>
      </c>
      <c r="G311" s="116">
        <v>38.880000000000003</v>
      </c>
      <c r="H311" s="102" t="s">
        <v>17241</v>
      </c>
    </row>
    <row r="312" spans="1:8" x14ac:dyDescent="0.25">
      <c r="A312" s="36"/>
      <c r="B312" s="36"/>
      <c r="C312" s="122" t="s">
        <v>13795</v>
      </c>
      <c r="D312" s="106"/>
      <c r="E312" s="106"/>
      <c r="F312" s="106">
        <v>3</v>
      </c>
      <c r="G312" s="117">
        <v>38.880000000000003</v>
      </c>
      <c r="H312" s="102"/>
    </row>
    <row r="313" spans="1:8" ht="31.5" x14ac:dyDescent="0.25">
      <c r="A313" s="36" t="s">
        <v>7266</v>
      </c>
      <c r="B313" s="36" t="s">
        <v>9346</v>
      </c>
      <c r="C313" s="121" t="s">
        <v>7267</v>
      </c>
      <c r="D313" s="36" t="s">
        <v>3</v>
      </c>
      <c r="E313" s="36">
        <v>10</v>
      </c>
      <c r="F313" s="36">
        <v>1</v>
      </c>
      <c r="G313" s="116">
        <v>259.18</v>
      </c>
      <c r="H313" s="102" t="s">
        <v>17730</v>
      </c>
    </row>
    <row r="314" spans="1:8" ht="47.25" x14ac:dyDescent="0.25">
      <c r="A314" s="36"/>
      <c r="B314" s="36"/>
      <c r="C314" s="122" t="s">
        <v>13796</v>
      </c>
      <c r="D314" s="106"/>
      <c r="E314" s="106"/>
      <c r="F314" s="106">
        <v>1</v>
      </c>
      <c r="G314" s="117">
        <v>259.18</v>
      </c>
      <c r="H314" s="102"/>
    </row>
    <row r="315" spans="1:8" x14ac:dyDescent="0.25">
      <c r="A315" s="36" t="s">
        <v>7268</v>
      </c>
      <c r="B315" s="36" t="s">
        <v>9347</v>
      </c>
      <c r="C315" s="121" t="s">
        <v>7269</v>
      </c>
      <c r="D315" s="36" t="s">
        <v>3</v>
      </c>
      <c r="E315" s="36">
        <v>10</v>
      </c>
      <c r="F315" s="36">
        <v>1</v>
      </c>
      <c r="G315" s="116">
        <v>259.18</v>
      </c>
      <c r="H315" s="102" t="s">
        <v>19412</v>
      </c>
    </row>
    <row r="316" spans="1:8" x14ac:dyDescent="0.25">
      <c r="A316" s="36"/>
      <c r="B316" s="36"/>
      <c r="C316" s="122" t="s">
        <v>13797</v>
      </c>
      <c r="D316" s="106"/>
      <c r="E316" s="106"/>
      <c r="F316" s="106">
        <v>1</v>
      </c>
      <c r="G316" s="117">
        <v>259.18</v>
      </c>
      <c r="H316" s="102"/>
    </row>
    <row r="317" spans="1:8" x14ac:dyDescent="0.25">
      <c r="A317" s="36" t="s">
        <v>7270</v>
      </c>
      <c r="B317" s="36" t="s">
        <v>9348</v>
      </c>
      <c r="C317" s="121" t="s">
        <v>7271</v>
      </c>
      <c r="D317" s="36" t="s">
        <v>3</v>
      </c>
      <c r="E317" s="36">
        <v>10</v>
      </c>
      <c r="F317" s="36">
        <v>1</v>
      </c>
      <c r="G317" s="116">
        <v>259.18</v>
      </c>
      <c r="H317" s="102" t="s">
        <v>18023</v>
      </c>
    </row>
    <row r="318" spans="1:8" x14ac:dyDescent="0.25">
      <c r="A318" s="36"/>
      <c r="B318" s="36"/>
      <c r="C318" s="122" t="s">
        <v>13798</v>
      </c>
      <c r="D318" s="106"/>
      <c r="E318" s="106"/>
      <c r="F318" s="106">
        <v>1</v>
      </c>
      <c r="G318" s="117">
        <v>259.18</v>
      </c>
      <c r="H318" s="102"/>
    </row>
    <row r="319" spans="1:8" x14ac:dyDescent="0.25">
      <c r="A319" s="36" t="s">
        <v>7272</v>
      </c>
      <c r="B319" s="36" t="s">
        <v>9349</v>
      </c>
      <c r="C319" s="121" t="s">
        <v>7273</v>
      </c>
      <c r="D319" s="36" t="s">
        <v>5</v>
      </c>
      <c r="E319" s="36">
        <v>5</v>
      </c>
      <c r="F319" s="36">
        <v>2</v>
      </c>
      <c r="G319" s="116">
        <v>259.18</v>
      </c>
      <c r="H319" s="102" t="s">
        <v>18933</v>
      </c>
    </row>
    <row r="320" spans="1:8" ht="31.5" x14ac:dyDescent="0.25">
      <c r="A320" s="36"/>
      <c r="B320" s="36"/>
      <c r="C320" s="122" t="s">
        <v>13799</v>
      </c>
      <c r="D320" s="106"/>
      <c r="E320" s="106"/>
      <c r="F320" s="106">
        <v>2</v>
      </c>
      <c r="G320" s="117">
        <v>259.18</v>
      </c>
      <c r="H320" s="102"/>
    </row>
    <row r="321" spans="1:8" x14ac:dyDescent="0.25">
      <c r="A321" s="36" t="s">
        <v>7274</v>
      </c>
      <c r="B321" s="36" t="s">
        <v>9350</v>
      </c>
      <c r="C321" s="121" t="s">
        <v>7275</v>
      </c>
      <c r="D321" s="36" t="s">
        <v>5</v>
      </c>
      <c r="E321" s="36">
        <v>5</v>
      </c>
      <c r="F321" s="36">
        <v>2</v>
      </c>
      <c r="G321" s="116">
        <v>259.18</v>
      </c>
      <c r="H321" s="102" t="s">
        <v>16909</v>
      </c>
    </row>
    <row r="322" spans="1:8" x14ac:dyDescent="0.25">
      <c r="A322" s="36"/>
      <c r="B322" s="36"/>
      <c r="C322" s="121"/>
      <c r="D322" s="36" t="s">
        <v>7</v>
      </c>
      <c r="E322" s="36">
        <v>0.5</v>
      </c>
      <c r="F322" s="36">
        <v>8</v>
      </c>
      <c r="G322" s="116">
        <v>103.67</v>
      </c>
      <c r="H322" s="102"/>
    </row>
    <row r="323" spans="1:8" x14ac:dyDescent="0.25">
      <c r="A323" s="36"/>
      <c r="B323" s="36"/>
      <c r="C323" s="122" t="s">
        <v>13800</v>
      </c>
      <c r="D323" s="106"/>
      <c r="E323" s="106"/>
      <c r="F323" s="106">
        <v>10</v>
      </c>
      <c r="G323" s="117">
        <v>362.85</v>
      </c>
      <c r="H323" s="102"/>
    </row>
    <row r="324" spans="1:8" ht="31.5" x14ac:dyDescent="0.25">
      <c r="A324" s="36" t="s">
        <v>7276</v>
      </c>
      <c r="B324" s="36" t="s">
        <v>9351</v>
      </c>
      <c r="C324" s="121" t="s">
        <v>7277</v>
      </c>
      <c r="D324" s="36" t="s">
        <v>5</v>
      </c>
      <c r="E324" s="36">
        <v>5</v>
      </c>
      <c r="F324" s="36">
        <v>1</v>
      </c>
      <c r="G324" s="116">
        <v>129.59</v>
      </c>
      <c r="H324" s="102" t="s">
        <v>17911</v>
      </c>
    </row>
    <row r="325" spans="1:8" ht="31.5" x14ac:dyDescent="0.25">
      <c r="A325" s="36"/>
      <c r="B325" s="36"/>
      <c r="C325" s="122" t="s">
        <v>13801</v>
      </c>
      <c r="D325" s="106"/>
      <c r="E325" s="106"/>
      <c r="F325" s="106">
        <v>1</v>
      </c>
      <c r="G325" s="117">
        <v>129.59</v>
      </c>
      <c r="H325" s="102"/>
    </row>
    <row r="326" spans="1:8" x14ac:dyDescent="0.25">
      <c r="A326" s="36" t="s">
        <v>7278</v>
      </c>
      <c r="B326" s="36" t="s">
        <v>9352</v>
      </c>
      <c r="C326" s="121" t="s">
        <v>7279</v>
      </c>
      <c r="D326" s="36" t="s">
        <v>5</v>
      </c>
      <c r="E326" s="36">
        <v>5</v>
      </c>
      <c r="F326" s="36">
        <v>1</v>
      </c>
      <c r="G326" s="116">
        <v>129.59</v>
      </c>
      <c r="H326" s="102" t="s">
        <v>19446</v>
      </c>
    </row>
    <row r="327" spans="1:8" x14ac:dyDescent="0.25">
      <c r="A327" s="36"/>
      <c r="B327" s="36"/>
      <c r="C327" s="122" t="s">
        <v>13802</v>
      </c>
      <c r="D327" s="106"/>
      <c r="E327" s="106"/>
      <c r="F327" s="106">
        <v>1</v>
      </c>
      <c r="G327" s="117">
        <v>129.59</v>
      </c>
      <c r="H327" s="102"/>
    </row>
    <row r="328" spans="1:8" x14ac:dyDescent="0.25">
      <c r="A328" s="36" t="s">
        <v>7280</v>
      </c>
      <c r="B328" s="36" t="s">
        <v>9353</v>
      </c>
      <c r="C328" s="121" t="s">
        <v>7281</v>
      </c>
      <c r="D328" s="36" t="s">
        <v>5</v>
      </c>
      <c r="E328" s="36">
        <v>5</v>
      </c>
      <c r="F328" s="36">
        <v>1</v>
      </c>
      <c r="G328" s="116">
        <v>129.59</v>
      </c>
      <c r="H328" s="102" t="s">
        <v>19799</v>
      </c>
    </row>
    <row r="329" spans="1:8" x14ac:dyDescent="0.25">
      <c r="A329" s="36"/>
      <c r="B329" s="36"/>
      <c r="C329" s="121"/>
      <c r="D329" s="36" t="s">
        <v>8</v>
      </c>
      <c r="E329" s="36">
        <v>2</v>
      </c>
      <c r="F329" s="36">
        <v>5</v>
      </c>
      <c r="G329" s="116">
        <v>259.18</v>
      </c>
      <c r="H329" s="102"/>
    </row>
    <row r="330" spans="1:8" x14ac:dyDescent="0.25">
      <c r="A330" s="36"/>
      <c r="B330" s="36"/>
      <c r="C330" s="121"/>
      <c r="D330" s="36" t="s">
        <v>7</v>
      </c>
      <c r="E330" s="36">
        <v>0.5</v>
      </c>
      <c r="F330" s="36">
        <v>10</v>
      </c>
      <c r="G330" s="116">
        <v>129.59</v>
      </c>
      <c r="H330" s="102"/>
    </row>
    <row r="331" spans="1:8" x14ac:dyDescent="0.25">
      <c r="A331" s="36"/>
      <c r="B331" s="36"/>
      <c r="C331" s="122" t="s">
        <v>13803</v>
      </c>
      <c r="D331" s="106"/>
      <c r="E331" s="106"/>
      <c r="F331" s="106">
        <v>16</v>
      </c>
      <c r="G331" s="117">
        <v>518.36</v>
      </c>
      <c r="H331" s="102"/>
    </row>
    <row r="332" spans="1:8" x14ac:dyDescent="0.25">
      <c r="A332" s="36" t="s">
        <v>7282</v>
      </c>
      <c r="B332" s="36" t="s">
        <v>9354</v>
      </c>
      <c r="C332" s="121" t="s">
        <v>7283</v>
      </c>
      <c r="D332" s="36" t="s">
        <v>7</v>
      </c>
      <c r="E332" s="36">
        <v>0.5</v>
      </c>
      <c r="F332" s="36">
        <v>1</v>
      </c>
      <c r="G332" s="116">
        <v>12.96</v>
      </c>
      <c r="H332" s="102" t="s">
        <v>18889</v>
      </c>
    </row>
    <row r="333" spans="1:8" x14ac:dyDescent="0.25">
      <c r="A333" s="36"/>
      <c r="B333" s="36"/>
      <c r="C333" s="122" t="s">
        <v>13804</v>
      </c>
      <c r="D333" s="106"/>
      <c r="E333" s="106"/>
      <c r="F333" s="106">
        <v>1</v>
      </c>
      <c r="G333" s="117">
        <v>12.96</v>
      </c>
      <c r="H333" s="102"/>
    </row>
    <row r="334" spans="1:8" ht="31.5" x14ac:dyDescent="0.25">
      <c r="A334" s="36" t="s">
        <v>7284</v>
      </c>
      <c r="B334" s="36" t="s">
        <v>9355</v>
      </c>
      <c r="C334" s="121" t="s">
        <v>7285</v>
      </c>
      <c r="D334" s="36" t="s">
        <v>8</v>
      </c>
      <c r="E334" s="36">
        <v>2</v>
      </c>
      <c r="F334" s="36">
        <v>1</v>
      </c>
      <c r="G334" s="116">
        <v>51.84</v>
      </c>
      <c r="H334" s="102" t="s">
        <v>19773</v>
      </c>
    </row>
    <row r="335" spans="1:8" x14ac:dyDescent="0.25">
      <c r="A335" s="36"/>
      <c r="B335" s="36"/>
      <c r="C335" s="121"/>
      <c r="D335" s="36" t="s">
        <v>7</v>
      </c>
      <c r="E335" s="36">
        <v>0.5</v>
      </c>
      <c r="F335" s="36">
        <v>2</v>
      </c>
      <c r="G335" s="116">
        <v>25.92</v>
      </c>
      <c r="H335" s="102"/>
    </row>
    <row r="336" spans="1:8" ht="31.5" x14ac:dyDescent="0.25">
      <c r="A336" s="36"/>
      <c r="B336" s="36"/>
      <c r="C336" s="122" t="s">
        <v>13805</v>
      </c>
      <c r="D336" s="106"/>
      <c r="E336" s="106"/>
      <c r="F336" s="106">
        <v>3</v>
      </c>
      <c r="G336" s="117">
        <v>77.760000000000005</v>
      </c>
      <c r="H336" s="102"/>
    </row>
    <row r="337" spans="1:8" ht="31.5" x14ac:dyDescent="0.25">
      <c r="A337" s="36" t="s">
        <v>7286</v>
      </c>
      <c r="B337" s="36" t="s">
        <v>9356</v>
      </c>
      <c r="C337" s="121" t="s">
        <v>7287</v>
      </c>
      <c r="D337" s="36" t="s">
        <v>7</v>
      </c>
      <c r="E337" s="36">
        <v>0.5</v>
      </c>
      <c r="F337" s="36">
        <v>2</v>
      </c>
      <c r="G337" s="116">
        <v>25.92</v>
      </c>
      <c r="H337" s="102" t="s">
        <v>19623</v>
      </c>
    </row>
    <row r="338" spans="1:8" ht="31.5" x14ac:dyDescent="0.25">
      <c r="A338" s="36"/>
      <c r="B338" s="36"/>
      <c r="C338" s="122" t="s">
        <v>13806</v>
      </c>
      <c r="D338" s="106"/>
      <c r="E338" s="106"/>
      <c r="F338" s="106">
        <v>2</v>
      </c>
      <c r="G338" s="117">
        <v>25.92</v>
      </c>
      <c r="H338" s="102"/>
    </row>
    <row r="339" spans="1:8" ht="31.5" x14ac:dyDescent="0.25">
      <c r="A339" s="36" t="s">
        <v>7288</v>
      </c>
      <c r="B339" s="36" t="s">
        <v>9357</v>
      </c>
      <c r="C339" s="121" t="s">
        <v>7289</v>
      </c>
      <c r="D339" s="36" t="s">
        <v>5</v>
      </c>
      <c r="E339" s="36">
        <v>5</v>
      </c>
      <c r="F339" s="36">
        <v>2</v>
      </c>
      <c r="G339" s="116">
        <v>259.18</v>
      </c>
      <c r="H339" s="102" t="s">
        <v>17898</v>
      </c>
    </row>
    <row r="340" spans="1:8" x14ac:dyDescent="0.25">
      <c r="A340" s="36"/>
      <c r="B340" s="36"/>
      <c r="C340" s="121"/>
      <c r="D340" s="36" t="s">
        <v>7</v>
      </c>
      <c r="E340" s="36">
        <v>0.5</v>
      </c>
      <c r="F340" s="36">
        <v>3</v>
      </c>
      <c r="G340" s="116">
        <v>38.880000000000003</v>
      </c>
      <c r="H340" s="102"/>
    </row>
    <row r="341" spans="1:8" ht="31.5" x14ac:dyDescent="0.25">
      <c r="A341" s="36"/>
      <c r="B341" s="36"/>
      <c r="C341" s="122" t="s">
        <v>13807</v>
      </c>
      <c r="D341" s="106"/>
      <c r="E341" s="106"/>
      <c r="F341" s="106">
        <v>5</v>
      </c>
      <c r="G341" s="117">
        <v>298.06</v>
      </c>
      <c r="H341" s="102"/>
    </row>
    <row r="342" spans="1:8" x14ac:dyDescent="0.25">
      <c r="A342" s="36" t="s">
        <v>7290</v>
      </c>
      <c r="B342" s="36" t="s">
        <v>9358</v>
      </c>
      <c r="C342" s="121" t="s">
        <v>7291</v>
      </c>
      <c r="D342" s="36" t="s">
        <v>7</v>
      </c>
      <c r="E342" s="36">
        <v>0.5</v>
      </c>
      <c r="F342" s="36">
        <v>3</v>
      </c>
      <c r="G342" s="116">
        <v>38.880000000000003</v>
      </c>
      <c r="H342" s="102" t="s">
        <v>18346</v>
      </c>
    </row>
    <row r="343" spans="1:8" x14ac:dyDescent="0.25">
      <c r="A343" s="36"/>
      <c r="B343" s="36"/>
      <c r="C343" s="122" t="s">
        <v>13808</v>
      </c>
      <c r="D343" s="106"/>
      <c r="E343" s="106"/>
      <c r="F343" s="106">
        <v>3</v>
      </c>
      <c r="G343" s="117">
        <v>38.880000000000003</v>
      </c>
      <c r="H343" s="102"/>
    </row>
    <row r="344" spans="1:8" ht="31.5" x14ac:dyDescent="0.25">
      <c r="A344" s="36" t="s">
        <v>7292</v>
      </c>
      <c r="B344" s="36" t="s">
        <v>9359</v>
      </c>
      <c r="C344" s="121" t="s">
        <v>7293</v>
      </c>
      <c r="D344" s="36" t="s">
        <v>7</v>
      </c>
      <c r="E344" s="36">
        <v>0.5</v>
      </c>
      <c r="F344" s="36">
        <v>1</v>
      </c>
      <c r="G344" s="116">
        <v>12.96</v>
      </c>
      <c r="H344" s="102" t="s">
        <v>17808</v>
      </c>
    </row>
    <row r="345" spans="1:8" ht="31.5" x14ac:dyDescent="0.25">
      <c r="A345" s="36"/>
      <c r="B345" s="36"/>
      <c r="C345" s="122" t="s">
        <v>13809</v>
      </c>
      <c r="D345" s="106"/>
      <c r="E345" s="106"/>
      <c r="F345" s="106">
        <v>1</v>
      </c>
      <c r="G345" s="117">
        <v>12.96</v>
      </c>
      <c r="H345" s="102"/>
    </row>
    <row r="346" spans="1:8" x14ac:dyDescent="0.25">
      <c r="A346" s="36" t="s">
        <v>7294</v>
      </c>
      <c r="B346" s="36" t="s">
        <v>9360</v>
      </c>
      <c r="C346" s="121" t="s">
        <v>7295</v>
      </c>
      <c r="D346" s="36" t="s">
        <v>7</v>
      </c>
      <c r="E346" s="36">
        <v>0.5</v>
      </c>
      <c r="F346" s="36">
        <v>1</v>
      </c>
      <c r="G346" s="116">
        <v>12.96</v>
      </c>
      <c r="H346" s="102" t="s">
        <v>17270</v>
      </c>
    </row>
    <row r="347" spans="1:8" ht="31.5" x14ac:dyDescent="0.25">
      <c r="A347" s="36"/>
      <c r="B347" s="36"/>
      <c r="C347" s="122" t="s">
        <v>13810</v>
      </c>
      <c r="D347" s="106"/>
      <c r="E347" s="106"/>
      <c r="F347" s="106">
        <v>1</v>
      </c>
      <c r="G347" s="117">
        <v>12.96</v>
      </c>
      <c r="H347" s="102"/>
    </row>
    <row r="348" spans="1:8" ht="31.5" x14ac:dyDescent="0.25">
      <c r="A348" s="36" t="s">
        <v>7296</v>
      </c>
      <c r="B348" s="36" t="s">
        <v>9361</v>
      </c>
      <c r="C348" s="121" t="s">
        <v>7297</v>
      </c>
      <c r="D348" s="36" t="s">
        <v>7</v>
      </c>
      <c r="E348" s="36">
        <v>0.5</v>
      </c>
      <c r="F348" s="36">
        <v>1</v>
      </c>
      <c r="G348" s="116">
        <v>12.96</v>
      </c>
      <c r="H348" s="102" t="s">
        <v>20989</v>
      </c>
    </row>
    <row r="349" spans="1:8" ht="31.5" x14ac:dyDescent="0.25">
      <c r="A349" s="36"/>
      <c r="B349" s="36"/>
      <c r="C349" s="122" t="s">
        <v>13811</v>
      </c>
      <c r="D349" s="106"/>
      <c r="E349" s="106"/>
      <c r="F349" s="106">
        <v>1</v>
      </c>
      <c r="G349" s="117">
        <v>12.96</v>
      </c>
      <c r="H349" s="102"/>
    </row>
    <row r="350" spans="1:8" ht="31.5" x14ac:dyDescent="0.25">
      <c r="A350" s="36" t="s">
        <v>7298</v>
      </c>
      <c r="B350" s="36" t="s">
        <v>9362</v>
      </c>
      <c r="C350" s="121" t="s">
        <v>7299</v>
      </c>
      <c r="D350" s="36" t="s">
        <v>8</v>
      </c>
      <c r="E350" s="36">
        <v>2</v>
      </c>
      <c r="F350" s="36">
        <v>1</v>
      </c>
      <c r="G350" s="116">
        <v>51.84</v>
      </c>
      <c r="H350" s="102" t="s">
        <v>16863</v>
      </c>
    </row>
    <row r="351" spans="1:8" ht="31.5" x14ac:dyDescent="0.25">
      <c r="A351" s="36"/>
      <c r="B351" s="36"/>
      <c r="C351" s="122" t="s">
        <v>13812</v>
      </c>
      <c r="D351" s="106"/>
      <c r="E351" s="106"/>
      <c r="F351" s="106">
        <v>1</v>
      </c>
      <c r="G351" s="117">
        <v>51.84</v>
      </c>
      <c r="H351" s="102"/>
    </row>
    <row r="352" spans="1:8" ht="31.5" x14ac:dyDescent="0.25">
      <c r="A352" s="36" t="s">
        <v>7302</v>
      </c>
      <c r="B352" s="36" t="s">
        <v>9363</v>
      </c>
      <c r="C352" s="121" t="s">
        <v>7303</v>
      </c>
      <c r="D352" s="36" t="s">
        <v>3</v>
      </c>
      <c r="E352" s="36">
        <v>10</v>
      </c>
      <c r="F352" s="36">
        <v>1</v>
      </c>
      <c r="G352" s="116">
        <v>259.18</v>
      </c>
      <c r="H352" s="102" t="s">
        <v>16874</v>
      </c>
    </row>
    <row r="353" spans="1:8" ht="31.5" x14ac:dyDescent="0.25">
      <c r="A353" s="36"/>
      <c r="B353" s="36"/>
      <c r="C353" s="122" t="s">
        <v>13813</v>
      </c>
      <c r="D353" s="106"/>
      <c r="E353" s="106"/>
      <c r="F353" s="106">
        <v>1</v>
      </c>
      <c r="G353" s="117">
        <v>259.18</v>
      </c>
      <c r="H353" s="102"/>
    </row>
    <row r="354" spans="1:8" ht="31.5" x14ac:dyDescent="0.25">
      <c r="A354" s="36" t="s">
        <v>7304</v>
      </c>
      <c r="B354" s="36" t="s">
        <v>9364</v>
      </c>
      <c r="C354" s="121" t="s">
        <v>7305</v>
      </c>
      <c r="D354" s="36" t="s">
        <v>3</v>
      </c>
      <c r="E354" s="36">
        <v>10</v>
      </c>
      <c r="F354" s="36">
        <v>1</v>
      </c>
      <c r="G354" s="116">
        <v>259.18</v>
      </c>
      <c r="H354" s="102" t="s">
        <v>19270</v>
      </c>
    </row>
    <row r="355" spans="1:8" ht="47.25" x14ac:dyDescent="0.25">
      <c r="A355" s="36"/>
      <c r="B355" s="36"/>
      <c r="C355" s="122" t="s">
        <v>13814</v>
      </c>
      <c r="D355" s="106"/>
      <c r="E355" s="106"/>
      <c r="F355" s="106">
        <v>1</v>
      </c>
      <c r="G355" s="117">
        <v>259.18</v>
      </c>
      <c r="H355" s="102"/>
    </row>
    <row r="356" spans="1:8" ht="31.5" x14ac:dyDescent="0.25">
      <c r="A356" s="36" t="s">
        <v>7306</v>
      </c>
      <c r="B356" s="36" t="s">
        <v>9365</v>
      </c>
      <c r="C356" s="121" t="s">
        <v>7307</v>
      </c>
      <c r="D356" s="36" t="s">
        <v>3</v>
      </c>
      <c r="E356" s="36">
        <v>10</v>
      </c>
      <c r="F356" s="36">
        <v>1</v>
      </c>
      <c r="G356" s="116">
        <v>259.18</v>
      </c>
      <c r="H356" s="102" t="s">
        <v>19631</v>
      </c>
    </row>
    <row r="357" spans="1:8" x14ac:dyDescent="0.25">
      <c r="A357" s="36"/>
      <c r="B357" s="36"/>
      <c r="C357" s="121"/>
      <c r="D357" s="36" t="s">
        <v>7</v>
      </c>
      <c r="E357" s="36">
        <v>0.5</v>
      </c>
      <c r="F357" s="36">
        <v>1</v>
      </c>
      <c r="G357" s="116">
        <v>12.96</v>
      </c>
      <c r="H357" s="102"/>
    </row>
    <row r="358" spans="1:8" ht="47.25" x14ac:dyDescent="0.25">
      <c r="A358" s="36"/>
      <c r="B358" s="36"/>
      <c r="C358" s="122" t="s">
        <v>13815</v>
      </c>
      <c r="D358" s="106"/>
      <c r="E358" s="106"/>
      <c r="F358" s="106">
        <v>2</v>
      </c>
      <c r="G358" s="117">
        <v>272.14</v>
      </c>
      <c r="H358" s="102"/>
    </row>
    <row r="359" spans="1:8" x14ac:dyDescent="0.25">
      <c r="A359" s="36" t="s">
        <v>7308</v>
      </c>
      <c r="B359" s="36" t="s">
        <v>9366</v>
      </c>
      <c r="C359" s="121" t="s">
        <v>7309</v>
      </c>
      <c r="D359" s="36" t="s">
        <v>5</v>
      </c>
      <c r="E359" s="36">
        <v>5</v>
      </c>
      <c r="F359" s="36">
        <v>1</v>
      </c>
      <c r="G359" s="116">
        <v>129.59</v>
      </c>
      <c r="H359" s="102" t="s">
        <v>17789</v>
      </c>
    </row>
    <row r="360" spans="1:8" x14ac:dyDescent="0.25">
      <c r="A360" s="36"/>
      <c r="B360" s="36"/>
      <c r="C360" s="122" t="s">
        <v>13816</v>
      </c>
      <c r="D360" s="106"/>
      <c r="E360" s="106"/>
      <c r="F360" s="106">
        <v>1</v>
      </c>
      <c r="G360" s="117">
        <v>129.59</v>
      </c>
      <c r="H360" s="102"/>
    </row>
    <row r="361" spans="1:8" x14ac:dyDescent="0.25">
      <c r="A361" s="36" t="s">
        <v>7310</v>
      </c>
      <c r="B361" s="36" t="s">
        <v>9367</v>
      </c>
      <c r="C361" s="121" t="s">
        <v>7311</v>
      </c>
      <c r="D361" s="36" t="s">
        <v>5</v>
      </c>
      <c r="E361" s="36">
        <v>5</v>
      </c>
      <c r="F361" s="36">
        <v>2</v>
      </c>
      <c r="G361" s="116">
        <v>259.18</v>
      </c>
      <c r="H361" s="102" t="s">
        <v>20098</v>
      </c>
    </row>
    <row r="362" spans="1:8" x14ac:dyDescent="0.25">
      <c r="A362" s="36"/>
      <c r="B362" s="36"/>
      <c r="C362" s="121"/>
      <c r="D362" s="36" t="s">
        <v>7</v>
      </c>
      <c r="E362" s="36">
        <v>0.5</v>
      </c>
      <c r="F362" s="36">
        <v>3</v>
      </c>
      <c r="G362" s="116">
        <v>38.880000000000003</v>
      </c>
      <c r="H362" s="102"/>
    </row>
    <row r="363" spans="1:8" x14ac:dyDescent="0.25">
      <c r="A363" s="36"/>
      <c r="B363" s="36"/>
      <c r="C363" s="122" t="s">
        <v>13817</v>
      </c>
      <c r="D363" s="106"/>
      <c r="E363" s="106"/>
      <c r="F363" s="106">
        <v>5</v>
      </c>
      <c r="G363" s="117">
        <v>298.06</v>
      </c>
      <c r="H363" s="102"/>
    </row>
    <row r="364" spans="1:8" ht="31.5" x14ac:dyDescent="0.25">
      <c r="A364" s="36" t="s">
        <v>9368</v>
      </c>
      <c r="B364" s="36" t="s">
        <v>9369</v>
      </c>
      <c r="C364" s="121" t="s">
        <v>9370</v>
      </c>
      <c r="D364" s="36" t="s">
        <v>7</v>
      </c>
      <c r="E364" s="36">
        <v>0.5</v>
      </c>
      <c r="F364" s="36">
        <v>10</v>
      </c>
      <c r="G364" s="116">
        <v>129.59</v>
      </c>
      <c r="H364" s="102" t="s">
        <v>17160</v>
      </c>
    </row>
    <row r="365" spans="1:8" ht="31.5" x14ac:dyDescent="0.25">
      <c r="A365" s="36"/>
      <c r="B365" s="36"/>
      <c r="C365" s="122" t="s">
        <v>13818</v>
      </c>
      <c r="D365" s="106"/>
      <c r="E365" s="106"/>
      <c r="F365" s="106">
        <v>10</v>
      </c>
      <c r="G365" s="117">
        <v>129.59</v>
      </c>
      <c r="H365" s="102"/>
    </row>
    <row r="366" spans="1:8" ht="31.5" x14ac:dyDescent="0.25">
      <c r="A366" s="36" t="s">
        <v>9371</v>
      </c>
      <c r="B366" s="36" t="s">
        <v>9372</v>
      </c>
      <c r="C366" s="121" t="s">
        <v>9373</v>
      </c>
      <c r="D366" s="36" t="s">
        <v>7</v>
      </c>
      <c r="E366" s="36">
        <v>0.5</v>
      </c>
      <c r="F366" s="36">
        <v>1</v>
      </c>
      <c r="G366" s="116">
        <v>12.96</v>
      </c>
      <c r="H366" s="102" t="s">
        <v>20548</v>
      </c>
    </row>
    <row r="367" spans="1:8" ht="31.5" x14ac:dyDescent="0.25">
      <c r="A367" s="36"/>
      <c r="B367" s="36"/>
      <c r="C367" s="122" t="s">
        <v>13819</v>
      </c>
      <c r="D367" s="106"/>
      <c r="E367" s="106"/>
      <c r="F367" s="106">
        <v>1</v>
      </c>
      <c r="G367" s="117">
        <v>12.96</v>
      </c>
      <c r="H367" s="102"/>
    </row>
    <row r="368" spans="1:8" ht="31.5" x14ac:dyDescent="0.25">
      <c r="A368" s="36" t="s">
        <v>9374</v>
      </c>
      <c r="B368" s="36" t="s">
        <v>9375</v>
      </c>
      <c r="C368" s="121" t="s">
        <v>9376</v>
      </c>
      <c r="D368" s="36" t="s">
        <v>5</v>
      </c>
      <c r="E368" s="36">
        <v>5</v>
      </c>
      <c r="F368" s="36">
        <v>1</v>
      </c>
      <c r="G368" s="116">
        <v>129.59</v>
      </c>
      <c r="H368" s="102" t="s">
        <v>18190</v>
      </c>
    </row>
    <row r="369" spans="1:8" ht="47.25" x14ac:dyDescent="0.25">
      <c r="A369" s="36"/>
      <c r="B369" s="36"/>
      <c r="C369" s="122" t="s">
        <v>13820</v>
      </c>
      <c r="D369" s="106"/>
      <c r="E369" s="106"/>
      <c r="F369" s="106">
        <v>1</v>
      </c>
      <c r="G369" s="117">
        <v>129.59</v>
      </c>
      <c r="H369" s="102"/>
    </row>
    <row r="370" spans="1:8" x14ac:dyDescent="0.25">
      <c r="A370" s="36" t="s">
        <v>9377</v>
      </c>
      <c r="B370" s="36" t="s">
        <v>9378</v>
      </c>
      <c r="C370" s="121" t="s">
        <v>9379</v>
      </c>
      <c r="D370" s="36" t="s">
        <v>5</v>
      </c>
      <c r="E370" s="36">
        <v>5</v>
      </c>
      <c r="F370" s="36">
        <v>4</v>
      </c>
      <c r="G370" s="116">
        <v>518.36</v>
      </c>
      <c r="H370" s="102" t="s">
        <v>16866</v>
      </c>
    </row>
    <row r="371" spans="1:8" x14ac:dyDescent="0.25">
      <c r="A371" s="36"/>
      <c r="B371" s="36"/>
      <c r="C371" s="121"/>
      <c r="D371" s="36" t="s">
        <v>7</v>
      </c>
      <c r="E371" s="36">
        <v>0.5</v>
      </c>
      <c r="F371" s="36">
        <v>10</v>
      </c>
      <c r="G371" s="116">
        <v>129.59</v>
      </c>
      <c r="H371" s="102"/>
    </row>
    <row r="372" spans="1:8" x14ac:dyDescent="0.25">
      <c r="A372" s="36"/>
      <c r="B372" s="36"/>
      <c r="C372" s="122" t="s">
        <v>13821</v>
      </c>
      <c r="D372" s="106"/>
      <c r="E372" s="106"/>
      <c r="F372" s="106">
        <v>14</v>
      </c>
      <c r="G372" s="117">
        <v>647.95000000000005</v>
      </c>
      <c r="H372" s="102"/>
    </row>
    <row r="373" spans="1:8" ht="31.5" x14ac:dyDescent="0.25">
      <c r="A373" s="36" t="s">
        <v>9380</v>
      </c>
      <c r="B373" s="36" t="s">
        <v>9381</v>
      </c>
      <c r="C373" s="121" t="s">
        <v>9382</v>
      </c>
      <c r="D373" s="36" t="s">
        <v>5</v>
      </c>
      <c r="E373" s="36">
        <v>5</v>
      </c>
      <c r="F373" s="36">
        <v>1</v>
      </c>
      <c r="G373" s="116">
        <v>129.59</v>
      </c>
      <c r="H373" s="102" t="s">
        <v>20772</v>
      </c>
    </row>
    <row r="374" spans="1:8" x14ac:dyDescent="0.25">
      <c r="A374" s="36"/>
      <c r="B374" s="36"/>
      <c r="C374" s="121"/>
      <c r="D374" s="36" t="s">
        <v>7</v>
      </c>
      <c r="E374" s="36">
        <v>0.5</v>
      </c>
      <c r="F374" s="36">
        <v>1</v>
      </c>
      <c r="G374" s="116">
        <v>12.96</v>
      </c>
      <c r="H374" s="102"/>
    </row>
    <row r="375" spans="1:8" ht="31.5" x14ac:dyDescent="0.25">
      <c r="A375" s="36"/>
      <c r="B375" s="36"/>
      <c r="C375" s="122" t="s">
        <v>13822</v>
      </c>
      <c r="D375" s="106"/>
      <c r="E375" s="106"/>
      <c r="F375" s="106">
        <v>2</v>
      </c>
      <c r="G375" s="117">
        <v>142.55000000000001</v>
      </c>
      <c r="H375" s="102"/>
    </row>
    <row r="376" spans="1:8" x14ac:dyDescent="0.25">
      <c r="A376" s="36" t="s">
        <v>9383</v>
      </c>
      <c r="B376" s="36" t="s">
        <v>9384</v>
      </c>
      <c r="C376" s="121" t="s">
        <v>9385</v>
      </c>
      <c r="D376" s="36" t="s">
        <v>5</v>
      </c>
      <c r="E376" s="36">
        <v>5</v>
      </c>
      <c r="F376" s="36">
        <v>4</v>
      </c>
      <c r="G376" s="116">
        <v>518.36</v>
      </c>
      <c r="H376" s="102" t="s">
        <v>18451</v>
      </c>
    </row>
    <row r="377" spans="1:8" x14ac:dyDescent="0.25">
      <c r="A377" s="36"/>
      <c r="B377" s="36"/>
      <c r="C377" s="121"/>
      <c r="D377" s="36" t="s">
        <v>7</v>
      </c>
      <c r="E377" s="36">
        <v>0.5</v>
      </c>
      <c r="F377" s="36">
        <v>3</v>
      </c>
      <c r="G377" s="116">
        <v>38.880000000000003</v>
      </c>
      <c r="H377" s="102"/>
    </row>
    <row r="378" spans="1:8" x14ac:dyDescent="0.25">
      <c r="A378" s="36"/>
      <c r="B378" s="36"/>
      <c r="C378" s="122" t="s">
        <v>13823</v>
      </c>
      <c r="D378" s="106"/>
      <c r="E378" s="106"/>
      <c r="F378" s="106">
        <v>7</v>
      </c>
      <c r="G378" s="117">
        <v>557.24</v>
      </c>
      <c r="H378" s="102"/>
    </row>
    <row r="379" spans="1:8" ht="31.5" x14ac:dyDescent="0.25">
      <c r="A379" s="36" t="s">
        <v>9386</v>
      </c>
      <c r="B379" s="36" t="s">
        <v>9387</v>
      </c>
      <c r="C379" s="121" t="s">
        <v>9388</v>
      </c>
      <c r="D379" s="36" t="s">
        <v>8</v>
      </c>
      <c r="E379" s="36">
        <v>2</v>
      </c>
      <c r="F379" s="36">
        <v>1</v>
      </c>
      <c r="G379" s="116">
        <v>51.84</v>
      </c>
      <c r="H379" s="102" t="s">
        <v>17546</v>
      </c>
    </row>
    <row r="380" spans="1:8" x14ac:dyDescent="0.25">
      <c r="A380" s="36"/>
      <c r="B380" s="36"/>
      <c r="C380" s="121"/>
      <c r="D380" s="36" t="s">
        <v>7</v>
      </c>
      <c r="E380" s="36">
        <v>0.5</v>
      </c>
      <c r="F380" s="36">
        <v>1</v>
      </c>
      <c r="G380" s="116">
        <v>12.96</v>
      </c>
      <c r="H380" s="102"/>
    </row>
    <row r="381" spans="1:8" ht="31.5" x14ac:dyDescent="0.25">
      <c r="A381" s="36"/>
      <c r="B381" s="36"/>
      <c r="C381" s="122" t="s">
        <v>13824</v>
      </c>
      <c r="D381" s="106"/>
      <c r="E381" s="106"/>
      <c r="F381" s="106">
        <v>2</v>
      </c>
      <c r="G381" s="117">
        <v>64.800000000000011</v>
      </c>
      <c r="H381" s="102"/>
    </row>
    <row r="382" spans="1:8" ht="31.5" x14ac:dyDescent="0.25">
      <c r="A382" s="36" t="s">
        <v>9389</v>
      </c>
      <c r="B382" s="36" t="s">
        <v>9390</v>
      </c>
      <c r="C382" s="121" t="s">
        <v>9391</v>
      </c>
      <c r="D382" s="36" t="s">
        <v>8</v>
      </c>
      <c r="E382" s="36">
        <v>2</v>
      </c>
      <c r="F382" s="36">
        <v>1</v>
      </c>
      <c r="G382" s="116">
        <v>51.84</v>
      </c>
      <c r="H382" s="102" t="s">
        <v>18378</v>
      </c>
    </row>
    <row r="383" spans="1:8" x14ac:dyDescent="0.25">
      <c r="A383" s="36"/>
      <c r="B383" s="36"/>
      <c r="C383" s="121"/>
      <c r="D383" s="36" t="s">
        <v>7</v>
      </c>
      <c r="E383" s="36">
        <v>0.5</v>
      </c>
      <c r="F383" s="36">
        <v>1</v>
      </c>
      <c r="G383" s="116">
        <v>12.96</v>
      </c>
      <c r="H383" s="102"/>
    </row>
    <row r="384" spans="1:8" ht="31.5" x14ac:dyDescent="0.25">
      <c r="A384" s="36"/>
      <c r="B384" s="36"/>
      <c r="C384" s="122" t="s">
        <v>13825</v>
      </c>
      <c r="D384" s="106"/>
      <c r="E384" s="106"/>
      <c r="F384" s="106">
        <v>2</v>
      </c>
      <c r="G384" s="117">
        <v>64.800000000000011</v>
      </c>
      <c r="H384" s="102"/>
    </row>
    <row r="385" spans="1:8" ht="31.5" x14ac:dyDescent="0.25">
      <c r="A385" s="36" t="s">
        <v>9392</v>
      </c>
      <c r="B385" s="36" t="s">
        <v>9393</v>
      </c>
      <c r="C385" s="121" t="s">
        <v>9394</v>
      </c>
      <c r="D385" s="36" t="s">
        <v>7</v>
      </c>
      <c r="E385" s="36">
        <v>0.5</v>
      </c>
      <c r="F385" s="36">
        <v>1</v>
      </c>
      <c r="G385" s="116">
        <v>12.96</v>
      </c>
      <c r="H385" s="102" t="s">
        <v>17642</v>
      </c>
    </row>
    <row r="386" spans="1:8" ht="31.5" x14ac:dyDescent="0.25">
      <c r="A386" s="36"/>
      <c r="B386" s="36"/>
      <c r="C386" s="122" t="s">
        <v>13826</v>
      </c>
      <c r="D386" s="106"/>
      <c r="E386" s="106"/>
      <c r="F386" s="106">
        <v>1</v>
      </c>
      <c r="G386" s="117">
        <v>12.96</v>
      </c>
      <c r="H386" s="102"/>
    </row>
    <row r="387" spans="1:8" x14ac:dyDescent="0.25">
      <c r="A387" s="36" t="s">
        <v>9395</v>
      </c>
      <c r="B387" s="36" t="s">
        <v>9396</v>
      </c>
      <c r="C387" s="121" t="s">
        <v>9397</v>
      </c>
      <c r="D387" s="36" t="s">
        <v>7</v>
      </c>
      <c r="E387" s="36">
        <v>0.5</v>
      </c>
      <c r="F387" s="36">
        <v>1</v>
      </c>
      <c r="G387" s="116">
        <v>12.96</v>
      </c>
      <c r="H387" s="102" t="s">
        <v>20683</v>
      </c>
    </row>
    <row r="388" spans="1:8" ht="31.5" x14ac:dyDescent="0.25">
      <c r="A388" s="36"/>
      <c r="B388" s="36"/>
      <c r="C388" s="122" t="s">
        <v>13827</v>
      </c>
      <c r="D388" s="106"/>
      <c r="E388" s="106"/>
      <c r="F388" s="106">
        <v>1</v>
      </c>
      <c r="G388" s="117">
        <v>12.96</v>
      </c>
      <c r="H388" s="102"/>
    </row>
    <row r="389" spans="1:8" x14ac:dyDescent="0.25">
      <c r="A389" s="36" t="s">
        <v>9398</v>
      </c>
      <c r="B389" s="36" t="s">
        <v>9399</v>
      </c>
      <c r="C389" s="121" t="s">
        <v>9400</v>
      </c>
      <c r="D389" s="36" t="s">
        <v>7</v>
      </c>
      <c r="E389" s="36">
        <v>0.5</v>
      </c>
      <c r="F389" s="36">
        <v>1</v>
      </c>
      <c r="G389" s="116">
        <v>12.96</v>
      </c>
      <c r="H389" s="102" t="s">
        <v>18160</v>
      </c>
    </row>
    <row r="390" spans="1:8" x14ac:dyDescent="0.25">
      <c r="A390" s="36"/>
      <c r="B390" s="36"/>
      <c r="C390" s="122" t="s">
        <v>13828</v>
      </c>
      <c r="D390" s="106"/>
      <c r="E390" s="106"/>
      <c r="F390" s="106">
        <v>1</v>
      </c>
      <c r="G390" s="117">
        <v>12.96</v>
      </c>
      <c r="H390" s="102"/>
    </row>
    <row r="391" spans="1:8" x14ac:dyDescent="0.25">
      <c r="A391" s="36" t="s">
        <v>9401</v>
      </c>
      <c r="B391" s="36" t="s">
        <v>9402</v>
      </c>
      <c r="C391" s="121" t="s">
        <v>9403</v>
      </c>
      <c r="D391" s="36" t="s">
        <v>8</v>
      </c>
      <c r="E391" s="36">
        <v>2</v>
      </c>
      <c r="F391" s="36">
        <v>1</v>
      </c>
      <c r="G391" s="116">
        <v>51.84</v>
      </c>
      <c r="H391" s="102" t="s">
        <v>20078</v>
      </c>
    </row>
    <row r="392" spans="1:8" x14ac:dyDescent="0.25">
      <c r="A392" s="36"/>
      <c r="B392" s="36"/>
      <c r="C392" s="121"/>
      <c r="D392" s="36" t="s">
        <v>7</v>
      </c>
      <c r="E392" s="36">
        <v>0.5</v>
      </c>
      <c r="F392" s="36">
        <v>1</v>
      </c>
      <c r="G392" s="116">
        <v>12.96</v>
      </c>
      <c r="H392" s="102"/>
    </row>
    <row r="393" spans="1:8" x14ac:dyDescent="0.25">
      <c r="A393" s="36"/>
      <c r="B393" s="36"/>
      <c r="C393" s="122" t="s">
        <v>13829</v>
      </c>
      <c r="D393" s="106"/>
      <c r="E393" s="106"/>
      <c r="F393" s="106">
        <v>2</v>
      </c>
      <c r="G393" s="117">
        <v>64.800000000000011</v>
      </c>
      <c r="H393" s="102"/>
    </row>
    <row r="394" spans="1:8" ht="31.5" x14ac:dyDescent="0.25">
      <c r="A394" s="36" t="s">
        <v>9404</v>
      </c>
      <c r="B394" s="36" t="s">
        <v>9405</v>
      </c>
      <c r="C394" s="121" t="s">
        <v>9406</v>
      </c>
      <c r="D394" s="36" t="s">
        <v>5</v>
      </c>
      <c r="E394" s="36">
        <v>5</v>
      </c>
      <c r="F394" s="36">
        <v>2</v>
      </c>
      <c r="G394" s="116">
        <v>259.18</v>
      </c>
      <c r="H394" s="102" t="s">
        <v>17480</v>
      </c>
    </row>
    <row r="395" spans="1:8" x14ac:dyDescent="0.25">
      <c r="A395" s="36"/>
      <c r="B395" s="36"/>
      <c r="C395" s="121"/>
      <c r="D395" s="36" t="s">
        <v>7</v>
      </c>
      <c r="E395" s="36">
        <v>0.5</v>
      </c>
      <c r="F395" s="36">
        <v>5</v>
      </c>
      <c r="G395" s="116">
        <v>64.8</v>
      </c>
      <c r="H395" s="102"/>
    </row>
    <row r="396" spans="1:8" ht="31.5" x14ac:dyDescent="0.25">
      <c r="A396" s="36"/>
      <c r="B396" s="36"/>
      <c r="C396" s="122" t="s">
        <v>13830</v>
      </c>
      <c r="D396" s="106"/>
      <c r="E396" s="106"/>
      <c r="F396" s="106">
        <v>7</v>
      </c>
      <c r="G396" s="117">
        <v>323.98</v>
      </c>
      <c r="H396" s="102"/>
    </row>
    <row r="397" spans="1:8" ht="31.5" x14ac:dyDescent="0.25">
      <c r="A397" s="36" t="s">
        <v>9407</v>
      </c>
      <c r="B397" s="36" t="s">
        <v>9408</v>
      </c>
      <c r="C397" s="121" t="s">
        <v>9409</v>
      </c>
      <c r="D397" s="36" t="s">
        <v>7</v>
      </c>
      <c r="E397" s="36">
        <v>0.5</v>
      </c>
      <c r="F397" s="36">
        <v>1</v>
      </c>
      <c r="G397" s="116">
        <v>12.96</v>
      </c>
      <c r="H397" s="102" t="s">
        <v>19094</v>
      </c>
    </row>
    <row r="398" spans="1:8" ht="31.5" x14ac:dyDescent="0.25">
      <c r="A398" s="36"/>
      <c r="B398" s="36"/>
      <c r="C398" s="122" t="s">
        <v>13831</v>
      </c>
      <c r="D398" s="106"/>
      <c r="E398" s="106"/>
      <c r="F398" s="106">
        <v>1</v>
      </c>
      <c r="G398" s="117">
        <v>12.96</v>
      </c>
      <c r="H398" s="102"/>
    </row>
    <row r="399" spans="1:8" x14ac:dyDescent="0.25">
      <c r="A399" s="36" t="s">
        <v>9410</v>
      </c>
      <c r="B399" s="36" t="s">
        <v>9411</v>
      </c>
      <c r="C399" s="121" t="s">
        <v>9412</v>
      </c>
      <c r="D399" s="36" t="s">
        <v>5</v>
      </c>
      <c r="E399" s="36">
        <v>5</v>
      </c>
      <c r="F399" s="36">
        <v>1</v>
      </c>
      <c r="G399" s="116">
        <v>129.59</v>
      </c>
      <c r="H399" s="102" t="s">
        <v>19774</v>
      </c>
    </row>
    <row r="400" spans="1:8" x14ac:dyDescent="0.25">
      <c r="A400" s="36"/>
      <c r="B400" s="36"/>
      <c r="C400" s="122" t="s">
        <v>13832</v>
      </c>
      <c r="D400" s="106"/>
      <c r="E400" s="106"/>
      <c r="F400" s="106">
        <v>1</v>
      </c>
      <c r="G400" s="117">
        <v>129.59</v>
      </c>
      <c r="H400" s="102"/>
    </row>
    <row r="401" spans="1:8" x14ac:dyDescent="0.25">
      <c r="A401" s="36" t="s">
        <v>9413</v>
      </c>
      <c r="B401" s="36" t="s">
        <v>9414</v>
      </c>
      <c r="C401" s="121" t="s">
        <v>9415</v>
      </c>
      <c r="D401" s="36" t="s">
        <v>7</v>
      </c>
      <c r="E401" s="36">
        <v>0.5</v>
      </c>
      <c r="F401" s="36">
        <v>1</v>
      </c>
      <c r="G401" s="116">
        <v>12.96</v>
      </c>
      <c r="H401" s="102" t="s">
        <v>18035</v>
      </c>
    </row>
    <row r="402" spans="1:8" x14ac:dyDescent="0.25">
      <c r="A402" s="36"/>
      <c r="B402" s="36"/>
      <c r="C402" s="122" t="s">
        <v>13833</v>
      </c>
      <c r="D402" s="106"/>
      <c r="E402" s="106"/>
      <c r="F402" s="106">
        <v>1</v>
      </c>
      <c r="G402" s="117">
        <v>12.96</v>
      </c>
      <c r="H402" s="102"/>
    </row>
    <row r="403" spans="1:8" x14ac:dyDescent="0.25">
      <c r="A403" s="36" t="s">
        <v>9416</v>
      </c>
      <c r="B403" s="36" t="s">
        <v>13834</v>
      </c>
      <c r="C403" s="121" t="s">
        <v>13835</v>
      </c>
      <c r="D403" s="36" t="s">
        <v>7</v>
      </c>
      <c r="E403" s="36">
        <v>0.5</v>
      </c>
      <c r="F403" s="36">
        <v>1</v>
      </c>
      <c r="G403" s="116">
        <v>12.96</v>
      </c>
      <c r="H403" s="102" t="s">
        <v>19822</v>
      </c>
    </row>
    <row r="404" spans="1:8" x14ac:dyDescent="0.25">
      <c r="A404" s="36"/>
      <c r="B404" s="36"/>
      <c r="C404" s="122" t="s">
        <v>13836</v>
      </c>
      <c r="D404" s="106"/>
      <c r="E404" s="106"/>
      <c r="F404" s="106">
        <v>1</v>
      </c>
      <c r="G404" s="117">
        <v>12.96</v>
      </c>
      <c r="H404" s="102"/>
    </row>
    <row r="405" spans="1:8" ht="31.5" x14ac:dyDescent="0.25">
      <c r="A405" s="36" t="s">
        <v>9417</v>
      </c>
      <c r="B405" s="36" t="s">
        <v>9418</v>
      </c>
      <c r="C405" s="121" t="s">
        <v>9419</v>
      </c>
      <c r="D405" s="36" t="s">
        <v>7</v>
      </c>
      <c r="E405" s="36">
        <v>0.5</v>
      </c>
      <c r="F405" s="36">
        <v>1</v>
      </c>
      <c r="G405" s="116">
        <v>12.96</v>
      </c>
      <c r="H405" s="102" t="s">
        <v>20806</v>
      </c>
    </row>
    <row r="406" spans="1:8" ht="31.5" x14ac:dyDescent="0.25">
      <c r="A406" s="36"/>
      <c r="B406" s="36"/>
      <c r="C406" s="122" t="s">
        <v>13837</v>
      </c>
      <c r="D406" s="106"/>
      <c r="E406" s="106"/>
      <c r="F406" s="106">
        <v>1</v>
      </c>
      <c r="G406" s="117">
        <v>12.96</v>
      </c>
      <c r="H406" s="102"/>
    </row>
    <row r="407" spans="1:8" x14ac:dyDescent="0.25">
      <c r="A407" s="36" t="s">
        <v>9420</v>
      </c>
      <c r="B407" s="36" t="s">
        <v>9421</v>
      </c>
      <c r="C407" s="121" t="s">
        <v>9422</v>
      </c>
      <c r="D407" s="36" t="s">
        <v>8</v>
      </c>
      <c r="E407" s="36">
        <v>2</v>
      </c>
      <c r="F407" s="36">
        <v>1</v>
      </c>
      <c r="G407" s="116">
        <v>51.84</v>
      </c>
      <c r="H407" s="102" t="s">
        <v>19548</v>
      </c>
    </row>
    <row r="408" spans="1:8" x14ac:dyDescent="0.25">
      <c r="A408" s="36"/>
      <c r="B408" s="36"/>
      <c r="C408" s="121"/>
      <c r="D408" s="36" t="s">
        <v>7</v>
      </c>
      <c r="E408" s="36">
        <v>0.5</v>
      </c>
      <c r="F408" s="36">
        <v>1</v>
      </c>
      <c r="G408" s="116">
        <v>12.96</v>
      </c>
      <c r="H408" s="102"/>
    </row>
    <row r="409" spans="1:8" x14ac:dyDescent="0.25">
      <c r="A409" s="36"/>
      <c r="B409" s="36"/>
      <c r="C409" s="122" t="s">
        <v>13838</v>
      </c>
      <c r="D409" s="106"/>
      <c r="E409" s="106"/>
      <c r="F409" s="106">
        <v>2</v>
      </c>
      <c r="G409" s="117">
        <v>64.800000000000011</v>
      </c>
      <c r="H409" s="102"/>
    </row>
    <row r="410" spans="1:8" x14ac:dyDescent="0.25">
      <c r="A410" s="36" t="s">
        <v>9423</v>
      </c>
      <c r="B410" s="36" t="s">
        <v>9424</v>
      </c>
      <c r="C410" s="121" t="s">
        <v>6790</v>
      </c>
      <c r="D410" s="36" t="s">
        <v>5</v>
      </c>
      <c r="E410" s="36">
        <v>5</v>
      </c>
      <c r="F410" s="36">
        <v>1</v>
      </c>
      <c r="G410" s="116">
        <v>129.59</v>
      </c>
      <c r="H410" s="102" t="s">
        <v>18204</v>
      </c>
    </row>
    <row r="411" spans="1:8" x14ac:dyDescent="0.25">
      <c r="A411" s="36"/>
      <c r="B411" s="36"/>
      <c r="C411" s="121"/>
      <c r="D411" s="36" t="s">
        <v>7</v>
      </c>
      <c r="E411" s="36">
        <v>0.5</v>
      </c>
      <c r="F411" s="36">
        <v>2</v>
      </c>
      <c r="G411" s="116">
        <v>25.92</v>
      </c>
      <c r="H411" s="102"/>
    </row>
    <row r="412" spans="1:8" x14ac:dyDescent="0.25">
      <c r="A412" s="36"/>
      <c r="B412" s="36"/>
      <c r="C412" s="122" t="s">
        <v>13839</v>
      </c>
      <c r="D412" s="106"/>
      <c r="E412" s="106"/>
      <c r="F412" s="106">
        <v>3</v>
      </c>
      <c r="G412" s="117">
        <v>155.51</v>
      </c>
      <c r="H412" s="102"/>
    </row>
    <row r="413" spans="1:8" x14ac:dyDescent="0.25">
      <c r="A413" s="36" t="s">
        <v>9425</v>
      </c>
      <c r="B413" s="36" t="s">
        <v>9426</v>
      </c>
      <c r="C413" s="121" t="s">
        <v>9427</v>
      </c>
      <c r="D413" s="36" t="s">
        <v>3</v>
      </c>
      <c r="E413" s="36">
        <v>10</v>
      </c>
      <c r="F413" s="36">
        <v>14</v>
      </c>
      <c r="G413" s="116">
        <v>3628.55</v>
      </c>
      <c r="H413" s="102" t="s">
        <v>19205</v>
      </c>
    </row>
    <row r="414" spans="1:8" x14ac:dyDescent="0.25">
      <c r="A414" s="36"/>
      <c r="B414" s="36"/>
      <c r="C414" s="121"/>
      <c r="D414" s="36" t="s">
        <v>4</v>
      </c>
      <c r="E414" s="36">
        <v>8</v>
      </c>
      <c r="F414" s="36">
        <v>8</v>
      </c>
      <c r="G414" s="116">
        <v>1658.76</v>
      </c>
      <c r="H414" s="102"/>
    </row>
    <row r="415" spans="1:8" x14ac:dyDescent="0.25">
      <c r="A415" s="36"/>
      <c r="B415" s="36"/>
      <c r="C415" s="121"/>
      <c r="D415" s="36" t="s">
        <v>5</v>
      </c>
      <c r="E415" s="36">
        <v>5</v>
      </c>
      <c r="F415" s="36">
        <v>69</v>
      </c>
      <c r="G415" s="116">
        <v>8941.7800000000007</v>
      </c>
      <c r="H415" s="102"/>
    </row>
    <row r="416" spans="1:8" x14ac:dyDescent="0.25">
      <c r="A416" s="36"/>
      <c r="B416" s="36"/>
      <c r="C416" s="121"/>
      <c r="D416" s="36" t="s">
        <v>7</v>
      </c>
      <c r="E416" s="36">
        <v>0.5</v>
      </c>
      <c r="F416" s="36">
        <v>8</v>
      </c>
      <c r="G416" s="116">
        <v>103.67</v>
      </c>
      <c r="H416" s="102"/>
    </row>
    <row r="417" spans="1:8" x14ac:dyDescent="0.25">
      <c r="A417" s="36"/>
      <c r="B417" s="36"/>
      <c r="C417" s="122" t="s">
        <v>13840</v>
      </c>
      <c r="D417" s="106"/>
      <c r="E417" s="106"/>
      <c r="F417" s="106">
        <v>99</v>
      </c>
      <c r="G417" s="117">
        <v>14332.76</v>
      </c>
      <c r="H417" s="102"/>
    </row>
    <row r="418" spans="1:8" x14ac:dyDescent="0.25">
      <c r="A418" s="36" t="s">
        <v>9428</v>
      </c>
      <c r="B418" s="36" t="s">
        <v>9429</v>
      </c>
      <c r="C418" s="121" t="s">
        <v>9430</v>
      </c>
      <c r="D418" s="36" t="s">
        <v>3</v>
      </c>
      <c r="E418" s="36">
        <v>10</v>
      </c>
      <c r="F418" s="36">
        <v>2</v>
      </c>
      <c r="G418" s="116">
        <v>518.36</v>
      </c>
      <c r="H418" s="102" t="s">
        <v>17828</v>
      </c>
    </row>
    <row r="419" spans="1:8" x14ac:dyDescent="0.25">
      <c r="A419" s="36"/>
      <c r="B419" s="36"/>
      <c r="C419" s="122" t="s">
        <v>13841</v>
      </c>
      <c r="D419" s="106"/>
      <c r="E419" s="106"/>
      <c r="F419" s="106">
        <v>2</v>
      </c>
      <c r="G419" s="117">
        <v>518.36</v>
      </c>
      <c r="H419" s="102"/>
    </row>
    <row r="420" spans="1:8" x14ac:dyDescent="0.25">
      <c r="A420" s="36" t="s">
        <v>9431</v>
      </c>
      <c r="B420" s="36" t="s">
        <v>9432</v>
      </c>
      <c r="C420" s="121" t="s">
        <v>9433</v>
      </c>
      <c r="D420" s="36" t="s">
        <v>3</v>
      </c>
      <c r="E420" s="36">
        <v>10</v>
      </c>
      <c r="F420" s="36">
        <v>4</v>
      </c>
      <c r="G420" s="116">
        <v>1036.73</v>
      </c>
      <c r="H420" s="102" t="s">
        <v>19701</v>
      </c>
    </row>
    <row r="421" spans="1:8" x14ac:dyDescent="0.25">
      <c r="A421" s="36"/>
      <c r="B421" s="36"/>
      <c r="C421" s="121"/>
      <c r="D421" s="36" t="s">
        <v>4</v>
      </c>
      <c r="E421" s="36">
        <v>8</v>
      </c>
      <c r="F421" s="36">
        <v>1</v>
      </c>
      <c r="G421" s="116">
        <v>207.35</v>
      </c>
      <c r="H421" s="102"/>
    </row>
    <row r="422" spans="1:8" x14ac:dyDescent="0.25">
      <c r="A422" s="36"/>
      <c r="B422" s="36"/>
      <c r="C422" s="121"/>
      <c r="D422" s="36" t="s">
        <v>5</v>
      </c>
      <c r="E422" s="36">
        <v>5</v>
      </c>
      <c r="F422" s="36">
        <v>83</v>
      </c>
      <c r="G422" s="116">
        <v>10756.05</v>
      </c>
      <c r="H422" s="102"/>
    </row>
    <row r="423" spans="1:8" x14ac:dyDescent="0.25">
      <c r="A423" s="36"/>
      <c r="B423" s="36"/>
      <c r="C423" s="121"/>
      <c r="D423" s="36" t="s">
        <v>8</v>
      </c>
      <c r="E423" s="36">
        <v>2</v>
      </c>
      <c r="F423" s="36">
        <v>1</v>
      </c>
      <c r="G423" s="116">
        <v>51.84</v>
      </c>
      <c r="H423" s="102"/>
    </row>
    <row r="424" spans="1:8" x14ac:dyDescent="0.25">
      <c r="A424" s="36"/>
      <c r="B424" s="36"/>
      <c r="C424" s="121"/>
      <c r="D424" s="36" t="s">
        <v>7</v>
      </c>
      <c r="E424" s="36">
        <v>0.5</v>
      </c>
      <c r="F424" s="36">
        <v>25</v>
      </c>
      <c r="G424" s="116">
        <v>323.98</v>
      </c>
      <c r="H424" s="102"/>
    </row>
    <row r="425" spans="1:8" ht="31.5" x14ac:dyDescent="0.25">
      <c r="A425" s="36"/>
      <c r="B425" s="36"/>
      <c r="C425" s="122" t="s">
        <v>13842</v>
      </c>
      <c r="D425" s="106"/>
      <c r="E425" s="106"/>
      <c r="F425" s="106">
        <v>114</v>
      </c>
      <c r="G425" s="117">
        <v>12375.949999999999</v>
      </c>
      <c r="H425" s="102"/>
    </row>
    <row r="426" spans="1:8" x14ac:dyDescent="0.25">
      <c r="A426" s="36" t="s">
        <v>9434</v>
      </c>
      <c r="B426" s="36" t="s">
        <v>9435</v>
      </c>
      <c r="C426" s="121" t="s">
        <v>9436</v>
      </c>
      <c r="D426" s="36" t="s">
        <v>7</v>
      </c>
      <c r="E426" s="36">
        <v>0.5</v>
      </c>
      <c r="F426" s="36">
        <v>1</v>
      </c>
      <c r="G426" s="116">
        <v>12.96</v>
      </c>
      <c r="H426" s="102" t="s">
        <v>18776</v>
      </c>
    </row>
    <row r="427" spans="1:8" x14ac:dyDescent="0.25">
      <c r="A427" s="36"/>
      <c r="B427" s="36"/>
      <c r="C427" s="122" t="s">
        <v>13843</v>
      </c>
      <c r="D427" s="106"/>
      <c r="E427" s="106"/>
      <c r="F427" s="106">
        <v>1</v>
      </c>
      <c r="G427" s="117">
        <v>12.96</v>
      </c>
      <c r="H427" s="102"/>
    </row>
    <row r="428" spans="1:8" ht="31.5" x14ac:dyDescent="0.25">
      <c r="A428" s="36" t="s">
        <v>9437</v>
      </c>
      <c r="B428" s="36" t="s">
        <v>9438</v>
      </c>
      <c r="C428" s="121" t="s">
        <v>9439</v>
      </c>
      <c r="D428" s="36" t="s">
        <v>7</v>
      </c>
      <c r="E428" s="36">
        <v>0.5</v>
      </c>
      <c r="F428" s="36">
        <v>1</v>
      </c>
      <c r="G428" s="116">
        <v>12.96</v>
      </c>
      <c r="H428" s="102" t="s">
        <v>19484</v>
      </c>
    </row>
    <row r="429" spans="1:8" ht="31.5" x14ac:dyDescent="0.25">
      <c r="A429" s="36"/>
      <c r="B429" s="36"/>
      <c r="C429" s="122" t="s">
        <v>13844</v>
      </c>
      <c r="D429" s="106"/>
      <c r="E429" s="106"/>
      <c r="F429" s="106">
        <v>1</v>
      </c>
      <c r="G429" s="117">
        <v>12.96</v>
      </c>
      <c r="H429" s="102"/>
    </row>
    <row r="430" spans="1:8" x14ac:dyDescent="0.25">
      <c r="A430" s="36" t="s">
        <v>9440</v>
      </c>
      <c r="B430" s="36" t="s">
        <v>9441</v>
      </c>
      <c r="C430" s="121" t="s">
        <v>9442</v>
      </c>
      <c r="D430" s="36" t="s">
        <v>7</v>
      </c>
      <c r="E430" s="36">
        <v>0.5</v>
      </c>
      <c r="F430" s="36">
        <v>1</v>
      </c>
      <c r="G430" s="116">
        <v>12.96</v>
      </c>
      <c r="H430" s="102" t="s">
        <v>20258</v>
      </c>
    </row>
    <row r="431" spans="1:8" ht="31.5" x14ac:dyDescent="0.25">
      <c r="A431" s="36"/>
      <c r="B431" s="36"/>
      <c r="C431" s="122" t="s">
        <v>13845</v>
      </c>
      <c r="D431" s="106"/>
      <c r="E431" s="106"/>
      <c r="F431" s="106">
        <v>1</v>
      </c>
      <c r="G431" s="117">
        <v>12.96</v>
      </c>
      <c r="H431" s="102"/>
    </row>
    <row r="432" spans="1:8" x14ac:dyDescent="0.25">
      <c r="A432" s="36" t="s">
        <v>9443</v>
      </c>
      <c r="B432" s="36" t="s">
        <v>9444</v>
      </c>
      <c r="C432" s="121" t="s">
        <v>9445</v>
      </c>
      <c r="D432" s="36" t="s">
        <v>7</v>
      </c>
      <c r="E432" s="36">
        <v>0.5</v>
      </c>
      <c r="F432" s="36">
        <v>1</v>
      </c>
      <c r="G432" s="116">
        <v>12.96</v>
      </c>
      <c r="H432" s="102" t="s">
        <v>17202</v>
      </c>
    </row>
    <row r="433" spans="1:8" ht="31.5" x14ac:dyDescent="0.25">
      <c r="A433" s="36"/>
      <c r="B433" s="36"/>
      <c r="C433" s="122" t="s">
        <v>13846</v>
      </c>
      <c r="D433" s="106"/>
      <c r="E433" s="106"/>
      <c r="F433" s="106">
        <v>1</v>
      </c>
      <c r="G433" s="117">
        <v>12.96</v>
      </c>
      <c r="H433" s="102"/>
    </row>
    <row r="434" spans="1:8" x14ac:dyDescent="0.25">
      <c r="A434" s="36" t="s">
        <v>9446</v>
      </c>
      <c r="B434" s="36" t="s">
        <v>9447</v>
      </c>
      <c r="C434" s="121" t="s">
        <v>9448</v>
      </c>
      <c r="D434" s="36" t="s">
        <v>7</v>
      </c>
      <c r="E434" s="36">
        <v>0.5</v>
      </c>
      <c r="F434" s="36">
        <v>2</v>
      </c>
      <c r="G434" s="116">
        <v>25.92</v>
      </c>
      <c r="H434" s="102" t="s">
        <v>17835</v>
      </c>
    </row>
    <row r="435" spans="1:8" x14ac:dyDescent="0.25">
      <c r="A435" s="36"/>
      <c r="B435" s="36"/>
      <c r="C435" s="122" t="s">
        <v>13847</v>
      </c>
      <c r="D435" s="106"/>
      <c r="E435" s="106"/>
      <c r="F435" s="106">
        <v>2</v>
      </c>
      <c r="G435" s="117">
        <v>25.92</v>
      </c>
      <c r="H435" s="102"/>
    </row>
    <row r="436" spans="1:8" x14ac:dyDescent="0.25">
      <c r="A436" s="36" t="s">
        <v>9449</v>
      </c>
      <c r="B436" s="36" t="s">
        <v>9450</v>
      </c>
      <c r="C436" s="121" t="s">
        <v>9451</v>
      </c>
      <c r="D436" s="36" t="s">
        <v>5</v>
      </c>
      <c r="E436" s="36">
        <v>5</v>
      </c>
      <c r="F436" s="36">
        <v>1</v>
      </c>
      <c r="G436" s="116">
        <v>129.59</v>
      </c>
      <c r="H436" s="102" t="s">
        <v>16846</v>
      </c>
    </row>
    <row r="437" spans="1:8" x14ac:dyDescent="0.25">
      <c r="A437" s="36"/>
      <c r="B437" s="36"/>
      <c r="C437" s="121"/>
      <c r="D437" s="36" t="s">
        <v>7</v>
      </c>
      <c r="E437" s="36">
        <v>0.5</v>
      </c>
      <c r="F437" s="36">
        <v>3</v>
      </c>
      <c r="G437" s="116">
        <v>38.880000000000003</v>
      </c>
      <c r="H437" s="102"/>
    </row>
    <row r="438" spans="1:8" x14ac:dyDescent="0.25">
      <c r="A438" s="36"/>
      <c r="B438" s="36"/>
      <c r="C438" s="122" t="s">
        <v>13848</v>
      </c>
      <c r="D438" s="106"/>
      <c r="E438" s="106"/>
      <c r="F438" s="106">
        <v>4</v>
      </c>
      <c r="G438" s="117">
        <v>168.47</v>
      </c>
      <c r="H438" s="102"/>
    </row>
    <row r="439" spans="1:8" ht="31.5" x14ac:dyDescent="0.25">
      <c r="A439" s="36" t="s">
        <v>9452</v>
      </c>
      <c r="B439" s="36" t="s">
        <v>9453</v>
      </c>
      <c r="C439" s="121" t="s">
        <v>7074</v>
      </c>
      <c r="D439" s="36" t="s">
        <v>5</v>
      </c>
      <c r="E439" s="36">
        <v>5</v>
      </c>
      <c r="F439" s="36">
        <v>1</v>
      </c>
      <c r="G439" s="116">
        <v>129.59</v>
      </c>
      <c r="H439" s="102" t="s">
        <v>17438</v>
      </c>
    </row>
    <row r="440" spans="1:8" ht="31.5" x14ac:dyDescent="0.25">
      <c r="A440" s="36"/>
      <c r="B440" s="36"/>
      <c r="C440" s="122" t="s">
        <v>13849</v>
      </c>
      <c r="D440" s="106"/>
      <c r="E440" s="106"/>
      <c r="F440" s="106">
        <v>1</v>
      </c>
      <c r="G440" s="117">
        <v>129.59</v>
      </c>
      <c r="H440" s="102"/>
    </row>
    <row r="441" spans="1:8" ht="31.5" x14ac:dyDescent="0.25">
      <c r="A441" s="36" t="s">
        <v>9454</v>
      </c>
      <c r="B441" s="36" t="s">
        <v>9455</v>
      </c>
      <c r="C441" s="121" t="s">
        <v>9456</v>
      </c>
      <c r="D441" s="36" t="s">
        <v>3</v>
      </c>
      <c r="E441" s="36">
        <v>10</v>
      </c>
      <c r="F441" s="36">
        <v>1</v>
      </c>
      <c r="G441" s="116">
        <v>259.18</v>
      </c>
      <c r="H441" s="102" t="s">
        <v>18555</v>
      </c>
    </row>
    <row r="442" spans="1:8" ht="47.25" x14ac:dyDescent="0.25">
      <c r="A442" s="36"/>
      <c r="B442" s="36"/>
      <c r="C442" s="122" t="s">
        <v>13850</v>
      </c>
      <c r="D442" s="106"/>
      <c r="E442" s="106"/>
      <c r="F442" s="106">
        <v>1</v>
      </c>
      <c r="G442" s="117">
        <v>259.18</v>
      </c>
      <c r="H442" s="102"/>
    </row>
    <row r="443" spans="1:8" ht="31.5" x14ac:dyDescent="0.25">
      <c r="A443" s="36" t="s">
        <v>9457</v>
      </c>
      <c r="B443" s="36" t="s">
        <v>9458</v>
      </c>
      <c r="C443" s="121" t="s">
        <v>9459</v>
      </c>
      <c r="D443" s="36" t="s">
        <v>5</v>
      </c>
      <c r="E443" s="36">
        <v>5</v>
      </c>
      <c r="F443" s="36">
        <v>1</v>
      </c>
      <c r="G443" s="116">
        <v>129.59</v>
      </c>
      <c r="H443" s="102" t="s">
        <v>18367</v>
      </c>
    </row>
    <row r="444" spans="1:8" x14ac:dyDescent="0.25">
      <c r="A444" s="36"/>
      <c r="B444" s="36"/>
      <c r="C444" s="121"/>
      <c r="D444" s="36" t="s">
        <v>7</v>
      </c>
      <c r="E444" s="36">
        <v>0.5</v>
      </c>
      <c r="F444" s="36">
        <v>2</v>
      </c>
      <c r="G444" s="116">
        <v>25.92</v>
      </c>
      <c r="H444" s="102"/>
    </row>
    <row r="445" spans="1:8" ht="47.25" x14ac:dyDescent="0.25">
      <c r="A445" s="36"/>
      <c r="B445" s="36"/>
      <c r="C445" s="122" t="s">
        <v>13851</v>
      </c>
      <c r="D445" s="106"/>
      <c r="E445" s="106"/>
      <c r="F445" s="106">
        <v>3</v>
      </c>
      <c r="G445" s="117">
        <v>155.51</v>
      </c>
      <c r="H445" s="102"/>
    </row>
    <row r="446" spans="1:8" x14ac:dyDescent="0.25">
      <c r="A446" s="36" t="s">
        <v>9460</v>
      </c>
      <c r="B446" s="36" t="s">
        <v>9461</v>
      </c>
      <c r="C446" s="121" t="s">
        <v>9462</v>
      </c>
      <c r="D446" s="36" t="s">
        <v>4</v>
      </c>
      <c r="E446" s="36">
        <v>8</v>
      </c>
      <c r="F446" s="36">
        <v>1</v>
      </c>
      <c r="G446" s="116">
        <v>207.35</v>
      </c>
      <c r="H446" s="102" t="s">
        <v>18167</v>
      </c>
    </row>
    <row r="447" spans="1:8" x14ac:dyDescent="0.25">
      <c r="A447" s="36"/>
      <c r="B447" s="36"/>
      <c r="C447" s="122" t="s">
        <v>13852</v>
      </c>
      <c r="D447" s="106"/>
      <c r="E447" s="106"/>
      <c r="F447" s="106">
        <v>1</v>
      </c>
      <c r="G447" s="117">
        <v>207.35</v>
      </c>
      <c r="H447" s="102"/>
    </row>
    <row r="448" spans="1:8" ht="31.5" x14ac:dyDescent="0.25">
      <c r="A448" s="36" t="s">
        <v>9463</v>
      </c>
      <c r="B448" s="36" t="s">
        <v>9464</v>
      </c>
      <c r="C448" s="121" t="s">
        <v>9465</v>
      </c>
      <c r="D448" s="36" t="s">
        <v>7</v>
      </c>
      <c r="E448" s="36">
        <v>0.5</v>
      </c>
      <c r="F448" s="36">
        <v>1</v>
      </c>
      <c r="G448" s="116">
        <v>12.96</v>
      </c>
      <c r="H448" s="102" t="s">
        <v>19359</v>
      </c>
    </row>
    <row r="449" spans="1:8" ht="31.5" x14ac:dyDescent="0.25">
      <c r="A449" s="36"/>
      <c r="B449" s="36"/>
      <c r="C449" s="122" t="s">
        <v>13853</v>
      </c>
      <c r="D449" s="106"/>
      <c r="E449" s="106"/>
      <c r="F449" s="106">
        <v>1</v>
      </c>
      <c r="G449" s="117">
        <v>12.96</v>
      </c>
      <c r="H449" s="102"/>
    </row>
    <row r="450" spans="1:8" x14ac:dyDescent="0.25">
      <c r="A450" s="36" t="s">
        <v>9466</v>
      </c>
      <c r="B450" s="36" t="s">
        <v>9467</v>
      </c>
      <c r="C450" s="121" t="s">
        <v>9468</v>
      </c>
      <c r="D450" s="36" t="s">
        <v>5</v>
      </c>
      <c r="E450" s="36">
        <v>5</v>
      </c>
      <c r="F450" s="36">
        <v>1</v>
      </c>
      <c r="G450" s="116">
        <v>129.59</v>
      </c>
      <c r="H450" s="102" t="s">
        <v>19723</v>
      </c>
    </row>
    <row r="451" spans="1:8" x14ac:dyDescent="0.25">
      <c r="A451" s="36"/>
      <c r="B451" s="36"/>
      <c r="C451" s="122" t="s">
        <v>13854</v>
      </c>
      <c r="D451" s="106"/>
      <c r="E451" s="106"/>
      <c r="F451" s="106">
        <v>1</v>
      </c>
      <c r="G451" s="117">
        <v>129.59</v>
      </c>
      <c r="H451" s="102"/>
    </row>
    <row r="452" spans="1:8" x14ac:dyDescent="0.25">
      <c r="A452" s="36" t="s">
        <v>9469</v>
      </c>
      <c r="B452" s="36" t="s">
        <v>9470</v>
      </c>
      <c r="C452" s="121" t="s">
        <v>9471</v>
      </c>
      <c r="D452" s="36" t="s">
        <v>7</v>
      </c>
      <c r="E452" s="36">
        <v>0.5</v>
      </c>
      <c r="F452" s="36">
        <v>3</v>
      </c>
      <c r="G452" s="116">
        <v>38.880000000000003</v>
      </c>
      <c r="H452" s="102" t="s">
        <v>17472</v>
      </c>
    </row>
    <row r="453" spans="1:8" ht="31.5" x14ac:dyDescent="0.25">
      <c r="A453" s="36"/>
      <c r="B453" s="36"/>
      <c r="C453" s="122" t="s">
        <v>13855</v>
      </c>
      <c r="D453" s="106"/>
      <c r="E453" s="106"/>
      <c r="F453" s="106">
        <v>3</v>
      </c>
      <c r="G453" s="117">
        <v>38.880000000000003</v>
      </c>
      <c r="H453" s="102"/>
    </row>
    <row r="454" spans="1:8" x14ac:dyDescent="0.25">
      <c r="A454" s="36" t="s">
        <v>9472</v>
      </c>
      <c r="B454" s="36" t="s">
        <v>9473</v>
      </c>
      <c r="C454" s="121" t="s">
        <v>9474</v>
      </c>
      <c r="D454" s="36" t="s">
        <v>8</v>
      </c>
      <c r="E454" s="36">
        <v>2</v>
      </c>
      <c r="F454" s="36">
        <v>3</v>
      </c>
      <c r="G454" s="116">
        <v>155.51</v>
      </c>
      <c r="H454" s="102" t="s">
        <v>17612</v>
      </c>
    </row>
    <row r="455" spans="1:8" x14ac:dyDescent="0.25">
      <c r="A455" s="36"/>
      <c r="B455" s="36"/>
      <c r="C455" s="121"/>
      <c r="D455" s="36" t="s">
        <v>7</v>
      </c>
      <c r="E455" s="36">
        <v>0.5</v>
      </c>
      <c r="F455" s="36">
        <v>1</v>
      </c>
      <c r="G455" s="116">
        <v>12.96</v>
      </c>
      <c r="H455" s="102"/>
    </row>
    <row r="456" spans="1:8" x14ac:dyDescent="0.25">
      <c r="A456" s="36"/>
      <c r="B456" s="36"/>
      <c r="C456" s="122" t="s">
        <v>13856</v>
      </c>
      <c r="D456" s="106"/>
      <c r="E456" s="106"/>
      <c r="F456" s="106">
        <v>4</v>
      </c>
      <c r="G456" s="117">
        <v>168.47</v>
      </c>
      <c r="H456" s="102"/>
    </row>
    <row r="457" spans="1:8" ht="31.5" x14ac:dyDescent="0.25">
      <c r="A457" s="36" t="s">
        <v>9475</v>
      </c>
      <c r="B457" s="36" t="s">
        <v>9476</v>
      </c>
      <c r="C457" s="121" t="s">
        <v>9477</v>
      </c>
      <c r="D457" s="36" t="s">
        <v>3</v>
      </c>
      <c r="E457" s="36">
        <v>10</v>
      </c>
      <c r="F457" s="36">
        <v>1</v>
      </c>
      <c r="G457" s="116">
        <v>259.18</v>
      </c>
      <c r="H457" s="102" t="s">
        <v>19038</v>
      </c>
    </row>
    <row r="458" spans="1:8" ht="31.5" x14ac:dyDescent="0.25">
      <c r="A458" s="36"/>
      <c r="B458" s="36"/>
      <c r="C458" s="122" t="s">
        <v>13857</v>
      </c>
      <c r="D458" s="106"/>
      <c r="E458" s="106"/>
      <c r="F458" s="106">
        <v>1</v>
      </c>
      <c r="G458" s="117">
        <v>259.18</v>
      </c>
      <c r="H458" s="102"/>
    </row>
    <row r="459" spans="1:8" x14ac:dyDescent="0.25">
      <c r="A459" s="36" t="s">
        <v>9478</v>
      </c>
      <c r="B459" s="36" t="s">
        <v>9479</v>
      </c>
      <c r="C459" s="121" t="s">
        <v>9480</v>
      </c>
      <c r="D459" s="36" t="s">
        <v>4</v>
      </c>
      <c r="E459" s="36">
        <v>8</v>
      </c>
      <c r="F459" s="36">
        <v>1</v>
      </c>
      <c r="G459" s="116">
        <v>207.35</v>
      </c>
      <c r="H459" s="102" t="s">
        <v>16936</v>
      </c>
    </row>
    <row r="460" spans="1:8" x14ac:dyDescent="0.25">
      <c r="A460" s="36"/>
      <c r="B460" s="36"/>
      <c r="C460" s="122" t="s">
        <v>13858</v>
      </c>
      <c r="D460" s="106"/>
      <c r="E460" s="106"/>
      <c r="F460" s="106">
        <v>1</v>
      </c>
      <c r="G460" s="117">
        <v>207.35</v>
      </c>
      <c r="H460" s="102"/>
    </row>
    <row r="461" spans="1:8" ht="31.5" x14ac:dyDescent="0.25">
      <c r="A461" s="36" t="s">
        <v>9481</v>
      </c>
      <c r="B461" s="36" t="s">
        <v>9482</v>
      </c>
      <c r="C461" s="121" t="s">
        <v>9483</v>
      </c>
      <c r="D461" s="36" t="s">
        <v>7</v>
      </c>
      <c r="E461" s="36">
        <v>0.5</v>
      </c>
      <c r="F461" s="36">
        <v>1</v>
      </c>
      <c r="G461" s="116">
        <v>12.96</v>
      </c>
      <c r="H461" s="102" t="s">
        <v>20668</v>
      </c>
    </row>
    <row r="462" spans="1:8" ht="31.5" x14ac:dyDescent="0.25">
      <c r="A462" s="36"/>
      <c r="B462" s="36"/>
      <c r="C462" s="122" t="s">
        <v>13859</v>
      </c>
      <c r="D462" s="106"/>
      <c r="E462" s="106"/>
      <c r="F462" s="106">
        <v>1</v>
      </c>
      <c r="G462" s="117">
        <v>12.96</v>
      </c>
      <c r="H462" s="102"/>
    </row>
    <row r="463" spans="1:8" ht="31.5" x14ac:dyDescent="0.25">
      <c r="A463" s="36" t="s">
        <v>9484</v>
      </c>
      <c r="B463" s="36" t="s">
        <v>9485</v>
      </c>
      <c r="C463" s="121" t="s">
        <v>9486</v>
      </c>
      <c r="D463" s="36" t="s">
        <v>7</v>
      </c>
      <c r="E463" s="36">
        <v>0.5</v>
      </c>
      <c r="F463" s="36">
        <v>1</v>
      </c>
      <c r="G463" s="116">
        <v>12.96</v>
      </c>
      <c r="H463" s="102" t="s">
        <v>19684</v>
      </c>
    </row>
    <row r="464" spans="1:8" ht="47.25" x14ac:dyDescent="0.25">
      <c r="A464" s="36"/>
      <c r="B464" s="36"/>
      <c r="C464" s="122" t="s">
        <v>13860</v>
      </c>
      <c r="D464" s="106"/>
      <c r="E464" s="106"/>
      <c r="F464" s="106">
        <v>1</v>
      </c>
      <c r="G464" s="117">
        <v>12.96</v>
      </c>
      <c r="H464" s="102"/>
    </row>
    <row r="465" spans="1:8" x14ac:dyDescent="0.25">
      <c r="A465" s="36" t="s">
        <v>9487</v>
      </c>
      <c r="B465" s="36" t="s">
        <v>9488</v>
      </c>
      <c r="C465" s="121" t="s">
        <v>9489</v>
      </c>
      <c r="D465" s="36" t="s">
        <v>8</v>
      </c>
      <c r="E465" s="36">
        <v>2</v>
      </c>
      <c r="F465" s="36">
        <v>5</v>
      </c>
      <c r="G465" s="116">
        <v>259.18</v>
      </c>
      <c r="H465" s="102" t="s">
        <v>17599</v>
      </c>
    </row>
    <row r="466" spans="1:8" x14ac:dyDescent="0.25">
      <c r="A466" s="36"/>
      <c r="B466" s="36"/>
      <c r="C466" s="121"/>
      <c r="D466" s="36" t="s">
        <v>7</v>
      </c>
      <c r="E466" s="36">
        <v>0.5</v>
      </c>
      <c r="F466" s="36">
        <v>2</v>
      </c>
      <c r="G466" s="116">
        <v>25.92</v>
      </c>
      <c r="H466" s="102"/>
    </row>
    <row r="467" spans="1:8" x14ac:dyDescent="0.25">
      <c r="A467" s="36"/>
      <c r="B467" s="36"/>
      <c r="C467" s="122" t="s">
        <v>13861</v>
      </c>
      <c r="D467" s="106"/>
      <c r="E467" s="106"/>
      <c r="F467" s="106">
        <v>7</v>
      </c>
      <c r="G467" s="117">
        <v>285.10000000000002</v>
      </c>
      <c r="H467" s="102"/>
    </row>
    <row r="468" spans="1:8" ht="31.5" x14ac:dyDescent="0.25">
      <c r="A468" s="36" t="s">
        <v>9490</v>
      </c>
      <c r="B468" s="36" t="s">
        <v>9491</v>
      </c>
      <c r="C468" s="121" t="s">
        <v>9492</v>
      </c>
      <c r="D468" s="36" t="s">
        <v>5</v>
      </c>
      <c r="E468" s="36">
        <v>5</v>
      </c>
      <c r="F468" s="36">
        <v>3</v>
      </c>
      <c r="G468" s="116">
        <v>388.77</v>
      </c>
      <c r="H468" s="102" t="s">
        <v>18770</v>
      </c>
    </row>
    <row r="469" spans="1:8" ht="31.5" x14ac:dyDescent="0.25">
      <c r="A469" s="36"/>
      <c r="B469" s="36"/>
      <c r="C469" s="122" t="s">
        <v>13862</v>
      </c>
      <c r="D469" s="106"/>
      <c r="E469" s="106"/>
      <c r="F469" s="106">
        <v>3</v>
      </c>
      <c r="G469" s="117">
        <v>388.77</v>
      </c>
      <c r="H469" s="102"/>
    </row>
    <row r="470" spans="1:8" ht="31.5" x14ac:dyDescent="0.25">
      <c r="A470" s="36" t="s">
        <v>9493</v>
      </c>
      <c r="B470" s="36" t="s">
        <v>9494</v>
      </c>
      <c r="C470" s="121" t="s">
        <v>5253</v>
      </c>
      <c r="D470" s="36" t="s">
        <v>5</v>
      </c>
      <c r="E470" s="36">
        <v>5</v>
      </c>
      <c r="F470" s="36">
        <v>2</v>
      </c>
      <c r="G470" s="116">
        <v>259.18</v>
      </c>
      <c r="H470" s="102" t="s">
        <v>18586</v>
      </c>
    </row>
    <row r="471" spans="1:8" ht="47.25" x14ac:dyDescent="0.25">
      <c r="A471" s="36"/>
      <c r="B471" s="36"/>
      <c r="C471" s="122" t="s">
        <v>13863</v>
      </c>
      <c r="D471" s="106"/>
      <c r="E471" s="106"/>
      <c r="F471" s="106">
        <v>2</v>
      </c>
      <c r="G471" s="117">
        <v>259.18</v>
      </c>
      <c r="H471" s="102"/>
    </row>
    <row r="472" spans="1:8" ht="31.5" x14ac:dyDescent="0.25">
      <c r="A472" s="36" t="s">
        <v>9495</v>
      </c>
      <c r="B472" s="36" t="s">
        <v>9496</v>
      </c>
      <c r="C472" s="121" t="s">
        <v>9497</v>
      </c>
      <c r="D472" s="36" t="s">
        <v>4</v>
      </c>
      <c r="E472" s="36">
        <v>8</v>
      </c>
      <c r="F472" s="36">
        <v>1</v>
      </c>
      <c r="G472" s="116">
        <v>207.35</v>
      </c>
      <c r="H472" s="102" t="s">
        <v>19014</v>
      </c>
    </row>
    <row r="473" spans="1:8" ht="31.5" x14ac:dyDescent="0.25">
      <c r="A473" s="36"/>
      <c r="B473" s="36"/>
      <c r="C473" s="122" t="s">
        <v>13864</v>
      </c>
      <c r="D473" s="106"/>
      <c r="E473" s="106"/>
      <c r="F473" s="106">
        <v>1</v>
      </c>
      <c r="G473" s="117">
        <v>207.35</v>
      </c>
      <c r="H473" s="102"/>
    </row>
    <row r="474" spans="1:8" ht="31.5" x14ac:dyDescent="0.25">
      <c r="A474" s="36" t="s">
        <v>9498</v>
      </c>
      <c r="B474" s="104">
        <v>18069712352</v>
      </c>
      <c r="C474" s="121" t="s">
        <v>9499</v>
      </c>
      <c r="D474" s="36" t="s">
        <v>7</v>
      </c>
      <c r="E474" s="36">
        <v>0.5</v>
      </c>
      <c r="F474" s="36">
        <v>1</v>
      </c>
      <c r="G474" s="116">
        <v>12.96</v>
      </c>
      <c r="H474" s="114" t="s">
        <v>18069</v>
      </c>
    </row>
    <row r="475" spans="1:8" ht="31.5" x14ac:dyDescent="0.25">
      <c r="A475" s="36"/>
      <c r="B475" s="36"/>
      <c r="C475" s="122" t="s">
        <v>13865</v>
      </c>
      <c r="D475" s="106"/>
      <c r="E475" s="106"/>
      <c r="F475" s="106">
        <v>1</v>
      </c>
      <c r="G475" s="117">
        <v>12.96</v>
      </c>
      <c r="H475" s="102"/>
    </row>
    <row r="476" spans="1:8" ht="31.5" x14ac:dyDescent="0.25">
      <c r="A476" s="36" t="s">
        <v>9500</v>
      </c>
      <c r="B476" s="36" t="s">
        <v>9501</v>
      </c>
      <c r="C476" s="121" t="s">
        <v>9502</v>
      </c>
      <c r="D476" s="36" t="s">
        <v>7</v>
      </c>
      <c r="E476" s="36">
        <v>0.5</v>
      </c>
      <c r="F476" s="36">
        <v>1</v>
      </c>
      <c r="G476" s="116">
        <v>12.96</v>
      </c>
      <c r="H476" s="102" t="s">
        <v>20132</v>
      </c>
    </row>
    <row r="477" spans="1:8" ht="31.5" x14ac:dyDescent="0.25">
      <c r="A477" s="36"/>
      <c r="B477" s="36"/>
      <c r="C477" s="122" t="s">
        <v>13866</v>
      </c>
      <c r="D477" s="106"/>
      <c r="E477" s="106"/>
      <c r="F477" s="106">
        <v>1</v>
      </c>
      <c r="G477" s="117">
        <v>12.96</v>
      </c>
      <c r="H477" s="102"/>
    </row>
    <row r="478" spans="1:8" x14ac:dyDescent="0.25">
      <c r="A478" s="36" t="s">
        <v>9503</v>
      </c>
      <c r="B478" s="36" t="s">
        <v>9504</v>
      </c>
      <c r="C478" s="121" t="s">
        <v>9505</v>
      </c>
      <c r="D478" s="36" t="s">
        <v>5</v>
      </c>
      <c r="E478" s="36">
        <v>5</v>
      </c>
      <c r="F478" s="36">
        <v>1</v>
      </c>
      <c r="G478" s="116">
        <v>129.59</v>
      </c>
      <c r="H478" s="102" t="s">
        <v>17893</v>
      </c>
    </row>
    <row r="479" spans="1:8" x14ac:dyDescent="0.25">
      <c r="A479" s="36"/>
      <c r="B479" s="36"/>
      <c r="C479" s="121"/>
      <c r="D479" s="36" t="s">
        <v>7</v>
      </c>
      <c r="E479" s="36">
        <v>0.5</v>
      </c>
      <c r="F479" s="36">
        <v>1</v>
      </c>
      <c r="G479" s="116">
        <v>12.96</v>
      </c>
      <c r="H479" s="102"/>
    </row>
    <row r="480" spans="1:8" x14ac:dyDescent="0.25">
      <c r="A480" s="36"/>
      <c r="B480" s="36"/>
      <c r="C480" s="122" t="s">
        <v>13867</v>
      </c>
      <c r="D480" s="106"/>
      <c r="E480" s="106"/>
      <c r="F480" s="106">
        <v>2</v>
      </c>
      <c r="G480" s="117">
        <v>142.55000000000001</v>
      </c>
      <c r="H480" s="102"/>
    </row>
    <row r="481" spans="1:8" x14ac:dyDescent="0.25">
      <c r="A481" s="36" t="s">
        <v>9506</v>
      </c>
      <c r="B481" s="36" t="s">
        <v>9507</v>
      </c>
      <c r="C481" s="121" t="s">
        <v>9508</v>
      </c>
      <c r="D481" s="36" t="s">
        <v>3</v>
      </c>
      <c r="E481" s="36">
        <v>10</v>
      </c>
      <c r="F481" s="36">
        <v>1</v>
      </c>
      <c r="G481" s="116">
        <v>259.18</v>
      </c>
      <c r="H481" s="102" t="s">
        <v>17774</v>
      </c>
    </row>
    <row r="482" spans="1:8" x14ac:dyDescent="0.25">
      <c r="A482" s="36"/>
      <c r="B482" s="36"/>
      <c r="C482" s="121"/>
      <c r="D482" s="36" t="s">
        <v>7</v>
      </c>
      <c r="E482" s="36">
        <v>0.5</v>
      </c>
      <c r="F482" s="36">
        <v>1</v>
      </c>
      <c r="G482" s="116">
        <v>12.96</v>
      </c>
      <c r="H482" s="102"/>
    </row>
    <row r="483" spans="1:8" ht="31.5" x14ac:dyDescent="0.25">
      <c r="A483" s="36"/>
      <c r="B483" s="36"/>
      <c r="C483" s="122" t="s">
        <v>13868</v>
      </c>
      <c r="D483" s="106"/>
      <c r="E483" s="106"/>
      <c r="F483" s="106">
        <v>2</v>
      </c>
      <c r="G483" s="117">
        <v>272.14</v>
      </c>
      <c r="H483" s="102"/>
    </row>
    <row r="484" spans="1:8" ht="31.5" x14ac:dyDescent="0.25">
      <c r="A484" s="36" t="s">
        <v>9509</v>
      </c>
      <c r="B484" s="36" t="s">
        <v>9510</v>
      </c>
      <c r="C484" s="121" t="s">
        <v>9511</v>
      </c>
      <c r="D484" s="36" t="s">
        <v>7</v>
      </c>
      <c r="E484" s="36">
        <v>0.5</v>
      </c>
      <c r="F484" s="36">
        <v>1</v>
      </c>
      <c r="G484" s="116">
        <v>12.96</v>
      </c>
      <c r="H484" s="102" t="s">
        <v>19543</v>
      </c>
    </row>
    <row r="485" spans="1:8" ht="31.5" x14ac:dyDescent="0.25">
      <c r="A485" s="36"/>
      <c r="B485" s="36"/>
      <c r="C485" s="122" t="s">
        <v>13869</v>
      </c>
      <c r="D485" s="106"/>
      <c r="E485" s="106"/>
      <c r="F485" s="106">
        <v>1</v>
      </c>
      <c r="G485" s="117">
        <v>12.96</v>
      </c>
      <c r="H485" s="102"/>
    </row>
    <row r="486" spans="1:8" x14ac:dyDescent="0.25">
      <c r="A486" s="36" t="s">
        <v>9512</v>
      </c>
      <c r="B486" s="36" t="s">
        <v>9513</v>
      </c>
      <c r="C486" s="121" t="s">
        <v>9514</v>
      </c>
      <c r="D486" s="36" t="s">
        <v>7</v>
      </c>
      <c r="E486" s="36">
        <v>0.5</v>
      </c>
      <c r="F486" s="36">
        <v>1</v>
      </c>
      <c r="G486" s="116">
        <v>12.96</v>
      </c>
      <c r="H486" s="102" t="s">
        <v>20037</v>
      </c>
    </row>
    <row r="487" spans="1:8" x14ac:dyDescent="0.25">
      <c r="A487" s="36"/>
      <c r="B487" s="36"/>
      <c r="C487" s="122" t="s">
        <v>13870</v>
      </c>
      <c r="D487" s="106"/>
      <c r="E487" s="106"/>
      <c r="F487" s="106">
        <v>1</v>
      </c>
      <c r="G487" s="117">
        <v>12.96</v>
      </c>
      <c r="H487" s="102"/>
    </row>
    <row r="488" spans="1:8" x14ac:dyDescent="0.25">
      <c r="A488" s="36" t="s">
        <v>9515</v>
      </c>
      <c r="B488" s="36" t="s">
        <v>9516</v>
      </c>
      <c r="C488" s="121" t="s">
        <v>9517</v>
      </c>
      <c r="D488" s="36" t="s">
        <v>7</v>
      </c>
      <c r="E488" s="36">
        <v>0.5</v>
      </c>
      <c r="F488" s="36">
        <v>4</v>
      </c>
      <c r="G488" s="116">
        <v>51.84</v>
      </c>
      <c r="H488" s="102" t="s">
        <v>18721</v>
      </c>
    </row>
    <row r="489" spans="1:8" x14ac:dyDescent="0.25">
      <c r="A489" s="36"/>
      <c r="B489" s="36"/>
      <c r="C489" s="122" t="s">
        <v>13871</v>
      </c>
      <c r="D489" s="106"/>
      <c r="E489" s="106"/>
      <c r="F489" s="106">
        <v>4</v>
      </c>
      <c r="G489" s="117">
        <v>51.84</v>
      </c>
      <c r="H489" s="102"/>
    </row>
    <row r="490" spans="1:8" ht="31.5" x14ac:dyDescent="0.25">
      <c r="A490" s="36" t="s">
        <v>9518</v>
      </c>
      <c r="B490" s="36" t="s">
        <v>9519</v>
      </c>
      <c r="C490" s="121" t="s">
        <v>9520</v>
      </c>
      <c r="D490" s="36" t="s">
        <v>7</v>
      </c>
      <c r="E490" s="36">
        <v>0.5</v>
      </c>
      <c r="F490" s="36">
        <v>5</v>
      </c>
      <c r="G490" s="116">
        <v>64.8</v>
      </c>
      <c r="H490" s="102" t="s">
        <v>18241</v>
      </c>
    </row>
    <row r="491" spans="1:8" ht="31.5" x14ac:dyDescent="0.25">
      <c r="A491" s="36"/>
      <c r="B491" s="36"/>
      <c r="C491" s="122" t="s">
        <v>13872</v>
      </c>
      <c r="D491" s="106"/>
      <c r="E491" s="106"/>
      <c r="F491" s="106">
        <v>5</v>
      </c>
      <c r="G491" s="117">
        <v>64.8</v>
      </c>
      <c r="H491" s="102"/>
    </row>
    <row r="492" spans="1:8" ht="31.5" x14ac:dyDescent="0.25">
      <c r="A492" s="36" t="s">
        <v>9521</v>
      </c>
      <c r="B492" s="36" t="s">
        <v>9522</v>
      </c>
      <c r="C492" s="121" t="s">
        <v>9523</v>
      </c>
      <c r="D492" s="36" t="s">
        <v>4</v>
      </c>
      <c r="E492" s="36">
        <v>8</v>
      </c>
      <c r="F492" s="36">
        <v>1</v>
      </c>
      <c r="G492" s="116">
        <v>207.35</v>
      </c>
      <c r="H492" s="102" t="s">
        <v>17562</v>
      </c>
    </row>
    <row r="493" spans="1:8" ht="47.25" x14ac:dyDescent="0.25">
      <c r="A493" s="36"/>
      <c r="B493" s="36"/>
      <c r="C493" s="122" t="s">
        <v>13873</v>
      </c>
      <c r="D493" s="106"/>
      <c r="E493" s="106"/>
      <c r="F493" s="106">
        <v>1</v>
      </c>
      <c r="G493" s="117">
        <v>207.35</v>
      </c>
      <c r="H493" s="102"/>
    </row>
    <row r="494" spans="1:8" ht="31.5" x14ac:dyDescent="0.25">
      <c r="A494" s="36" t="s">
        <v>9524</v>
      </c>
      <c r="B494" s="36" t="s">
        <v>9525</v>
      </c>
      <c r="C494" s="121" t="s">
        <v>9526</v>
      </c>
      <c r="D494" s="36" t="s">
        <v>8</v>
      </c>
      <c r="E494" s="36">
        <v>2</v>
      </c>
      <c r="F494" s="36">
        <v>1</v>
      </c>
      <c r="G494" s="116">
        <v>51.84</v>
      </c>
      <c r="H494" s="102" t="s">
        <v>17990</v>
      </c>
    </row>
    <row r="495" spans="1:8" x14ac:dyDescent="0.25">
      <c r="A495" s="36"/>
      <c r="B495" s="36"/>
      <c r="C495" s="121"/>
      <c r="D495" s="36" t="s">
        <v>7</v>
      </c>
      <c r="E495" s="36">
        <v>0.5</v>
      </c>
      <c r="F495" s="36">
        <v>1</v>
      </c>
      <c r="G495" s="116">
        <v>12.96</v>
      </c>
      <c r="H495" s="102"/>
    </row>
    <row r="496" spans="1:8" ht="31.5" x14ac:dyDescent="0.25">
      <c r="A496" s="36"/>
      <c r="B496" s="36"/>
      <c r="C496" s="122" t="s">
        <v>13874</v>
      </c>
      <c r="D496" s="106"/>
      <c r="E496" s="106"/>
      <c r="F496" s="106">
        <v>2</v>
      </c>
      <c r="G496" s="117">
        <v>64.800000000000011</v>
      </c>
      <c r="H496" s="102"/>
    </row>
    <row r="497" spans="1:8" x14ac:dyDescent="0.25">
      <c r="A497" s="36" t="s">
        <v>9527</v>
      </c>
      <c r="B497" s="36" t="s">
        <v>9528</v>
      </c>
      <c r="C497" s="121" t="s">
        <v>9529</v>
      </c>
      <c r="D497" s="36" t="s">
        <v>4</v>
      </c>
      <c r="E497" s="36">
        <v>8</v>
      </c>
      <c r="F497" s="36">
        <v>1</v>
      </c>
      <c r="G497" s="116">
        <v>207.35</v>
      </c>
      <c r="H497" s="102" t="s">
        <v>17573</v>
      </c>
    </row>
    <row r="498" spans="1:8" x14ac:dyDescent="0.25">
      <c r="A498" s="36"/>
      <c r="B498" s="36"/>
      <c r="C498" s="121"/>
      <c r="D498" s="36" t="s">
        <v>7</v>
      </c>
      <c r="E498" s="36">
        <v>0.5</v>
      </c>
      <c r="F498" s="36">
        <v>1</v>
      </c>
      <c r="G498" s="116">
        <v>12.96</v>
      </c>
      <c r="H498" s="102"/>
    </row>
    <row r="499" spans="1:8" ht="31.5" x14ac:dyDescent="0.25">
      <c r="A499" s="36"/>
      <c r="B499" s="36"/>
      <c r="C499" s="122" t="s">
        <v>13875</v>
      </c>
      <c r="D499" s="106"/>
      <c r="E499" s="106"/>
      <c r="F499" s="106">
        <v>2</v>
      </c>
      <c r="G499" s="117">
        <v>220.31</v>
      </c>
      <c r="H499" s="102"/>
    </row>
    <row r="500" spans="1:8" ht="31.5" x14ac:dyDescent="0.25">
      <c r="A500" s="36" t="s">
        <v>9530</v>
      </c>
      <c r="B500" s="36" t="s">
        <v>9531</v>
      </c>
      <c r="C500" s="121" t="s">
        <v>9532</v>
      </c>
      <c r="D500" s="36" t="s">
        <v>7</v>
      </c>
      <c r="E500" s="36">
        <v>0.5</v>
      </c>
      <c r="F500" s="36">
        <v>1</v>
      </c>
      <c r="G500" s="116">
        <v>12.96</v>
      </c>
      <c r="H500" s="102" t="s">
        <v>17031</v>
      </c>
    </row>
    <row r="501" spans="1:8" ht="31.5" x14ac:dyDescent="0.25">
      <c r="A501" s="36"/>
      <c r="B501" s="36"/>
      <c r="C501" s="122" t="s">
        <v>13876</v>
      </c>
      <c r="D501" s="106"/>
      <c r="E501" s="106"/>
      <c r="F501" s="106">
        <v>1</v>
      </c>
      <c r="G501" s="117">
        <v>12.96</v>
      </c>
      <c r="H501" s="102"/>
    </row>
    <row r="502" spans="1:8" x14ac:dyDescent="0.25">
      <c r="A502" s="36" t="s">
        <v>9533</v>
      </c>
      <c r="B502" s="36" t="s">
        <v>9534</v>
      </c>
      <c r="C502" s="121" t="s">
        <v>9535</v>
      </c>
      <c r="D502" s="36" t="s">
        <v>5</v>
      </c>
      <c r="E502" s="36">
        <v>5</v>
      </c>
      <c r="F502" s="36">
        <v>3</v>
      </c>
      <c r="G502" s="116">
        <v>388.77</v>
      </c>
      <c r="H502" s="102" t="s">
        <v>19206</v>
      </c>
    </row>
    <row r="503" spans="1:8" x14ac:dyDescent="0.25">
      <c r="A503" s="36"/>
      <c r="B503" s="36"/>
      <c r="C503" s="122" t="s">
        <v>13877</v>
      </c>
      <c r="D503" s="106"/>
      <c r="E503" s="106"/>
      <c r="F503" s="106">
        <v>3</v>
      </c>
      <c r="G503" s="117">
        <v>388.77</v>
      </c>
      <c r="H503" s="102"/>
    </row>
    <row r="504" spans="1:8" x14ac:dyDescent="0.25">
      <c r="A504" s="36" t="s">
        <v>9536</v>
      </c>
      <c r="B504" s="36" t="s">
        <v>9537</v>
      </c>
      <c r="C504" s="121" t="s">
        <v>9538</v>
      </c>
      <c r="D504" s="36" t="s">
        <v>3</v>
      </c>
      <c r="E504" s="36">
        <v>10</v>
      </c>
      <c r="F504" s="36">
        <v>2</v>
      </c>
      <c r="G504" s="116">
        <v>518.36</v>
      </c>
      <c r="H504" s="102" t="s">
        <v>20080</v>
      </c>
    </row>
    <row r="505" spans="1:8" x14ac:dyDescent="0.25">
      <c r="A505" s="36"/>
      <c r="B505" s="36"/>
      <c r="C505" s="121"/>
      <c r="D505" s="36" t="s">
        <v>5</v>
      </c>
      <c r="E505" s="36">
        <v>5</v>
      </c>
      <c r="F505" s="36">
        <v>6</v>
      </c>
      <c r="G505" s="116">
        <v>777.55</v>
      </c>
      <c r="H505" s="102"/>
    </row>
    <row r="506" spans="1:8" x14ac:dyDescent="0.25">
      <c r="A506" s="36"/>
      <c r="B506" s="36"/>
      <c r="C506" s="121"/>
      <c r="D506" s="36" t="s">
        <v>7</v>
      </c>
      <c r="E506" s="36">
        <v>0.5</v>
      </c>
      <c r="F506" s="36">
        <v>6</v>
      </c>
      <c r="G506" s="116">
        <v>77.75</v>
      </c>
      <c r="H506" s="102"/>
    </row>
    <row r="507" spans="1:8" x14ac:dyDescent="0.25">
      <c r="A507" s="36"/>
      <c r="B507" s="36"/>
      <c r="C507" s="122" t="s">
        <v>13878</v>
      </c>
      <c r="D507" s="106"/>
      <c r="E507" s="106"/>
      <c r="F507" s="106">
        <v>14</v>
      </c>
      <c r="G507" s="117">
        <v>1373.6599999999999</v>
      </c>
      <c r="H507" s="102"/>
    </row>
    <row r="508" spans="1:8" ht="31.5" x14ac:dyDescent="0.25">
      <c r="A508" s="36" t="s">
        <v>9542</v>
      </c>
      <c r="B508" s="36" t="s">
        <v>9543</v>
      </c>
      <c r="C508" s="121" t="s">
        <v>9544</v>
      </c>
      <c r="D508" s="36" t="s">
        <v>3</v>
      </c>
      <c r="E508" s="36">
        <v>10</v>
      </c>
      <c r="F508" s="36">
        <v>1</v>
      </c>
      <c r="G508" s="116">
        <v>259.18</v>
      </c>
      <c r="H508" s="102" t="s">
        <v>17349</v>
      </c>
    </row>
    <row r="509" spans="1:8" x14ac:dyDescent="0.25">
      <c r="A509" s="36"/>
      <c r="B509" s="36"/>
      <c r="C509" s="121"/>
      <c r="D509" s="36" t="s">
        <v>7</v>
      </c>
      <c r="E509" s="36">
        <v>0.5</v>
      </c>
      <c r="F509" s="36">
        <v>1</v>
      </c>
      <c r="G509" s="116">
        <v>12.96</v>
      </c>
      <c r="H509" s="102"/>
    </row>
    <row r="510" spans="1:8" ht="31.5" x14ac:dyDescent="0.25">
      <c r="A510" s="36"/>
      <c r="B510" s="36"/>
      <c r="C510" s="122" t="s">
        <v>13879</v>
      </c>
      <c r="D510" s="106"/>
      <c r="E510" s="106"/>
      <c r="F510" s="106">
        <v>2</v>
      </c>
      <c r="G510" s="117">
        <v>272.14</v>
      </c>
      <c r="H510" s="102"/>
    </row>
    <row r="511" spans="1:8" x14ac:dyDescent="0.25">
      <c r="A511" s="36" t="s">
        <v>9545</v>
      </c>
      <c r="B511" s="36" t="s">
        <v>9546</v>
      </c>
      <c r="C511" s="121" t="s">
        <v>9547</v>
      </c>
      <c r="D511" s="36" t="s">
        <v>3</v>
      </c>
      <c r="E511" s="36">
        <v>10</v>
      </c>
      <c r="F511" s="36">
        <v>1</v>
      </c>
      <c r="G511" s="116">
        <v>259.18</v>
      </c>
      <c r="H511" s="102" t="s">
        <v>17764</v>
      </c>
    </row>
    <row r="512" spans="1:8" x14ac:dyDescent="0.25">
      <c r="A512" s="36"/>
      <c r="B512" s="36"/>
      <c r="C512" s="122" t="s">
        <v>13880</v>
      </c>
      <c r="D512" s="106"/>
      <c r="E512" s="106"/>
      <c r="F512" s="106">
        <v>1</v>
      </c>
      <c r="G512" s="117">
        <v>259.18</v>
      </c>
      <c r="H512" s="102"/>
    </row>
    <row r="513" spans="1:8" ht="31.5" x14ac:dyDescent="0.25">
      <c r="A513" s="36" t="s">
        <v>9548</v>
      </c>
      <c r="B513" s="36" t="s">
        <v>9549</v>
      </c>
      <c r="C513" s="121" t="s">
        <v>9550</v>
      </c>
      <c r="D513" s="36" t="s">
        <v>7</v>
      </c>
      <c r="E513" s="36">
        <v>0.5</v>
      </c>
      <c r="F513" s="36">
        <v>1</v>
      </c>
      <c r="G513" s="116">
        <v>12.96</v>
      </c>
      <c r="H513" s="102" t="s">
        <v>20240</v>
      </c>
    </row>
    <row r="514" spans="1:8" ht="31.5" x14ac:dyDescent="0.25">
      <c r="A514" s="36"/>
      <c r="B514" s="36"/>
      <c r="C514" s="122" t="s">
        <v>13881</v>
      </c>
      <c r="D514" s="106"/>
      <c r="E514" s="106"/>
      <c r="F514" s="106">
        <v>1</v>
      </c>
      <c r="G514" s="117">
        <v>12.96</v>
      </c>
      <c r="H514" s="102"/>
    </row>
    <row r="515" spans="1:8" x14ac:dyDescent="0.25">
      <c r="A515" s="36" t="s">
        <v>9551</v>
      </c>
      <c r="B515" s="36" t="s">
        <v>9552</v>
      </c>
      <c r="C515" s="121" t="s">
        <v>9553</v>
      </c>
      <c r="D515" s="36" t="s">
        <v>7</v>
      </c>
      <c r="E515" s="36">
        <v>0.5</v>
      </c>
      <c r="F515" s="36">
        <v>1</v>
      </c>
      <c r="G515" s="116">
        <v>12.96</v>
      </c>
      <c r="H515" s="102" t="s">
        <v>16888</v>
      </c>
    </row>
    <row r="516" spans="1:8" x14ac:dyDescent="0.25">
      <c r="A516" s="36"/>
      <c r="B516" s="36"/>
      <c r="C516" s="122" t="s">
        <v>13882</v>
      </c>
      <c r="D516" s="106"/>
      <c r="E516" s="106"/>
      <c r="F516" s="106">
        <v>1</v>
      </c>
      <c r="G516" s="117">
        <v>12.96</v>
      </c>
      <c r="H516" s="102"/>
    </row>
    <row r="517" spans="1:8" ht="31.5" x14ac:dyDescent="0.25">
      <c r="A517" s="36" t="s">
        <v>9554</v>
      </c>
      <c r="B517" s="36" t="s">
        <v>9555</v>
      </c>
      <c r="C517" s="121" t="s">
        <v>9556</v>
      </c>
      <c r="D517" s="36" t="s">
        <v>7</v>
      </c>
      <c r="E517" s="36">
        <v>0.5</v>
      </c>
      <c r="F517" s="36">
        <v>1</v>
      </c>
      <c r="G517" s="116">
        <v>12.96</v>
      </c>
      <c r="H517" s="102" t="s">
        <v>20231</v>
      </c>
    </row>
    <row r="518" spans="1:8" ht="31.5" x14ac:dyDescent="0.25">
      <c r="A518" s="36"/>
      <c r="B518" s="36"/>
      <c r="C518" s="122" t="s">
        <v>13883</v>
      </c>
      <c r="D518" s="106"/>
      <c r="E518" s="106"/>
      <c r="F518" s="106">
        <v>1</v>
      </c>
      <c r="G518" s="117">
        <v>12.96</v>
      </c>
      <c r="H518" s="102"/>
    </row>
    <row r="519" spans="1:8" ht="31.5" x14ac:dyDescent="0.25">
      <c r="A519" s="36" t="s">
        <v>9557</v>
      </c>
      <c r="B519" s="36" t="s">
        <v>9558</v>
      </c>
      <c r="C519" s="121" t="s">
        <v>9559</v>
      </c>
      <c r="D519" s="36" t="s">
        <v>4</v>
      </c>
      <c r="E519" s="36">
        <v>8</v>
      </c>
      <c r="F519" s="36">
        <v>1</v>
      </c>
      <c r="G519" s="116">
        <v>207.35</v>
      </c>
      <c r="H519" s="102" t="s">
        <v>20193</v>
      </c>
    </row>
    <row r="520" spans="1:8" x14ac:dyDescent="0.25">
      <c r="A520" s="36"/>
      <c r="B520" s="36"/>
      <c r="C520" s="121"/>
      <c r="D520" s="36" t="s">
        <v>5</v>
      </c>
      <c r="E520" s="36">
        <v>5</v>
      </c>
      <c r="F520" s="36">
        <v>10</v>
      </c>
      <c r="G520" s="116">
        <v>1295.9100000000001</v>
      </c>
      <c r="H520" s="102"/>
    </row>
    <row r="521" spans="1:8" x14ac:dyDescent="0.25">
      <c r="A521" s="36"/>
      <c r="B521" s="36"/>
      <c r="C521" s="121"/>
      <c r="D521" s="36" t="s">
        <v>7</v>
      </c>
      <c r="E521" s="36">
        <v>0.5</v>
      </c>
      <c r="F521" s="36">
        <v>3</v>
      </c>
      <c r="G521" s="116">
        <v>38.880000000000003</v>
      </c>
      <c r="H521" s="102"/>
    </row>
    <row r="522" spans="1:8" ht="31.5" x14ac:dyDescent="0.25">
      <c r="A522" s="36"/>
      <c r="B522" s="36"/>
      <c r="C522" s="122" t="s">
        <v>13884</v>
      </c>
      <c r="D522" s="106"/>
      <c r="E522" s="106"/>
      <c r="F522" s="106">
        <v>14</v>
      </c>
      <c r="G522" s="117">
        <v>1542.14</v>
      </c>
      <c r="H522" s="102"/>
    </row>
    <row r="523" spans="1:8" ht="31.5" x14ac:dyDescent="0.25">
      <c r="A523" s="36" t="s">
        <v>9560</v>
      </c>
      <c r="B523" s="36" t="s">
        <v>13885</v>
      </c>
      <c r="C523" s="121" t="s">
        <v>9561</v>
      </c>
      <c r="D523" s="36" t="s">
        <v>5</v>
      </c>
      <c r="E523" s="36">
        <v>5</v>
      </c>
      <c r="F523" s="36">
        <v>1</v>
      </c>
      <c r="G523" s="116">
        <v>129.59</v>
      </c>
      <c r="H523" s="102" t="s">
        <v>17192</v>
      </c>
    </row>
    <row r="524" spans="1:8" ht="31.5" x14ac:dyDescent="0.25">
      <c r="A524" s="36"/>
      <c r="B524" s="36"/>
      <c r="C524" s="122" t="s">
        <v>13886</v>
      </c>
      <c r="D524" s="106"/>
      <c r="E524" s="106"/>
      <c r="F524" s="106">
        <v>1</v>
      </c>
      <c r="G524" s="117">
        <v>129.59</v>
      </c>
      <c r="H524" s="102"/>
    </row>
    <row r="525" spans="1:8" x14ac:dyDescent="0.25">
      <c r="A525" s="36" t="s">
        <v>9562</v>
      </c>
      <c r="B525" s="36" t="s">
        <v>9563</v>
      </c>
      <c r="C525" s="121" t="s">
        <v>9564</v>
      </c>
      <c r="D525" s="36" t="s">
        <v>3</v>
      </c>
      <c r="E525" s="36">
        <v>10</v>
      </c>
      <c r="F525" s="36">
        <v>2</v>
      </c>
      <c r="G525" s="116">
        <v>518.36</v>
      </c>
      <c r="H525" s="102" t="s">
        <v>19794</v>
      </c>
    </row>
    <row r="526" spans="1:8" x14ac:dyDescent="0.25">
      <c r="A526" s="36"/>
      <c r="B526" s="36"/>
      <c r="C526" s="122" t="s">
        <v>13887</v>
      </c>
      <c r="D526" s="106"/>
      <c r="E526" s="106"/>
      <c r="F526" s="106">
        <v>2</v>
      </c>
      <c r="G526" s="117">
        <v>518.36</v>
      </c>
      <c r="H526" s="102"/>
    </row>
    <row r="527" spans="1:8" ht="31.5" x14ac:dyDescent="0.25">
      <c r="A527" s="36" t="s">
        <v>9565</v>
      </c>
      <c r="B527" s="36" t="s">
        <v>9566</v>
      </c>
      <c r="C527" s="121" t="s">
        <v>9567</v>
      </c>
      <c r="D527" s="36" t="s">
        <v>8</v>
      </c>
      <c r="E527" s="36">
        <v>2</v>
      </c>
      <c r="F527" s="36">
        <v>1</v>
      </c>
      <c r="G527" s="116">
        <v>51.84</v>
      </c>
      <c r="H527" s="102" t="s">
        <v>17434</v>
      </c>
    </row>
    <row r="528" spans="1:8" ht="31.5" x14ac:dyDescent="0.25">
      <c r="A528" s="36"/>
      <c r="B528" s="36"/>
      <c r="C528" s="122" t="s">
        <v>13888</v>
      </c>
      <c r="D528" s="106"/>
      <c r="E528" s="106"/>
      <c r="F528" s="106">
        <v>1</v>
      </c>
      <c r="G528" s="117">
        <v>51.84</v>
      </c>
      <c r="H528" s="102"/>
    </row>
    <row r="529" spans="1:8" ht="31.5" x14ac:dyDescent="0.25">
      <c r="A529" s="36" t="s">
        <v>13889</v>
      </c>
      <c r="B529" s="36" t="s">
        <v>13890</v>
      </c>
      <c r="C529" s="121" t="s">
        <v>13891</v>
      </c>
      <c r="D529" s="36" t="s">
        <v>5</v>
      </c>
      <c r="E529" s="36">
        <v>5</v>
      </c>
      <c r="F529" s="36">
        <v>1</v>
      </c>
      <c r="G529" s="116">
        <v>129.59</v>
      </c>
      <c r="H529" s="102" t="s">
        <v>19387</v>
      </c>
    </row>
    <row r="530" spans="1:8" ht="47.25" x14ac:dyDescent="0.25">
      <c r="A530" s="36"/>
      <c r="B530" s="36"/>
      <c r="C530" s="122" t="s">
        <v>13892</v>
      </c>
      <c r="D530" s="106"/>
      <c r="E530" s="106"/>
      <c r="F530" s="106">
        <v>1</v>
      </c>
      <c r="G530" s="117">
        <v>129.59</v>
      </c>
      <c r="H530" s="102"/>
    </row>
    <row r="531" spans="1:8" ht="31.5" x14ac:dyDescent="0.25">
      <c r="A531" s="36" t="s">
        <v>13893</v>
      </c>
      <c r="B531" s="36" t="s">
        <v>13894</v>
      </c>
      <c r="C531" s="121" t="s">
        <v>13895</v>
      </c>
      <c r="D531" s="36" t="s">
        <v>3</v>
      </c>
      <c r="E531" s="36">
        <v>10</v>
      </c>
      <c r="F531" s="36">
        <v>1</v>
      </c>
      <c r="G531" s="116">
        <v>259.18</v>
      </c>
      <c r="H531" s="102" t="s">
        <v>17759</v>
      </c>
    </row>
    <row r="532" spans="1:8" x14ac:dyDescent="0.25">
      <c r="A532" s="36"/>
      <c r="B532" s="36"/>
      <c r="C532" s="121"/>
      <c r="D532" s="36" t="s">
        <v>7</v>
      </c>
      <c r="E532" s="36">
        <v>0.5</v>
      </c>
      <c r="F532" s="36">
        <v>1</v>
      </c>
      <c r="G532" s="116">
        <v>12.96</v>
      </c>
      <c r="H532" s="102"/>
    </row>
    <row r="533" spans="1:8" ht="31.5" x14ac:dyDescent="0.25">
      <c r="A533" s="36"/>
      <c r="B533" s="36"/>
      <c r="C533" s="122" t="s">
        <v>13896</v>
      </c>
      <c r="D533" s="106"/>
      <c r="E533" s="106"/>
      <c r="F533" s="106">
        <v>2</v>
      </c>
      <c r="G533" s="117">
        <v>272.14</v>
      </c>
      <c r="H533" s="102"/>
    </row>
    <row r="534" spans="1:8" ht="31.5" x14ac:dyDescent="0.25">
      <c r="A534" s="36" t="s">
        <v>13897</v>
      </c>
      <c r="B534" s="36" t="s">
        <v>13898</v>
      </c>
      <c r="C534" s="121" t="s">
        <v>13899</v>
      </c>
      <c r="D534" s="36" t="s">
        <v>5</v>
      </c>
      <c r="E534" s="36">
        <v>5</v>
      </c>
      <c r="F534" s="36">
        <v>1</v>
      </c>
      <c r="G534" s="116">
        <v>129.59</v>
      </c>
      <c r="H534" s="102" t="s">
        <v>17363</v>
      </c>
    </row>
    <row r="535" spans="1:8" ht="47.25" x14ac:dyDescent="0.25">
      <c r="A535" s="36"/>
      <c r="B535" s="36"/>
      <c r="C535" s="122" t="s">
        <v>13900</v>
      </c>
      <c r="D535" s="106"/>
      <c r="E535" s="106"/>
      <c r="F535" s="106">
        <v>1</v>
      </c>
      <c r="G535" s="117">
        <v>129.59</v>
      </c>
      <c r="H535" s="102"/>
    </row>
    <row r="536" spans="1:8" ht="47.25" x14ac:dyDescent="0.25">
      <c r="A536" s="36" t="s">
        <v>13901</v>
      </c>
      <c r="B536" s="36" t="s">
        <v>13902</v>
      </c>
      <c r="C536" s="121" t="s">
        <v>13903</v>
      </c>
      <c r="D536" s="36" t="s">
        <v>5</v>
      </c>
      <c r="E536" s="36">
        <v>5</v>
      </c>
      <c r="F536" s="36">
        <v>1</v>
      </c>
      <c r="G536" s="116">
        <v>129.59</v>
      </c>
      <c r="H536" s="102" t="s">
        <v>19583</v>
      </c>
    </row>
    <row r="537" spans="1:8" ht="47.25" x14ac:dyDescent="0.25">
      <c r="A537" s="36"/>
      <c r="B537" s="36"/>
      <c r="C537" s="122" t="s">
        <v>13904</v>
      </c>
      <c r="D537" s="106"/>
      <c r="E537" s="106"/>
      <c r="F537" s="106">
        <v>1</v>
      </c>
      <c r="G537" s="117">
        <v>129.59</v>
      </c>
      <c r="H537" s="102"/>
    </row>
    <row r="538" spans="1:8" x14ac:dyDescent="0.25">
      <c r="A538" s="36" t="s">
        <v>9568</v>
      </c>
      <c r="B538" s="36" t="s">
        <v>9569</v>
      </c>
      <c r="C538" s="121" t="s">
        <v>9570</v>
      </c>
      <c r="D538" s="36" t="s">
        <v>7</v>
      </c>
      <c r="E538" s="36">
        <v>0.5</v>
      </c>
      <c r="F538" s="36">
        <v>1</v>
      </c>
      <c r="G538" s="116">
        <v>12.96</v>
      </c>
      <c r="H538" s="102" t="s">
        <v>19427</v>
      </c>
    </row>
    <row r="539" spans="1:8" x14ac:dyDescent="0.25">
      <c r="A539" s="36"/>
      <c r="B539" s="36"/>
      <c r="C539" s="122" t="s">
        <v>13905</v>
      </c>
      <c r="D539" s="106"/>
      <c r="E539" s="106"/>
      <c r="F539" s="106">
        <v>1</v>
      </c>
      <c r="G539" s="117">
        <v>12.96</v>
      </c>
      <c r="H539" s="102"/>
    </row>
    <row r="540" spans="1:8" ht="31.5" x14ac:dyDescent="0.25">
      <c r="A540" s="36" t="s">
        <v>13906</v>
      </c>
      <c r="B540" s="36" t="s">
        <v>13907</v>
      </c>
      <c r="C540" s="121" t="s">
        <v>13908</v>
      </c>
      <c r="D540" s="36" t="s">
        <v>5</v>
      </c>
      <c r="E540" s="36">
        <v>5</v>
      </c>
      <c r="F540" s="36">
        <v>1</v>
      </c>
      <c r="G540" s="116">
        <v>129.59</v>
      </c>
      <c r="H540" s="102" t="s">
        <v>19506</v>
      </c>
    </row>
    <row r="541" spans="1:8" ht="31.5" x14ac:dyDescent="0.25">
      <c r="A541" s="36"/>
      <c r="B541" s="36"/>
      <c r="C541" s="122" t="s">
        <v>13909</v>
      </c>
      <c r="D541" s="106"/>
      <c r="E541" s="106"/>
      <c r="F541" s="106">
        <v>1</v>
      </c>
      <c r="G541" s="117">
        <v>129.59</v>
      </c>
      <c r="H541" s="102"/>
    </row>
    <row r="542" spans="1:8" x14ac:dyDescent="0.25">
      <c r="A542" s="36" t="s">
        <v>13910</v>
      </c>
      <c r="B542" s="36" t="s">
        <v>13911</v>
      </c>
      <c r="C542" s="121" t="s">
        <v>13912</v>
      </c>
      <c r="D542" s="36" t="s">
        <v>5</v>
      </c>
      <c r="E542" s="36">
        <v>5</v>
      </c>
      <c r="F542" s="36">
        <v>1</v>
      </c>
      <c r="G542" s="116">
        <v>129.59</v>
      </c>
      <c r="H542" s="102" t="s">
        <v>19823</v>
      </c>
    </row>
    <row r="543" spans="1:8" x14ac:dyDescent="0.25">
      <c r="A543" s="36"/>
      <c r="B543" s="36"/>
      <c r="C543" s="121"/>
      <c r="D543" s="36" t="s">
        <v>7</v>
      </c>
      <c r="E543" s="36">
        <v>0.5</v>
      </c>
      <c r="F543" s="36">
        <v>4</v>
      </c>
      <c r="G543" s="116">
        <v>51.84</v>
      </c>
      <c r="H543" s="102"/>
    </row>
    <row r="544" spans="1:8" x14ac:dyDescent="0.25">
      <c r="A544" s="36"/>
      <c r="B544" s="36"/>
      <c r="C544" s="122" t="s">
        <v>13913</v>
      </c>
      <c r="D544" s="106"/>
      <c r="E544" s="106"/>
      <c r="F544" s="106">
        <v>5</v>
      </c>
      <c r="G544" s="117">
        <v>181.43</v>
      </c>
      <c r="H544" s="102"/>
    </row>
    <row r="545" spans="1:8" ht="31.5" x14ac:dyDescent="0.25">
      <c r="A545" s="36" t="s">
        <v>9571</v>
      </c>
      <c r="B545" s="36" t="s">
        <v>9572</v>
      </c>
      <c r="C545" s="121" t="s">
        <v>5270</v>
      </c>
      <c r="D545" s="36" t="s">
        <v>5</v>
      </c>
      <c r="E545" s="36">
        <v>5</v>
      </c>
      <c r="F545" s="36">
        <v>1</v>
      </c>
      <c r="G545" s="116">
        <v>129.59</v>
      </c>
      <c r="H545" s="102" t="s">
        <v>20395</v>
      </c>
    </row>
    <row r="546" spans="1:8" ht="31.5" x14ac:dyDescent="0.25">
      <c r="A546" s="36"/>
      <c r="B546" s="36"/>
      <c r="C546" s="122" t="s">
        <v>13914</v>
      </c>
      <c r="D546" s="106"/>
      <c r="E546" s="106"/>
      <c r="F546" s="106">
        <v>1</v>
      </c>
      <c r="G546" s="117">
        <v>129.59</v>
      </c>
      <c r="H546" s="102"/>
    </row>
    <row r="547" spans="1:8" x14ac:dyDescent="0.25">
      <c r="A547" s="36" t="s">
        <v>13915</v>
      </c>
      <c r="B547" s="36" t="s">
        <v>13916</v>
      </c>
      <c r="C547" s="121" t="s">
        <v>13917</v>
      </c>
      <c r="D547" s="36" t="s">
        <v>3</v>
      </c>
      <c r="E547" s="36">
        <v>10</v>
      </c>
      <c r="F547" s="36">
        <v>1</v>
      </c>
      <c r="G547" s="116">
        <v>259.18</v>
      </c>
      <c r="H547" s="102" t="s">
        <v>17787</v>
      </c>
    </row>
    <row r="548" spans="1:8" x14ac:dyDescent="0.25">
      <c r="A548" s="36"/>
      <c r="B548" s="36"/>
      <c r="C548" s="122" t="s">
        <v>13918</v>
      </c>
      <c r="D548" s="106"/>
      <c r="E548" s="106"/>
      <c r="F548" s="106">
        <v>1</v>
      </c>
      <c r="G548" s="117">
        <v>259.18</v>
      </c>
      <c r="H548" s="102"/>
    </row>
    <row r="549" spans="1:8" x14ac:dyDescent="0.25">
      <c r="A549" s="36" t="s">
        <v>13919</v>
      </c>
      <c r="B549" s="36" t="s">
        <v>13920</v>
      </c>
      <c r="C549" s="121" t="s">
        <v>13921</v>
      </c>
      <c r="D549" s="36" t="s">
        <v>3</v>
      </c>
      <c r="E549" s="36">
        <v>10</v>
      </c>
      <c r="F549" s="36">
        <v>1</v>
      </c>
      <c r="G549" s="116">
        <v>259.18</v>
      </c>
      <c r="H549" s="102" t="s">
        <v>16845</v>
      </c>
    </row>
    <row r="550" spans="1:8" x14ac:dyDescent="0.25">
      <c r="A550" s="36"/>
      <c r="B550" s="36"/>
      <c r="C550" s="122" t="s">
        <v>13922</v>
      </c>
      <c r="D550" s="106"/>
      <c r="E550" s="106"/>
      <c r="F550" s="106">
        <v>1</v>
      </c>
      <c r="G550" s="117">
        <v>259.18</v>
      </c>
      <c r="H550" s="102"/>
    </row>
    <row r="551" spans="1:8" x14ac:dyDescent="0.25">
      <c r="A551" s="36" t="s">
        <v>13923</v>
      </c>
      <c r="B551" s="36" t="s">
        <v>13924</v>
      </c>
      <c r="C551" s="121" t="s">
        <v>13925</v>
      </c>
      <c r="D551" s="36" t="s">
        <v>3</v>
      </c>
      <c r="E551" s="36">
        <v>10</v>
      </c>
      <c r="F551" s="36">
        <v>1</v>
      </c>
      <c r="G551" s="116">
        <v>259.18</v>
      </c>
      <c r="H551" s="102" t="s">
        <v>17858</v>
      </c>
    </row>
    <row r="552" spans="1:8" x14ac:dyDescent="0.25">
      <c r="A552" s="36"/>
      <c r="B552" s="36"/>
      <c r="C552" s="122" t="s">
        <v>13926</v>
      </c>
      <c r="D552" s="106"/>
      <c r="E552" s="106"/>
      <c r="F552" s="106">
        <v>1</v>
      </c>
      <c r="G552" s="117">
        <v>259.18</v>
      </c>
      <c r="H552" s="102"/>
    </row>
    <row r="553" spans="1:8" ht="31.5" x14ac:dyDescent="0.25">
      <c r="A553" s="36" t="s">
        <v>13927</v>
      </c>
      <c r="B553" s="36" t="s">
        <v>13928</v>
      </c>
      <c r="C553" s="121" t="s">
        <v>13929</v>
      </c>
      <c r="D553" s="36" t="s">
        <v>7</v>
      </c>
      <c r="E553" s="36">
        <v>0.5</v>
      </c>
      <c r="F553" s="36">
        <v>2</v>
      </c>
      <c r="G553" s="116">
        <v>25.92</v>
      </c>
      <c r="H553" s="102" t="s">
        <v>19596</v>
      </c>
    </row>
    <row r="554" spans="1:8" ht="31.5" x14ac:dyDescent="0.25">
      <c r="A554" s="36"/>
      <c r="B554" s="36"/>
      <c r="C554" s="122" t="s">
        <v>13930</v>
      </c>
      <c r="D554" s="106"/>
      <c r="E554" s="106"/>
      <c r="F554" s="106">
        <v>2</v>
      </c>
      <c r="G554" s="117">
        <v>25.92</v>
      </c>
      <c r="H554" s="102"/>
    </row>
    <row r="555" spans="1:8" x14ac:dyDescent="0.25">
      <c r="A555" s="36" t="s">
        <v>13931</v>
      </c>
      <c r="B555" s="36" t="s">
        <v>13932</v>
      </c>
      <c r="C555" s="121" t="s">
        <v>13933</v>
      </c>
      <c r="D555" s="36" t="s">
        <v>3</v>
      </c>
      <c r="E555" s="36">
        <v>10</v>
      </c>
      <c r="F555" s="36">
        <v>1</v>
      </c>
      <c r="G555" s="116">
        <v>259.18</v>
      </c>
      <c r="H555" s="102" t="s">
        <v>19854</v>
      </c>
    </row>
    <row r="556" spans="1:8" x14ac:dyDescent="0.25">
      <c r="A556" s="36"/>
      <c r="B556" s="36"/>
      <c r="C556" s="122" t="s">
        <v>13934</v>
      </c>
      <c r="D556" s="106"/>
      <c r="E556" s="106"/>
      <c r="F556" s="106">
        <v>1</v>
      </c>
      <c r="G556" s="117">
        <v>259.18</v>
      </c>
      <c r="H556" s="102"/>
    </row>
    <row r="557" spans="1:8" ht="31.5" x14ac:dyDescent="0.25">
      <c r="A557" s="36" t="s">
        <v>13935</v>
      </c>
      <c r="B557" s="36" t="s">
        <v>13936</v>
      </c>
      <c r="C557" s="121" t="s">
        <v>13937</v>
      </c>
      <c r="D557" s="36" t="s">
        <v>7</v>
      </c>
      <c r="E557" s="36">
        <v>0.5</v>
      </c>
      <c r="F557" s="36">
        <v>1</v>
      </c>
      <c r="G557" s="116">
        <v>12.96</v>
      </c>
      <c r="H557" s="102" t="s">
        <v>16939</v>
      </c>
    </row>
    <row r="558" spans="1:8" ht="31.5" x14ac:dyDescent="0.25">
      <c r="A558" s="36"/>
      <c r="B558" s="36"/>
      <c r="C558" s="122" t="s">
        <v>13938</v>
      </c>
      <c r="D558" s="106"/>
      <c r="E558" s="106"/>
      <c r="F558" s="106">
        <v>1</v>
      </c>
      <c r="G558" s="117">
        <v>12.96</v>
      </c>
      <c r="H558" s="102"/>
    </row>
    <row r="559" spans="1:8" ht="31.5" x14ac:dyDescent="0.25">
      <c r="A559" s="36" t="s">
        <v>13939</v>
      </c>
      <c r="B559" s="36" t="s">
        <v>13940</v>
      </c>
      <c r="C559" s="121" t="s">
        <v>13941</v>
      </c>
      <c r="D559" s="36" t="s">
        <v>5</v>
      </c>
      <c r="E559" s="36">
        <v>5</v>
      </c>
      <c r="F559" s="36">
        <v>1</v>
      </c>
      <c r="G559" s="116">
        <v>129.59</v>
      </c>
      <c r="H559" s="102" t="s">
        <v>17570</v>
      </c>
    </row>
    <row r="560" spans="1:8" ht="31.5" x14ac:dyDescent="0.25">
      <c r="A560" s="36"/>
      <c r="B560" s="36"/>
      <c r="C560" s="122" t="s">
        <v>13942</v>
      </c>
      <c r="D560" s="106"/>
      <c r="E560" s="106"/>
      <c r="F560" s="106">
        <v>1</v>
      </c>
      <c r="G560" s="117">
        <v>129.59</v>
      </c>
      <c r="H560" s="102"/>
    </row>
    <row r="561" spans="1:8" ht="31.5" x14ac:dyDescent="0.25">
      <c r="A561" s="36" t="s">
        <v>13943</v>
      </c>
      <c r="B561" s="36" t="s">
        <v>13944</v>
      </c>
      <c r="C561" s="121" t="s">
        <v>13945</v>
      </c>
      <c r="D561" s="36" t="s">
        <v>5</v>
      </c>
      <c r="E561" s="36">
        <v>5</v>
      </c>
      <c r="F561" s="36">
        <v>1</v>
      </c>
      <c r="G561" s="116">
        <v>129.59</v>
      </c>
      <c r="H561" s="102" t="s">
        <v>17719</v>
      </c>
    </row>
    <row r="562" spans="1:8" ht="47.25" x14ac:dyDescent="0.25">
      <c r="A562" s="36"/>
      <c r="B562" s="36"/>
      <c r="C562" s="122" t="s">
        <v>13946</v>
      </c>
      <c r="D562" s="106"/>
      <c r="E562" s="106"/>
      <c r="F562" s="106">
        <v>1</v>
      </c>
      <c r="G562" s="117">
        <v>129.59</v>
      </c>
      <c r="H562" s="102"/>
    </row>
    <row r="563" spans="1:8" ht="31.5" x14ac:dyDescent="0.25">
      <c r="A563" s="36" t="s">
        <v>13947</v>
      </c>
      <c r="B563" s="36" t="s">
        <v>13948</v>
      </c>
      <c r="C563" s="121" t="s">
        <v>13949</v>
      </c>
      <c r="D563" s="36" t="s">
        <v>5</v>
      </c>
      <c r="E563" s="36">
        <v>5</v>
      </c>
      <c r="F563" s="36">
        <v>1</v>
      </c>
      <c r="G563" s="116">
        <v>129.59</v>
      </c>
      <c r="H563" s="102" t="s">
        <v>18471</v>
      </c>
    </row>
    <row r="564" spans="1:8" ht="31.5" x14ac:dyDescent="0.25">
      <c r="A564" s="36"/>
      <c r="B564" s="36"/>
      <c r="C564" s="122" t="s">
        <v>13950</v>
      </c>
      <c r="D564" s="106"/>
      <c r="E564" s="106"/>
      <c r="F564" s="106">
        <v>1</v>
      </c>
      <c r="G564" s="117">
        <v>129.59</v>
      </c>
      <c r="H564" s="102"/>
    </row>
    <row r="565" spans="1:8" x14ac:dyDescent="0.25">
      <c r="A565" s="36" t="s">
        <v>13951</v>
      </c>
      <c r="B565" s="36" t="s">
        <v>13952</v>
      </c>
      <c r="C565" s="121" t="s">
        <v>13953</v>
      </c>
      <c r="D565" s="36" t="s">
        <v>8</v>
      </c>
      <c r="E565" s="36">
        <v>2</v>
      </c>
      <c r="F565" s="36">
        <v>7</v>
      </c>
      <c r="G565" s="116">
        <v>362.85</v>
      </c>
      <c r="H565" s="102" t="s">
        <v>19345</v>
      </c>
    </row>
    <row r="566" spans="1:8" x14ac:dyDescent="0.25">
      <c r="A566" s="36"/>
      <c r="B566" s="36"/>
      <c r="C566" s="121"/>
      <c r="D566" s="36" t="s">
        <v>7</v>
      </c>
      <c r="E566" s="36">
        <v>0.5</v>
      </c>
      <c r="F566" s="36">
        <v>6</v>
      </c>
      <c r="G566" s="116">
        <v>77.75</v>
      </c>
      <c r="H566" s="102"/>
    </row>
    <row r="567" spans="1:8" x14ac:dyDescent="0.25">
      <c r="A567" s="36"/>
      <c r="B567" s="36"/>
      <c r="C567" s="122" t="s">
        <v>13954</v>
      </c>
      <c r="D567" s="106"/>
      <c r="E567" s="106"/>
      <c r="F567" s="106">
        <v>13</v>
      </c>
      <c r="G567" s="117">
        <v>440.6</v>
      </c>
      <c r="H567" s="102"/>
    </row>
    <row r="568" spans="1:8" x14ac:dyDescent="0.25">
      <c r="A568" s="36" t="s">
        <v>13955</v>
      </c>
      <c r="B568" s="36" t="s">
        <v>13956</v>
      </c>
      <c r="C568" s="121" t="s">
        <v>13957</v>
      </c>
      <c r="D568" s="36" t="s">
        <v>7</v>
      </c>
      <c r="E568" s="36">
        <v>0.5</v>
      </c>
      <c r="F568" s="36">
        <v>1</v>
      </c>
      <c r="G568" s="116">
        <v>12.96</v>
      </c>
      <c r="H568" s="102" t="s">
        <v>20242</v>
      </c>
    </row>
    <row r="569" spans="1:8" ht="31.5" x14ac:dyDescent="0.25">
      <c r="A569" s="36"/>
      <c r="B569" s="36"/>
      <c r="C569" s="122" t="s">
        <v>13958</v>
      </c>
      <c r="D569" s="106"/>
      <c r="E569" s="106"/>
      <c r="F569" s="106">
        <v>1</v>
      </c>
      <c r="G569" s="117">
        <v>12.96</v>
      </c>
      <c r="H569" s="102"/>
    </row>
    <row r="570" spans="1:8" x14ac:dyDescent="0.25">
      <c r="A570" s="36" t="s">
        <v>13959</v>
      </c>
      <c r="B570" s="36" t="s">
        <v>13960</v>
      </c>
      <c r="C570" s="121" t="s">
        <v>13961</v>
      </c>
      <c r="D570" s="36" t="s">
        <v>7</v>
      </c>
      <c r="E570" s="36">
        <v>0.5</v>
      </c>
      <c r="F570" s="36">
        <v>2</v>
      </c>
      <c r="G570" s="116">
        <v>25.92</v>
      </c>
      <c r="H570" s="102" t="s">
        <v>19795</v>
      </c>
    </row>
    <row r="571" spans="1:8" x14ac:dyDescent="0.25">
      <c r="A571" s="36"/>
      <c r="B571" s="36"/>
      <c r="C571" s="122" t="s">
        <v>13962</v>
      </c>
      <c r="D571" s="106"/>
      <c r="E571" s="106"/>
      <c r="F571" s="106">
        <v>2</v>
      </c>
      <c r="G571" s="117">
        <v>25.92</v>
      </c>
      <c r="H571" s="102"/>
    </row>
    <row r="572" spans="1:8" x14ac:dyDescent="0.25">
      <c r="A572" s="36" t="s">
        <v>13963</v>
      </c>
      <c r="B572" s="36" t="s">
        <v>13964</v>
      </c>
      <c r="C572" s="121" t="s">
        <v>13965</v>
      </c>
      <c r="D572" s="36" t="s">
        <v>7</v>
      </c>
      <c r="E572" s="36">
        <v>0.5</v>
      </c>
      <c r="F572" s="36">
        <v>1</v>
      </c>
      <c r="G572" s="116">
        <v>12.96</v>
      </c>
      <c r="H572" s="102" t="s">
        <v>18203</v>
      </c>
    </row>
    <row r="573" spans="1:8" ht="31.5" x14ac:dyDescent="0.25">
      <c r="A573" s="36"/>
      <c r="B573" s="36"/>
      <c r="C573" s="122" t="s">
        <v>13966</v>
      </c>
      <c r="D573" s="106"/>
      <c r="E573" s="106"/>
      <c r="F573" s="106">
        <v>1</v>
      </c>
      <c r="G573" s="117">
        <v>12.96</v>
      </c>
      <c r="H573" s="102"/>
    </row>
    <row r="574" spans="1:8" ht="31.5" x14ac:dyDescent="0.25">
      <c r="A574" s="36" t="s">
        <v>13967</v>
      </c>
      <c r="B574" s="36" t="s">
        <v>13968</v>
      </c>
      <c r="C574" s="121" t="s">
        <v>13969</v>
      </c>
      <c r="D574" s="36" t="s">
        <v>8</v>
      </c>
      <c r="E574" s="36">
        <v>2</v>
      </c>
      <c r="F574" s="36">
        <v>3</v>
      </c>
      <c r="G574" s="116">
        <v>155.51</v>
      </c>
      <c r="H574" s="102" t="s">
        <v>20834</v>
      </c>
    </row>
    <row r="575" spans="1:8" x14ac:dyDescent="0.25">
      <c r="A575" s="36"/>
      <c r="B575" s="36"/>
      <c r="C575" s="121"/>
      <c r="D575" s="36" t="s">
        <v>7</v>
      </c>
      <c r="E575" s="36">
        <v>0.5</v>
      </c>
      <c r="F575" s="36">
        <v>1</v>
      </c>
      <c r="G575" s="116">
        <v>12.96</v>
      </c>
      <c r="H575" s="102"/>
    </row>
    <row r="576" spans="1:8" ht="31.5" x14ac:dyDescent="0.25">
      <c r="A576" s="36"/>
      <c r="B576" s="36"/>
      <c r="C576" s="122" t="s">
        <v>13970</v>
      </c>
      <c r="D576" s="106"/>
      <c r="E576" s="106"/>
      <c r="F576" s="106">
        <v>4</v>
      </c>
      <c r="G576" s="117">
        <v>168.47</v>
      </c>
      <c r="H576" s="102"/>
    </row>
    <row r="577" spans="1:8" x14ac:dyDescent="0.25">
      <c r="A577" s="36" t="s">
        <v>13971</v>
      </c>
      <c r="B577" s="36" t="s">
        <v>13972</v>
      </c>
      <c r="C577" s="121" t="s">
        <v>13973</v>
      </c>
      <c r="D577" s="36" t="s">
        <v>7</v>
      </c>
      <c r="E577" s="36">
        <v>0.5</v>
      </c>
      <c r="F577" s="36">
        <v>1</v>
      </c>
      <c r="G577" s="116">
        <v>12.96</v>
      </c>
      <c r="H577" s="102" t="s">
        <v>19982</v>
      </c>
    </row>
    <row r="578" spans="1:8" x14ac:dyDescent="0.25">
      <c r="A578" s="36"/>
      <c r="B578" s="36"/>
      <c r="C578" s="122" t="s">
        <v>13974</v>
      </c>
      <c r="D578" s="106"/>
      <c r="E578" s="106"/>
      <c r="F578" s="106">
        <v>1</v>
      </c>
      <c r="G578" s="117">
        <v>12.96</v>
      </c>
      <c r="H578" s="102"/>
    </row>
    <row r="579" spans="1:8" ht="31.5" x14ac:dyDescent="0.25">
      <c r="A579" s="36" t="s">
        <v>13975</v>
      </c>
      <c r="B579" s="36" t="s">
        <v>13976</v>
      </c>
      <c r="C579" s="121" t="s">
        <v>13977</v>
      </c>
      <c r="D579" s="36" t="s">
        <v>3</v>
      </c>
      <c r="E579" s="36">
        <v>10</v>
      </c>
      <c r="F579" s="36">
        <v>2</v>
      </c>
      <c r="G579" s="116">
        <v>518.36</v>
      </c>
      <c r="H579" s="102" t="s">
        <v>18619</v>
      </c>
    </row>
    <row r="580" spans="1:8" ht="31.5" x14ac:dyDescent="0.25">
      <c r="A580" s="36"/>
      <c r="B580" s="36"/>
      <c r="C580" s="122" t="s">
        <v>13978</v>
      </c>
      <c r="D580" s="106"/>
      <c r="E580" s="106"/>
      <c r="F580" s="106">
        <v>2</v>
      </c>
      <c r="G580" s="117">
        <v>518.36</v>
      </c>
      <c r="H580" s="102"/>
    </row>
    <row r="581" spans="1:8" x14ac:dyDescent="0.25">
      <c r="A581" s="36" t="s">
        <v>13979</v>
      </c>
      <c r="B581" s="36" t="s">
        <v>13980</v>
      </c>
      <c r="C581" s="121" t="s">
        <v>13981</v>
      </c>
      <c r="D581" s="36" t="s">
        <v>7</v>
      </c>
      <c r="E581" s="36">
        <v>0.5</v>
      </c>
      <c r="F581" s="36">
        <v>3</v>
      </c>
      <c r="G581" s="116">
        <v>38.880000000000003</v>
      </c>
      <c r="H581" s="102" t="s">
        <v>19009</v>
      </c>
    </row>
    <row r="582" spans="1:8" x14ac:dyDescent="0.25">
      <c r="A582" s="36"/>
      <c r="B582" s="36"/>
      <c r="C582" s="122" t="s">
        <v>13982</v>
      </c>
      <c r="D582" s="106"/>
      <c r="E582" s="106"/>
      <c r="F582" s="106">
        <v>3</v>
      </c>
      <c r="G582" s="117">
        <v>38.880000000000003</v>
      </c>
      <c r="H582" s="102"/>
    </row>
    <row r="583" spans="1:8" x14ac:dyDescent="0.25">
      <c r="A583" s="36" t="s">
        <v>13983</v>
      </c>
      <c r="B583" s="36" t="s">
        <v>13984</v>
      </c>
      <c r="C583" s="121" t="s">
        <v>13985</v>
      </c>
      <c r="D583" s="36" t="s">
        <v>6</v>
      </c>
      <c r="E583" s="36">
        <v>1</v>
      </c>
      <c r="F583" s="36">
        <v>3</v>
      </c>
      <c r="G583" s="116">
        <v>77.75</v>
      </c>
      <c r="H583" s="102" t="s">
        <v>17928</v>
      </c>
    </row>
    <row r="584" spans="1:8" x14ac:dyDescent="0.25">
      <c r="A584" s="36"/>
      <c r="B584" s="36"/>
      <c r="C584" s="122" t="s">
        <v>13986</v>
      </c>
      <c r="D584" s="106"/>
      <c r="E584" s="106"/>
      <c r="F584" s="106">
        <v>3</v>
      </c>
      <c r="G584" s="117">
        <v>77.75</v>
      </c>
      <c r="H584" s="102"/>
    </row>
    <row r="585" spans="1:8" ht="31.5" x14ac:dyDescent="0.25">
      <c r="A585" s="36" t="s">
        <v>13987</v>
      </c>
      <c r="B585" s="36" t="s">
        <v>13988</v>
      </c>
      <c r="C585" s="121" t="s">
        <v>13989</v>
      </c>
      <c r="D585" s="36" t="s">
        <v>7</v>
      </c>
      <c r="E585" s="36">
        <v>0.5</v>
      </c>
      <c r="F585" s="36">
        <v>1</v>
      </c>
      <c r="G585" s="116">
        <v>12.96</v>
      </c>
      <c r="H585" s="102" t="s">
        <v>20102</v>
      </c>
    </row>
    <row r="586" spans="1:8" ht="31.5" x14ac:dyDescent="0.25">
      <c r="A586" s="36"/>
      <c r="B586" s="36"/>
      <c r="C586" s="122" t="s">
        <v>13990</v>
      </c>
      <c r="D586" s="106"/>
      <c r="E586" s="106"/>
      <c r="F586" s="106">
        <v>1</v>
      </c>
      <c r="G586" s="117">
        <v>12.96</v>
      </c>
      <c r="H586" s="102"/>
    </row>
    <row r="587" spans="1:8" x14ac:dyDescent="0.25">
      <c r="A587" s="36" t="s">
        <v>13991</v>
      </c>
      <c r="B587" s="36" t="s">
        <v>13992</v>
      </c>
      <c r="C587" s="121" t="s">
        <v>13993</v>
      </c>
      <c r="D587" s="36" t="s">
        <v>7</v>
      </c>
      <c r="E587" s="36">
        <v>0.5</v>
      </c>
      <c r="F587" s="36">
        <v>1</v>
      </c>
      <c r="G587" s="116">
        <v>12.96</v>
      </c>
      <c r="H587" s="102" t="s">
        <v>20038</v>
      </c>
    </row>
    <row r="588" spans="1:8" x14ac:dyDescent="0.25">
      <c r="A588" s="36"/>
      <c r="B588" s="36"/>
      <c r="C588" s="122" t="s">
        <v>13994</v>
      </c>
      <c r="D588" s="106"/>
      <c r="E588" s="106"/>
      <c r="F588" s="106">
        <v>1</v>
      </c>
      <c r="G588" s="117">
        <v>12.96</v>
      </c>
      <c r="H588" s="102"/>
    </row>
    <row r="589" spans="1:8" x14ac:dyDescent="0.25">
      <c r="A589" s="36" t="s">
        <v>13995</v>
      </c>
      <c r="B589" s="36" t="s">
        <v>13996</v>
      </c>
      <c r="C589" s="121" t="s">
        <v>13997</v>
      </c>
      <c r="D589" s="36" t="s">
        <v>5</v>
      </c>
      <c r="E589" s="36">
        <v>5</v>
      </c>
      <c r="F589" s="36">
        <v>1</v>
      </c>
      <c r="G589" s="116">
        <v>129.59</v>
      </c>
      <c r="H589" s="102" t="s">
        <v>19980</v>
      </c>
    </row>
    <row r="590" spans="1:8" x14ac:dyDescent="0.25">
      <c r="A590" s="36"/>
      <c r="B590" s="36"/>
      <c r="C590" s="121"/>
      <c r="D590" s="36" t="s">
        <v>7</v>
      </c>
      <c r="E590" s="36">
        <v>0.5</v>
      </c>
      <c r="F590" s="36">
        <v>1</v>
      </c>
      <c r="G590" s="116">
        <v>12.96</v>
      </c>
      <c r="H590" s="102"/>
    </row>
    <row r="591" spans="1:8" ht="31.5" x14ac:dyDescent="0.25">
      <c r="A591" s="36"/>
      <c r="B591" s="36"/>
      <c r="C591" s="122" t="s">
        <v>13998</v>
      </c>
      <c r="D591" s="106"/>
      <c r="E591" s="106"/>
      <c r="F591" s="106">
        <v>2</v>
      </c>
      <c r="G591" s="117">
        <v>142.55000000000001</v>
      </c>
      <c r="H591" s="102"/>
    </row>
    <row r="592" spans="1:8" ht="31.5" x14ac:dyDescent="0.25">
      <c r="A592" s="36" t="s">
        <v>13999</v>
      </c>
      <c r="B592" s="36" t="s">
        <v>14000</v>
      </c>
      <c r="C592" s="121" t="s">
        <v>14001</v>
      </c>
      <c r="D592" s="36" t="s">
        <v>7</v>
      </c>
      <c r="E592" s="36">
        <v>0.5</v>
      </c>
      <c r="F592" s="36">
        <v>1</v>
      </c>
      <c r="G592" s="116">
        <v>12.96</v>
      </c>
      <c r="H592" s="102" t="s">
        <v>19123</v>
      </c>
    </row>
    <row r="593" spans="1:8" ht="31.5" x14ac:dyDescent="0.25">
      <c r="A593" s="36"/>
      <c r="B593" s="36"/>
      <c r="C593" s="122" t="s">
        <v>14002</v>
      </c>
      <c r="D593" s="106"/>
      <c r="E593" s="106"/>
      <c r="F593" s="106">
        <v>1</v>
      </c>
      <c r="G593" s="117">
        <v>12.96</v>
      </c>
      <c r="H593" s="102"/>
    </row>
    <row r="594" spans="1:8" ht="31.5" x14ac:dyDescent="0.25">
      <c r="A594" s="36" t="s">
        <v>14003</v>
      </c>
      <c r="B594" s="36" t="s">
        <v>14004</v>
      </c>
      <c r="C594" s="121" t="s">
        <v>14005</v>
      </c>
      <c r="D594" s="36" t="s">
        <v>7</v>
      </c>
      <c r="E594" s="36">
        <v>0.5</v>
      </c>
      <c r="F594" s="36">
        <v>1</v>
      </c>
      <c r="G594" s="116">
        <v>12.96</v>
      </c>
      <c r="H594" s="102" t="s">
        <v>19107</v>
      </c>
    </row>
    <row r="595" spans="1:8" ht="31.5" x14ac:dyDescent="0.25">
      <c r="A595" s="36"/>
      <c r="B595" s="36"/>
      <c r="C595" s="122" t="s">
        <v>14006</v>
      </c>
      <c r="D595" s="106"/>
      <c r="E595" s="106"/>
      <c r="F595" s="106">
        <v>1</v>
      </c>
      <c r="G595" s="117">
        <v>12.96</v>
      </c>
      <c r="H595" s="102"/>
    </row>
    <row r="596" spans="1:8" x14ac:dyDescent="0.25">
      <c r="A596" s="36" t="s">
        <v>14007</v>
      </c>
      <c r="B596" s="36" t="s">
        <v>14008</v>
      </c>
      <c r="C596" s="121" t="s">
        <v>14009</v>
      </c>
      <c r="D596" s="36" t="s">
        <v>7</v>
      </c>
      <c r="E596" s="36">
        <v>0.5</v>
      </c>
      <c r="F596" s="36">
        <v>1</v>
      </c>
      <c r="G596" s="116">
        <v>12.96</v>
      </c>
      <c r="H596" s="102" t="s">
        <v>18012</v>
      </c>
    </row>
    <row r="597" spans="1:8" x14ac:dyDescent="0.25">
      <c r="A597" s="36"/>
      <c r="B597" s="36"/>
      <c r="C597" s="122" t="s">
        <v>14010</v>
      </c>
      <c r="D597" s="106"/>
      <c r="E597" s="106"/>
      <c r="F597" s="106">
        <v>1</v>
      </c>
      <c r="G597" s="117">
        <v>12.96</v>
      </c>
      <c r="H597" s="102"/>
    </row>
    <row r="598" spans="1:8" x14ac:dyDescent="0.25">
      <c r="A598" s="36" t="s">
        <v>14011</v>
      </c>
      <c r="B598" s="36" t="s">
        <v>14012</v>
      </c>
      <c r="C598" s="121" t="s">
        <v>14013</v>
      </c>
      <c r="D598" s="36" t="s">
        <v>4</v>
      </c>
      <c r="E598" s="36">
        <v>8</v>
      </c>
      <c r="F598" s="36">
        <v>1</v>
      </c>
      <c r="G598" s="116">
        <v>207.35</v>
      </c>
      <c r="H598" s="102" t="s">
        <v>17881</v>
      </c>
    </row>
    <row r="599" spans="1:8" x14ac:dyDescent="0.25">
      <c r="A599" s="36"/>
      <c r="B599" s="36"/>
      <c r="C599" s="122" t="s">
        <v>14014</v>
      </c>
      <c r="D599" s="106"/>
      <c r="E599" s="106"/>
      <c r="F599" s="106">
        <v>1</v>
      </c>
      <c r="G599" s="117">
        <v>207.35</v>
      </c>
      <c r="H599" s="102"/>
    </row>
    <row r="600" spans="1:8" ht="47.25" x14ac:dyDescent="0.25">
      <c r="A600" s="36" t="s">
        <v>14015</v>
      </c>
      <c r="B600" s="36" t="s">
        <v>14016</v>
      </c>
      <c r="C600" s="121" t="s">
        <v>14017</v>
      </c>
      <c r="D600" s="36" t="s">
        <v>7</v>
      </c>
      <c r="E600" s="36">
        <v>0.5</v>
      </c>
      <c r="F600" s="36">
        <v>1</v>
      </c>
      <c r="G600" s="116">
        <v>12.96</v>
      </c>
      <c r="H600" s="102" t="s">
        <v>20578</v>
      </c>
    </row>
    <row r="601" spans="1:8" ht="63" x14ac:dyDescent="0.25">
      <c r="A601" s="36"/>
      <c r="B601" s="36"/>
      <c r="C601" s="122" t="s">
        <v>14018</v>
      </c>
      <c r="D601" s="106"/>
      <c r="E601" s="106"/>
      <c r="F601" s="106">
        <v>1</v>
      </c>
      <c r="G601" s="117">
        <v>12.96</v>
      </c>
      <c r="H601" s="102"/>
    </row>
    <row r="602" spans="1:8" x14ac:dyDescent="0.25">
      <c r="A602" s="36" t="s">
        <v>14019</v>
      </c>
      <c r="B602" s="36" t="s">
        <v>14020</v>
      </c>
      <c r="C602" s="121" t="s">
        <v>14021</v>
      </c>
      <c r="D602" s="36" t="s">
        <v>5</v>
      </c>
      <c r="E602" s="36">
        <v>5</v>
      </c>
      <c r="F602" s="36">
        <v>1</v>
      </c>
      <c r="G602" s="116">
        <v>129.59</v>
      </c>
      <c r="H602" s="102" t="s">
        <v>18938</v>
      </c>
    </row>
    <row r="603" spans="1:8" x14ac:dyDescent="0.25">
      <c r="A603" s="36"/>
      <c r="B603" s="36"/>
      <c r="C603" s="121"/>
      <c r="D603" s="36" t="s">
        <v>7</v>
      </c>
      <c r="E603" s="36">
        <v>0.5</v>
      </c>
      <c r="F603" s="36">
        <v>1</v>
      </c>
      <c r="G603" s="116">
        <v>12.96</v>
      </c>
      <c r="H603" s="102"/>
    </row>
    <row r="604" spans="1:8" x14ac:dyDescent="0.25">
      <c r="A604" s="36"/>
      <c r="B604" s="36"/>
      <c r="C604" s="122" t="s">
        <v>14022</v>
      </c>
      <c r="D604" s="106"/>
      <c r="E604" s="106"/>
      <c r="F604" s="106">
        <v>2</v>
      </c>
      <c r="G604" s="117">
        <v>142.55000000000001</v>
      </c>
      <c r="H604" s="102"/>
    </row>
    <row r="605" spans="1:8" x14ac:dyDescent="0.25">
      <c r="A605" s="36" t="s">
        <v>14023</v>
      </c>
      <c r="B605" s="36" t="s">
        <v>14024</v>
      </c>
      <c r="C605" s="121" t="s">
        <v>14025</v>
      </c>
      <c r="D605" s="36" t="s">
        <v>4</v>
      </c>
      <c r="E605" s="36">
        <v>8</v>
      </c>
      <c r="F605" s="36">
        <v>1</v>
      </c>
      <c r="G605" s="116">
        <v>207.35</v>
      </c>
      <c r="H605" s="102" t="s">
        <v>18769</v>
      </c>
    </row>
    <row r="606" spans="1:8" x14ac:dyDescent="0.25">
      <c r="A606" s="36"/>
      <c r="B606" s="36"/>
      <c r="C606" s="121"/>
      <c r="D606" s="36" t="s">
        <v>5</v>
      </c>
      <c r="E606" s="36">
        <v>5</v>
      </c>
      <c r="F606" s="36">
        <v>1</v>
      </c>
      <c r="G606" s="116">
        <v>129.59</v>
      </c>
      <c r="H606" s="102"/>
    </row>
    <row r="607" spans="1:8" x14ac:dyDescent="0.25">
      <c r="A607" s="36"/>
      <c r="B607" s="36"/>
      <c r="C607" s="121"/>
      <c r="D607" s="36" t="s">
        <v>7</v>
      </c>
      <c r="E607" s="36">
        <v>0.5</v>
      </c>
      <c r="F607" s="36">
        <v>7</v>
      </c>
      <c r="G607" s="116">
        <v>90.71</v>
      </c>
      <c r="H607" s="102"/>
    </row>
    <row r="608" spans="1:8" x14ac:dyDescent="0.25">
      <c r="A608" s="36"/>
      <c r="B608" s="36"/>
      <c r="C608" s="122" t="s">
        <v>14026</v>
      </c>
      <c r="D608" s="106"/>
      <c r="E608" s="106"/>
      <c r="F608" s="106">
        <v>9</v>
      </c>
      <c r="G608" s="117">
        <v>427.65</v>
      </c>
      <c r="H608" s="102"/>
    </row>
    <row r="609" spans="1:8" x14ac:dyDescent="0.25">
      <c r="A609" s="36" t="s">
        <v>14027</v>
      </c>
      <c r="B609" s="36" t="s">
        <v>14028</v>
      </c>
      <c r="C609" s="121" t="s">
        <v>14029</v>
      </c>
      <c r="D609" s="36" t="s">
        <v>7</v>
      </c>
      <c r="E609" s="36">
        <v>0.5</v>
      </c>
      <c r="F609" s="36">
        <v>1</v>
      </c>
      <c r="G609" s="116">
        <v>12.96</v>
      </c>
      <c r="H609" s="102" t="s">
        <v>20426</v>
      </c>
    </row>
    <row r="610" spans="1:8" ht="31.5" x14ac:dyDescent="0.25">
      <c r="A610" s="36"/>
      <c r="B610" s="36"/>
      <c r="C610" s="122" t="s">
        <v>14030</v>
      </c>
      <c r="D610" s="106"/>
      <c r="E610" s="106"/>
      <c r="F610" s="106">
        <v>1</v>
      </c>
      <c r="G610" s="117">
        <v>12.96</v>
      </c>
      <c r="H610" s="102"/>
    </row>
    <row r="611" spans="1:8" x14ac:dyDescent="0.25">
      <c r="A611" s="36" t="s">
        <v>14031</v>
      </c>
      <c r="B611" s="36" t="s">
        <v>14032</v>
      </c>
      <c r="C611" s="121" t="s">
        <v>14033</v>
      </c>
      <c r="D611" s="36" t="s">
        <v>7</v>
      </c>
      <c r="E611" s="36">
        <v>0.5</v>
      </c>
      <c r="F611" s="36">
        <v>1</v>
      </c>
      <c r="G611" s="116">
        <v>12.96</v>
      </c>
      <c r="H611" s="102" t="s">
        <v>20461</v>
      </c>
    </row>
    <row r="612" spans="1:8" ht="31.5" x14ac:dyDescent="0.25">
      <c r="A612" s="36"/>
      <c r="B612" s="36"/>
      <c r="C612" s="122" t="s">
        <v>14034</v>
      </c>
      <c r="D612" s="106"/>
      <c r="E612" s="106"/>
      <c r="F612" s="106">
        <v>1</v>
      </c>
      <c r="G612" s="117">
        <v>12.96</v>
      </c>
      <c r="H612" s="102"/>
    </row>
    <row r="613" spans="1:8" ht="31.5" x14ac:dyDescent="0.25">
      <c r="A613" s="36" t="s">
        <v>14035</v>
      </c>
      <c r="B613" s="36" t="s">
        <v>14036</v>
      </c>
      <c r="C613" s="121" t="s">
        <v>14037</v>
      </c>
      <c r="D613" s="36" t="s">
        <v>5</v>
      </c>
      <c r="E613" s="36">
        <v>5</v>
      </c>
      <c r="F613" s="36">
        <v>1</v>
      </c>
      <c r="G613" s="116">
        <v>129.59</v>
      </c>
      <c r="H613" s="102" t="s">
        <v>18358</v>
      </c>
    </row>
    <row r="614" spans="1:8" ht="31.5" x14ac:dyDescent="0.25">
      <c r="A614" s="36"/>
      <c r="B614" s="36"/>
      <c r="C614" s="122" t="s">
        <v>14038</v>
      </c>
      <c r="D614" s="106"/>
      <c r="E614" s="106"/>
      <c r="F614" s="106">
        <v>1</v>
      </c>
      <c r="G614" s="117">
        <v>129.59</v>
      </c>
      <c r="H614" s="102"/>
    </row>
    <row r="615" spans="1:8" x14ac:dyDescent="0.25">
      <c r="A615" s="36" t="s">
        <v>14039</v>
      </c>
      <c r="B615" s="36" t="s">
        <v>14040</v>
      </c>
      <c r="C615" s="121" t="s">
        <v>14041</v>
      </c>
      <c r="D615" s="36" t="s">
        <v>5</v>
      </c>
      <c r="E615" s="36">
        <v>5</v>
      </c>
      <c r="F615" s="36">
        <v>1</v>
      </c>
      <c r="G615" s="116">
        <v>129.59</v>
      </c>
      <c r="H615" s="102" t="s">
        <v>17456</v>
      </c>
    </row>
    <row r="616" spans="1:8" x14ac:dyDescent="0.25">
      <c r="A616" s="36"/>
      <c r="B616" s="36"/>
      <c r="C616" s="121"/>
      <c r="D616" s="36" t="s">
        <v>7</v>
      </c>
      <c r="E616" s="36">
        <v>0.5</v>
      </c>
      <c r="F616" s="36">
        <v>2</v>
      </c>
      <c r="G616" s="116">
        <v>25.92</v>
      </c>
      <c r="H616" s="102"/>
    </row>
    <row r="617" spans="1:8" x14ac:dyDescent="0.25">
      <c r="A617" s="36"/>
      <c r="B617" s="36"/>
      <c r="C617" s="122" t="s">
        <v>14042</v>
      </c>
      <c r="D617" s="106"/>
      <c r="E617" s="106"/>
      <c r="F617" s="106">
        <v>3</v>
      </c>
      <c r="G617" s="117">
        <v>155.51</v>
      </c>
      <c r="H617" s="102"/>
    </row>
    <row r="618" spans="1:8" x14ac:dyDescent="0.25">
      <c r="A618" s="36" t="s">
        <v>14043</v>
      </c>
      <c r="B618" s="36" t="s">
        <v>14044</v>
      </c>
      <c r="C618" s="121" t="s">
        <v>14045</v>
      </c>
      <c r="D618" s="36" t="s">
        <v>7</v>
      </c>
      <c r="E618" s="36">
        <v>0.5</v>
      </c>
      <c r="F618" s="36">
        <v>2</v>
      </c>
      <c r="G618" s="116">
        <v>25.92</v>
      </c>
      <c r="H618" s="102" t="s">
        <v>20823</v>
      </c>
    </row>
    <row r="619" spans="1:8" x14ac:dyDescent="0.25">
      <c r="A619" s="36"/>
      <c r="B619" s="36"/>
      <c r="C619" s="122" t="s">
        <v>14046</v>
      </c>
      <c r="D619" s="106"/>
      <c r="E619" s="106"/>
      <c r="F619" s="106">
        <v>2</v>
      </c>
      <c r="G619" s="117">
        <v>25.92</v>
      </c>
      <c r="H619" s="102"/>
    </row>
    <row r="620" spans="1:8" ht="31.5" x14ac:dyDescent="0.25">
      <c r="A620" s="36" t="s">
        <v>14047</v>
      </c>
      <c r="B620" s="36" t="s">
        <v>14048</v>
      </c>
      <c r="C620" s="121" t="s">
        <v>14049</v>
      </c>
      <c r="D620" s="36" t="s">
        <v>7</v>
      </c>
      <c r="E620" s="36">
        <v>0.5</v>
      </c>
      <c r="F620" s="36">
        <v>1</v>
      </c>
      <c r="G620" s="116">
        <v>12.96</v>
      </c>
      <c r="H620" s="102" t="s">
        <v>17634</v>
      </c>
    </row>
    <row r="621" spans="1:8" ht="31.5" x14ac:dyDescent="0.25">
      <c r="A621" s="36"/>
      <c r="B621" s="36"/>
      <c r="C621" s="122" t="s">
        <v>14050</v>
      </c>
      <c r="D621" s="106"/>
      <c r="E621" s="106"/>
      <c r="F621" s="106">
        <v>1</v>
      </c>
      <c r="G621" s="117">
        <v>12.96</v>
      </c>
      <c r="H621" s="102"/>
    </row>
    <row r="622" spans="1:8" ht="31.5" x14ac:dyDescent="0.25">
      <c r="A622" s="36" t="s">
        <v>14051</v>
      </c>
      <c r="B622" s="36" t="s">
        <v>14052</v>
      </c>
      <c r="C622" s="121" t="s">
        <v>14053</v>
      </c>
      <c r="D622" s="36" t="s">
        <v>7</v>
      </c>
      <c r="E622" s="36">
        <v>0.5</v>
      </c>
      <c r="F622" s="36">
        <v>1</v>
      </c>
      <c r="G622" s="116">
        <v>12.96</v>
      </c>
      <c r="H622" s="102" t="s">
        <v>19906</v>
      </c>
    </row>
    <row r="623" spans="1:8" ht="31.5" x14ac:dyDescent="0.25">
      <c r="A623" s="36"/>
      <c r="B623" s="36"/>
      <c r="C623" s="122" t="s">
        <v>14054</v>
      </c>
      <c r="D623" s="106"/>
      <c r="E623" s="106"/>
      <c r="F623" s="106">
        <v>1</v>
      </c>
      <c r="G623" s="117">
        <v>12.96</v>
      </c>
      <c r="H623" s="102"/>
    </row>
    <row r="624" spans="1:8" ht="31.5" x14ac:dyDescent="0.25">
      <c r="A624" s="36" t="s">
        <v>14055</v>
      </c>
      <c r="B624" s="36" t="s">
        <v>14056</v>
      </c>
      <c r="C624" s="121" t="s">
        <v>14057</v>
      </c>
      <c r="D624" s="36" t="s">
        <v>7</v>
      </c>
      <c r="E624" s="36">
        <v>0.5</v>
      </c>
      <c r="F624" s="36">
        <v>1</v>
      </c>
      <c r="G624" s="116">
        <v>12.96</v>
      </c>
      <c r="H624" s="102" t="s">
        <v>18730</v>
      </c>
    </row>
    <row r="625" spans="1:8" ht="31.5" x14ac:dyDescent="0.25">
      <c r="A625" s="36"/>
      <c r="B625" s="36"/>
      <c r="C625" s="122" t="s">
        <v>14058</v>
      </c>
      <c r="D625" s="106"/>
      <c r="E625" s="106"/>
      <c r="F625" s="106">
        <v>1</v>
      </c>
      <c r="G625" s="117">
        <v>12.96</v>
      </c>
      <c r="H625" s="102"/>
    </row>
    <row r="626" spans="1:8" x14ac:dyDescent="0.25">
      <c r="A626" s="36" t="s">
        <v>14059</v>
      </c>
      <c r="B626" s="36" t="s">
        <v>14060</v>
      </c>
      <c r="C626" s="121" t="s">
        <v>14061</v>
      </c>
      <c r="D626" s="36" t="s">
        <v>4</v>
      </c>
      <c r="E626" s="36">
        <v>8</v>
      </c>
      <c r="F626" s="36">
        <v>1</v>
      </c>
      <c r="G626" s="116">
        <v>207.35</v>
      </c>
      <c r="H626" s="102" t="s">
        <v>20840</v>
      </c>
    </row>
    <row r="627" spans="1:8" x14ac:dyDescent="0.25">
      <c r="A627" s="36"/>
      <c r="B627" s="36"/>
      <c r="C627" s="121"/>
      <c r="D627" s="36" t="s">
        <v>7</v>
      </c>
      <c r="E627" s="36">
        <v>0.5</v>
      </c>
      <c r="F627" s="36">
        <v>3</v>
      </c>
      <c r="G627" s="116">
        <v>38.880000000000003</v>
      </c>
      <c r="H627" s="102"/>
    </row>
    <row r="628" spans="1:8" x14ac:dyDescent="0.25">
      <c r="A628" s="36"/>
      <c r="B628" s="36"/>
      <c r="C628" s="122" t="s">
        <v>14062</v>
      </c>
      <c r="D628" s="106"/>
      <c r="E628" s="106"/>
      <c r="F628" s="106">
        <v>4</v>
      </c>
      <c r="G628" s="117">
        <v>246.23</v>
      </c>
      <c r="H628" s="102"/>
    </row>
    <row r="629" spans="1:8" x14ac:dyDescent="0.25">
      <c r="A629" s="36" t="s">
        <v>14063</v>
      </c>
      <c r="B629" s="36" t="s">
        <v>11025</v>
      </c>
      <c r="C629" s="121" t="s">
        <v>6748</v>
      </c>
      <c r="D629" s="36" t="s">
        <v>5</v>
      </c>
      <c r="E629" s="36">
        <v>5</v>
      </c>
      <c r="F629" s="36">
        <v>2</v>
      </c>
      <c r="G629" s="116">
        <v>259.18</v>
      </c>
      <c r="H629" s="102" t="s">
        <v>19470</v>
      </c>
    </row>
    <row r="630" spans="1:8" x14ac:dyDescent="0.25">
      <c r="A630" s="36"/>
      <c r="B630" s="36"/>
      <c r="C630" s="121"/>
      <c r="D630" s="36" t="s">
        <v>7</v>
      </c>
      <c r="E630" s="36">
        <v>0.5</v>
      </c>
      <c r="F630" s="36">
        <v>1</v>
      </c>
      <c r="G630" s="116">
        <v>12.96</v>
      </c>
      <c r="H630" s="102"/>
    </row>
    <row r="631" spans="1:8" x14ac:dyDescent="0.25">
      <c r="A631" s="36"/>
      <c r="B631" s="36"/>
      <c r="C631" s="122" t="s">
        <v>14064</v>
      </c>
      <c r="D631" s="106"/>
      <c r="E631" s="106"/>
      <c r="F631" s="106">
        <v>3</v>
      </c>
      <c r="G631" s="117">
        <v>272.14</v>
      </c>
      <c r="H631" s="102"/>
    </row>
    <row r="632" spans="1:8" x14ac:dyDescent="0.25">
      <c r="A632" s="36" t="s">
        <v>14065</v>
      </c>
      <c r="B632" s="36" t="s">
        <v>14066</v>
      </c>
      <c r="C632" s="121" t="s">
        <v>14067</v>
      </c>
      <c r="D632" s="36" t="s">
        <v>7</v>
      </c>
      <c r="E632" s="36">
        <v>0.5</v>
      </c>
      <c r="F632" s="36">
        <v>2</v>
      </c>
      <c r="G632" s="116">
        <v>25.92</v>
      </c>
      <c r="H632" s="102" t="s">
        <v>19243</v>
      </c>
    </row>
    <row r="633" spans="1:8" x14ac:dyDescent="0.25">
      <c r="A633" s="36"/>
      <c r="B633" s="36"/>
      <c r="C633" s="122" t="s">
        <v>14068</v>
      </c>
      <c r="D633" s="106"/>
      <c r="E633" s="106"/>
      <c r="F633" s="106">
        <v>2</v>
      </c>
      <c r="G633" s="117">
        <v>25.92</v>
      </c>
      <c r="H633" s="102"/>
    </row>
    <row r="634" spans="1:8" ht="31.5" x14ac:dyDescent="0.25">
      <c r="A634" s="36" t="s">
        <v>14069</v>
      </c>
      <c r="B634" s="36" t="s">
        <v>14070</v>
      </c>
      <c r="C634" s="121" t="s">
        <v>14071</v>
      </c>
      <c r="D634" s="36" t="s">
        <v>7</v>
      </c>
      <c r="E634" s="36">
        <v>0.5</v>
      </c>
      <c r="F634" s="36">
        <v>1</v>
      </c>
      <c r="G634" s="116">
        <v>12.96</v>
      </c>
      <c r="H634" s="102" t="s">
        <v>18825</v>
      </c>
    </row>
    <row r="635" spans="1:8" ht="31.5" x14ac:dyDescent="0.25">
      <c r="A635" s="36"/>
      <c r="B635" s="36"/>
      <c r="C635" s="122" t="s">
        <v>14072</v>
      </c>
      <c r="D635" s="106"/>
      <c r="E635" s="106"/>
      <c r="F635" s="106">
        <v>1</v>
      </c>
      <c r="G635" s="117">
        <v>12.96</v>
      </c>
      <c r="H635" s="102"/>
    </row>
    <row r="636" spans="1:8" x14ac:dyDescent="0.25">
      <c r="A636" s="36" t="s">
        <v>14073</v>
      </c>
      <c r="B636" s="36" t="s">
        <v>14074</v>
      </c>
      <c r="C636" s="121" t="s">
        <v>14075</v>
      </c>
      <c r="D636" s="36" t="s">
        <v>5</v>
      </c>
      <c r="E636" s="36">
        <v>5</v>
      </c>
      <c r="F636" s="36">
        <v>4</v>
      </c>
      <c r="G636" s="116">
        <v>518.36</v>
      </c>
      <c r="H636" s="102" t="s">
        <v>18163</v>
      </c>
    </row>
    <row r="637" spans="1:8" x14ac:dyDescent="0.25">
      <c r="A637" s="36"/>
      <c r="B637" s="36"/>
      <c r="C637" s="121"/>
      <c r="D637" s="36" t="s">
        <v>7</v>
      </c>
      <c r="E637" s="36">
        <v>0.5</v>
      </c>
      <c r="F637" s="36">
        <v>5</v>
      </c>
      <c r="G637" s="116">
        <v>64.8</v>
      </c>
      <c r="H637" s="102"/>
    </row>
    <row r="638" spans="1:8" x14ac:dyDescent="0.25">
      <c r="A638" s="36"/>
      <c r="B638" s="36"/>
      <c r="C638" s="122" t="s">
        <v>14076</v>
      </c>
      <c r="D638" s="106"/>
      <c r="E638" s="106"/>
      <c r="F638" s="106">
        <v>9</v>
      </c>
      <c r="G638" s="117">
        <v>583.16</v>
      </c>
      <c r="H638" s="102"/>
    </row>
    <row r="639" spans="1:8" x14ac:dyDescent="0.25">
      <c r="A639" s="36" t="s">
        <v>14077</v>
      </c>
      <c r="B639" s="36" t="s">
        <v>14078</v>
      </c>
      <c r="C639" s="121" t="s">
        <v>12737</v>
      </c>
      <c r="D639" s="36" t="s">
        <v>7</v>
      </c>
      <c r="E639" s="36">
        <v>0.5</v>
      </c>
      <c r="F639" s="36">
        <v>5</v>
      </c>
      <c r="G639" s="116">
        <v>64.8</v>
      </c>
      <c r="H639" s="102" t="s">
        <v>18047</v>
      </c>
    </row>
    <row r="640" spans="1:8" x14ac:dyDescent="0.25">
      <c r="A640" s="36"/>
      <c r="B640" s="36"/>
      <c r="C640" s="122" t="s">
        <v>12738</v>
      </c>
      <c r="D640" s="106"/>
      <c r="E640" s="106"/>
      <c r="F640" s="106">
        <v>5</v>
      </c>
      <c r="G640" s="117">
        <v>64.8</v>
      </c>
      <c r="H640" s="102"/>
    </row>
    <row r="641" spans="1:8" ht="31.5" x14ac:dyDescent="0.25">
      <c r="A641" s="36" t="s">
        <v>14079</v>
      </c>
      <c r="B641" s="36" t="s">
        <v>14080</v>
      </c>
      <c r="C641" s="121" t="s">
        <v>14081</v>
      </c>
      <c r="D641" s="36" t="s">
        <v>7</v>
      </c>
      <c r="E641" s="36">
        <v>0.5</v>
      </c>
      <c r="F641" s="36">
        <v>1</v>
      </c>
      <c r="G641" s="116">
        <v>12.96</v>
      </c>
      <c r="H641" s="102" t="s">
        <v>18729</v>
      </c>
    </row>
    <row r="642" spans="1:8" ht="31.5" x14ac:dyDescent="0.25">
      <c r="A642" s="36"/>
      <c r="B642" s="36"/>
      <c r="C642" s="122" t="s">
        <v>14082</v>
      </c>
      <c r="D642" s="106"/>
      <c r="E642" s="106"/>
      <c r="F642" s="106">
        <v>1</v>
      </c>
      <c r="G642" s="117">
        <v>12.96</v>
      </c>
      <c r="H642" s="102"/>
    </row>
    <row r="643" spans="1:8" x14ac:dyDescent="0.25">
      <c r="A643" s="36" t="s">
        <v>14083</v>
      </c>
      <c r="B643" s="36" t="s">
        <v>14084</v>
      </c>
      <c r="C643" s="121" t="s">
        <v>14085</v>
      </c>
      <c r="D643" s="36" t="s">
        <v>7</v>
      </c>
      <c r="E643" s="36">
        <v>0.5</v>
      </c>
      <c r="F643" s="36">
        <v>2</v>
      </c>
      <c r="G643" s="116">
        <v>25.92</v>
      </c>
      <c r="H643" s="102" t="s">
        <v>16842</v>
      </c>
    </row>
    <row r="644" spans="1:8" x14ac:dyDescent="0.25">
      <c r="A644" s="36"/>
      <c r="B644" s="36"/>
      <c r="C644" s="122" t="s">
        <v>14086</v>
      </c>
      <c r="D644" s="106"/>
      <c r="E644" s="106"/>
      <c r="F644" s="106">
        <v>2</v>
      </c>
      <c r="G644" s="117">
        <v>25.92</v>
      </c>
      <c r="H644" s="102"/>
    </row>
    <row r="645" spans="1:8" ht="31.5" x14ac:dyDescent="0.25">
      <c r="A645" s="36" t="s">
        <v>14087</v>
      </c>
      <c r="B645" s="36" t="s">
        <v>14088</v>
      </c>
      <c r="C645" s="121" t="s">
        <v>14089</v>
      </c>
      <c r="D645" s="36" t="s">
        <v>7</v>
      </c>
      <c r="E645" s="36">
        <v>0.5</v>
      </c>
      <c r="F645" s="36">
        <v>1</v>
      </c>
      <c r="G645" s="116">
        <v>12.96</v>
      </c>
      <c r="H645" s="102" t="s">
        <v>20393</v>
      </c>
    </row>
    <row r="646" spans="1:8" ht="31.5" x14ac:dyDescent="0.25">
      <c r="A646" s="36"/>
      <c r="B646" s="36"/>
      <c r="C646" s="122" t="s">
        <v>14090</v>
      </c>
      <c r="D646" s="106"/>
      <c r="E646" s="106"/>
      <c r="F646" s="106">
        <v>1</v>
      </c>
      <c r="G646" s="117">
        <v>12.96</v>
      </c>
      <c r="H646" s="102"/>
    </row>
    <row r="647" spans="1:8" x14ac:dyDescent="0.25">
      <c r="A647" s="36" t="s">
        <v>14091</v>
      </c>
      <c r="B647" s="36" t="s">
        <v>14092</v>
      </c>
      <c r="C647" s="121" t="s">
        <v>14093</v>
      </c>
      <c r="D647" s="36" t="s">
        <v>7</v>
      </c>
      <c r="E647" s="36">
        <v>0.5</v>
      </c>
      <c r="F647" s="36">
        <v>1</v>
      </c>
      <c r="G647" s="116">
        <v>12.96</v>
      </c>
      <c r="H647" s="102" t="s">
        <v>17217</v>
      </c>
    </row>
    <row r="648" spans="1:8" x14ac:dyDescent="0.25">
      <c r="A648" s="36"/>
      <c r="B648" s="36"/>
      <c r="C648" s="122" t="s">
        <v>14094</v>
      </c>
      <c r="D648" s="106"/>
      <c r="E648" s="106"/>
      <c r="F648" s="106">
        <v>1</v>
      </c>
      <c r="G648" s="117">
        <v>12.96</v>
      </c>
      <c r="H648" s="102"/>
    </row>
    <row r="649" spans="1:8" ht="31.5" x14ac:dyDescent="0.25">
      <c r="A649" s="36" t="s">
        <v>14095</v>
      </c>
      <c r="B649" s="36" t="s">
        <v>14096</v>
      </c>
      <c r="C649" s="121" t="s">
        <v>14097</v>
      </c>
      <c r="D649" s="36" t="s">
        <v>5</v>
      </c>
      <c r="E649" s="36">
        <v>5</v>
      </c>
      <c r="F649" s="36">
        <v>1</v>
      </c>
      <c r="G649" s="116">
        <v>129.59</v>
      </c>
      <c r="H649" s="102" t="s">
        <v>17236</v>
      </c>
    </row>
    <row r="650" spans="1:8" ht="31.5" x14ac:dyDescent="0.25">
      <c r="A650" s="36"/>
      <c r="B650" s="36"/>
      <c r="C650" s="122" t="s">
        <v>14098</v>
      </c>
      <c r="D650" s="106"/>
      <c r="E650" s="106"/>
      <c r="F650" s="106">
        <v>1</v>
      </c>
      <c r="G650" s="117">
        <v>129.59</v>
      </c>
      <c r="H650" s="102"/>
    </row>
    <row r="651" spans="1:8" x14ac:dyDescent="0.25">
      <c r="A651" s="36" t="s">
        <v>14099</v>
      </c>
      <c r="B651" s="36" t="s">
        <v>14100</v>
      </c>
      <c r="C651" s="121" t="s">
        <v>14101</v>
      </c>
      <c r="D651" s="36" t="s">
        <v>6</v>
      </c>
      <c r="E651" s="36">
        <v>1</v>
      </c>
      <c r="F651" s="36">
        <v>1</v>
      </c>
      <c r="G651" s="116">
        <v>25.92</v>
      </c>
      <c r="H651" s="102" t="s">
        <v>19131</v>
      </c>
    </row>
    <row r="652" spans="1:8" x14ac:dyDescent="0.25">
      <c r="A652" s="36"/>
      <c r="B652" s="36"/>
      <c r="C652" s="121"/>
      <c r="D652" s="36" t="s">
        <v>7</v>
      </c>
      <c r="E652" s="36">
        <v>0.5</v>
      </c>
      <c r="F652" s="36">
        <v>7</v>
      </c>
      <c r="G652" s="116">
        <v>90.71</v>
      </c>
      <c r="H652" s="102"/>
    </row>
    <row r="653" spans="1:8" x14ac:dyDescent="0.25">
      <c r="A653" s="36"/>
      <c r="B653" s="36"/>
      <c r="C653" s="122" t="s">
        <v>14102</v>
      </c>
      <c r="D653" s="106"/>
      <c r="E653" s="106"/>
      <c r="F653" s="106">
        <v>8</v>
      </c>
      <c r="G653" s="117">
        <v>116.63</v>
      </c>
      <c r="H653" s="102"/>
    </row>
    <row r="654" spans="1:8" x14ac:dyDescent="0.25">
      <c r="A654" s="36" t="s">
        <v>14103</v>
      </c>
      <c r="B654" s="36" t="s">
        <v>14104</v>
      </c>
      <c r="C654" s="121" t="s">
        <v>14105</v>
      </c>
      <c r="D654" s="36" t="s">
        <v>7</v>
      </c>
      <c r="E654" s="36">
        <v>0.5</v>
      </c>
      <c r="F654" s="36">
        <v>1</v>
      </c>
      <c r="G654" s="116">
        <v>12.96</v>
      </c>
      <c r="H654" s="102" t="s">
        <v>17909</v>
      </c>
    </row>
    <row r="655" spans="1:8" x14ac:dyDescent="0.25">
      <c r="A655" s="36"/>
      <c r="B655" s="36"/>
      <c r="C655" s="122" t="s">
        <v>14106</v>
      </c>
      <c r="D655" s="106"/>
      <c r="E655" s="106"/>
      <c r="F655" s="106">
        <v>1</v>
      </c>
      <c r="G655" s="117">
        <v>12.96</v>
      </c>
      <c r="H655" s="102"/>
    </row>
    <row r="656" spans="1:8" x14ac:dyDescent="0.25">
      <c r="A656" s="36" t="s">
        <v>14107</v>
      </c>
      <c r="B656" s="36" t="s">
        <v>14108</v>
      </c>
      <c r="C656" s="121" t="s">
        <v>14109</v>
      </c>
      <c r="D656" s="36" t="s">
        <v>5</v>
      </c>
      <c r="E656" s="36">
        <v>5</v>
      </c>
      <c r="F656" s="36">
        <v>2</v>
      </c>
      <c r="G656" s="116">
        <v>259.18</v>
      </c>
      <c r="H656" s="102" t="s">
        <v>20827</v>
      </c>
    </row>
    <row r="657" spans="1:8" x14ac:dyDescent="0.25">
      <c r="A657" s="36"/>
      <c r="B657" s="36"/>
      <c r="C657" s="121"/>
      <c r="D657" s="36" t="s">
        <v>7</v>
      </c>
      <c r="E657" s="36">
        <v>0.5</v>
      </c>
      <c r="F657" s="36">
        <v>2</v>
      </c>
      <c r="G657" s="116">
        <v>25.92</v>
      </c>
      <c r="H657" s="102"/>
    </row>
    <row r="658" spans="1:8" x14ac:dyDescent="0.25">
      <c r="A658" s="36"/>
      <c r="B658" s="36"/>
      <c r="C658" s="122" t="s">
        <v>14110</v>
      </c>
      <c r="D658" s="106"/>
      <c r="E658" s="106"/>
      <c r="F658" s="106">
        <v>4</v>
      </c>
      <c r="G658" s="117">
        <v>285.10000000000002</v>
      </c>
      <c r="H658" s="102"/>
    </row>
    <row r="659" spans="1:8" x14ac:dyDescent="0.25">
      <c r="A659" s="36" t="s">
        <v>14111</v>
      </c>
      <c r="B659" s="36" t="s">
        <v>14112</v>
      </c>
      <c r="C659" s="121" t="s">
        <v>14113</v>
      </c>
      <c r="D659" s="36" t="s">
        <v>7</v>
      </c>
      <c r="E659" s="36">
        <v>0.5</v>
      </c>
      <c r="F659" s="36">
        <v>1</v>
      </c>
      <c r="G659" s="116">
        <v>12.96</v>
      </c>
      <c r="H659" s="102" t="s">
        <v>20397</v>
      </c>
    </row>
    <row r="660" spans="1:8" ht="31.5" x14ac:dyDescent="0.25">
      <c r="A660" s="36"/>
      <c r="B660" s="36"/>
      <c r="C660" s="122" t="s">
        <v>14114</v>
      </c>
      <c r="D660" s="106"/>
      <c r="E660" s="106"/>
      <c r="F660" s="106">
        <v>1</v>
      </c>
      <c r="G660" s="117">
        <v>12.96</v>
      </c>
      <c r="H660" s="102"/>
    </row>
    <row r="661" spans="1:8" ht="31.5" x14ac:dyDescent="0.25">
      <c r="A661" s="36" t="s">
        <v>14115</v>
      </c>
      <c r="B661" s="36" t="s">
        <v>14116</v>
      </c>
      <c r="C661" s="121" t="s">
        <v>14117</v>
      </c>
      <c r="D661" s="36" t="s">
        <v>5</v>
      </c>
      <c r="E661" s="36">
        <v>5</v>
      </c>
      <c r="F661" s="36">
        <v>1</v>
      </c>
      <c r="G661" s="116">
        <v>129.59</v>
      </c>
      <c r="H661" s="102" t="s">
        <v>17712</v>
      </c>
    </row>
    <row r="662" spans="1:8" ht="47.25" x14ac:dyDescent="0.25">
      <c r="A662" s="36"/>
      <c r="B662" s="36"/>
      <c r="C662" s="122" t="s">
        <v>14118</v>
      </c>
      <c r="D662" s="106"/>
      <c r="E662" s="106"/>
      <c r="F662" s="106">
        <v>1</v>
      </c>
      <c r="G662" s="117">
        <v>129.59</v>
      </c>
      <c r="H662" s="102"/>
    </row>
    <row r="663" spans="1:8" x14ac:dyDescent="0.25">
      <c r="A663" s="36" t="s">
        <v>14119</v>
      </c>
      <c r="B663" s="36" t="s">
        <v>14120</v>
      </c>
      <c r="C663" s="121" t="s">
        <v>14121</v>
      </c>
      <c r="D663" s="36" t="s">
        <v>3</v>
      </c>
      <c r="E663" s="36">
        <v>10</v>
      </c>
      <c r="F663" s="36">
        <v>1</v>
      </c>
      <c r="G663" s="116">
        <v>259.18</v>
      </c>
      <c r="H663" s="102" t="s">
        <v>19391</v>
      </c>
    </row>
    <row r="664" spans="1:8" x14ac:dyDescent="0.25">
      <c r="A664" s="36"/>
      <c r="B664" s="36"/>
      <c r="C664" s="121"/>
      <c r="D664" s="36" t="s">
        <v>5</v>
      </c>
      <c r="E664" s="36">
        <v>5</v>
      </c>
      <c r="F664" s="36">
        <v>3</v>
      </c>
      <c r="G664" s="116">
        <v>388.77</v>
      </c>
      <c r="H664" s="102"/>
    </row>
    <row r="665" spans="1:8" x14ac:dyDescent="0.25">
      <c r="A665" s="36"/>
      <c r="B665" s="36"/>
      <c r="C665" s="121"/>
      <c r="D665" s="36" t="s">
        <v>7</v>
      </c>
      <c r="E665" s="36">
        <v>0.5</v>
      </c>
      <c r="F665" s="36">
        <v>3</v>
      </c>
      <c r="G665" s="116">
        <v>38.880000000000003</v>
      </c>
      <c r="H665" s="102"/>
    </row>
    <row r="666" spans="1:8" ht="31.5" x14ac:dyDescent="0.25">
      <c r="A666" s="36"/>
      <c r="B666" s="36"/>
      <c r="C666" s="122" t="s">
        <v>14122</v>
      </c>
      <c r="D666" s="106"/>
      <c r="E666" s="106"/>
      <c r="F666" s="106">
        <v>7</v>
      </c>
      <c r="G666" s="117">
        <v>686.83</v>
      </c>
      <c r="H666" s="102"/>
    </row>
    <row r="667" spans="1:8" x14ac:dyDescent="0.25">
      <c r="A667" s="36" t="s">
        <v>14123</v>
      </c>
      <c r="B667" s="36" t="s">
        <v>14124</v>
      </c>
      <c r="C667" s="121" t="s">
        <v>14125</v>
      </c>
      <c r="D667" s="36" t="s">
        <v>7</v>
      </c>
      <c r="E667" s="36">
        <v>0.5</v>
      </c>
      <c r="F667" s="36">
        <v>1</v>
      </c>
      <c r="G667" s="116">
        <v>12.96</v>
      </c>
      <c r="H667" s="102" t="s">
        <v>17945</v>
      </c>
    </row>
    <row r="668" spans="1:8" x14ac:dyDescent="0.25">
      <c r="A668" s="36"/>
      <c r="B668" s="36"/>
      <c r="C668" s="122" t="s">
        <v>14126</v>
      </c>
      <c r="D668" s="106"/>
      <c r="E668" s="106"/>
      <c r="F668" s="106">
        <v>1</v>
      </c>
      <c r="G668" s="117">
        <v>12.96</v>
      </c>
      <c r="H668" s="102"/>
    </row>
    <row r="669" spans="1:8" x14ac:dyDescent="0.25">
      <c r="A669" s="36" t="s">
        <v>14127</v>
      </c>
      <c r="B669" s="36" t="s">
        <v>14128</v>
      </c>
      <c r="C669" s="121" t="s">
        <v>14129</v>
      </c>
      <c r="D669" s="36" t="s">
        <v>7</v>
      </c>
      <c r="E669" s="36">
        <v>0.5</v>
      </c>
      <c r="F669" s="36">
        <v>1</v>
      </c>
      <c r="G669" s="116">
        <v>12.96</v>
      </c>
      <c r="H669" s="102" t="s">
        <v>18723</v>
      </c>
    </row>
    <row r="670" spans="1:8" ht="31.5" x14ac:dyDescent="0.25">
      <c r="A670" s="36"/>
      <c r="B670" s="36"/>
      <c r="C670" s="122" t="s">
        <v>14130</v>
      </c>
      <c r="D670" s="106"/>
      <c r="E670" s="106"/>
      <c r="F670" s="106">
        <v>1</v>
      </c>
      <c r="G670" s="117">
        <v>12.96</v>
      </c>
      <c r="H670" s="102"/>
    </row>
    <row r="671" spans="1:8" x14ac:dyDescent="0.25">
      <c r="A671" s="36" t="s">
        <v>14131</v>
      </c>
      <c r="B671" s="36" t="s">
        <v>14132</v>
      </c>
      <c r="C671" s="121" t="s">
        <v>14133</v>
      </c>
      <c r="D671" s="36" t="s">
        <v>7</v>
      </c>
      <c r="E671" s="36">
        <v>0.5</v>
      </c>
      <c r="F671" s="36">
        <v>1</v>
      </c>
      <c r="G671" s="116">
        <v>12.96</v>
      </c>
      <c r="H671" s="102" t="s">
        <v>19240</v>
      </c>
    </row>
    <row r="672" spans="1:8" ht="31.5" x14ac:dyDescent="0.25">
      <c r="A672" s="36"/>
      <c r="B672" s="36"/>
      <c r="C672" s="122" t="s">
        <v>14134</v>
      </c>
      <c r="D672" s="106"/>
      <c r="E672" s="106"/>
      <c r="F672" s="106">
        <v>1</v>
      </c>
      <c r="G672" s="117">
        <v>12.96</v>
      </c>
      <c r="H672" s="102"/>
    </row>
    <row r="673" spans="1:8" x14ac:dyDescent="0.25">
      <c r="A673" s="36" t="s">
        <v>14135</v>
      </c>
      <c r="B673" s="36" t="s">
        <v>14136</v>
      </c>
      <c r="C673" s="121" t="s">
        <v>14137</v>
      </c>
      <c r="D673" s="36" t="s">
        <v>7</v>
      </c>
      <c r="E673" s="36">
        <v>0.5</v>
      </c>
      <c r="F673" s="36">
        <v>1</v>
      </c>
      <c r="G673" s="116">
        <v>12.96</v>
      </c>
      <c r="H673" s="102" t="s">
        <v>17257</v>
      </c>
    </row>
    <row r="674" spans="1:8" ht="31.5" x14ac:dyDescent="0.25">
      <c r="A674" s="36"/>
      <c r="B674" s="36"/>
      <c r="C674" s="122" t="s">
        <v>14138</v>
      </c>
      <c r="D674" s="106"/>
      <c r="E674" s="106"/>
      <c r="F674" s="106">
        <v>1</v>
      </c>
      <c r="G674" s="117">
        <v>12.96</v>
      </c>
      <c r="H674" s="102"/>
    </row>
    <row r="675" spans="1:8" x14ac:dyDescent="0.25">
      <c r="A675" s="36" t="s">
        <v>14139</v>
      </c>
      <c r="B675" s="36" t="s">
        <v>14140</v>
      </c>
      <c r="C675" s="121" t="s">
        <v>14141</v>
      </c>
      <c r="D675" s="36" t="s">
        <v>3</v>
      </c>
      <c r="E675" s="36">
        <v>10</v>
      </c>
      <c r="F675" s="36">
        <v>1</v>
      </c>
      <c r="G675" s="116">
        <v>259.18</v>
      </c>
      <c r="H675" s="102" t="s">
        <v>18785</v>
      </c>
    </row>
    <row r="676" spans="1:8" x14ac:dyDescent="0.25">
      <c r="A676" s="36"/>
      <c r="B676" s="36"/>
      <c r="C676" s="122" t="s">
        <v>14142</v>
      </c>
      <c r="D676" s="106"/>
      <c r="E676" s="106"/>
      <c r="F676" s="106">
        <v>1</v>
      </c>
      <c r="G676" s="117">
        <v>259.18</v>
      </c>
      <c r="H676" s="102"/>
    </row>
    <row r="677" spans="1:8" x14ac:dyDescent="0.25">
      <c r="A677" s="36" t="s">
        <v>14143</v>
      </c>
      <c r="B677" s="36" t="s">
        <v>14144</v>
      </c>
      <c r="C677" s="121" t="s">
        <v>14145</v>
      </c>
      <c r="D677" s="36" t="s">
        <v>7</v>
      </c>
      <c r="E677" s="36">
        <v>0.5</v>
      </c>
      <c r="F677" s="36">
        <v>2</v>
      </c>
      <c r="G677" s="116">
        <v>25.92</v>
      </c>
      <c r="H677" s="102" t="s">
        <v>20694</v>
      </c>
    </row>
    <row r="678" spans="1:8" ht="31.5" x14ac:dyDescent="0.25">
      <c r="A678" s="36"/>
      <c r="B678" s="36"/>
      <c r="C678" s="122" t="s">
        <v>14146</v>
      </c>
      <c r="D678" s="106"/>
      <c r="E678" s="106"/>
      <c r="F678" s="106">
        <v>2</v>
      </c>
      <c r="G678" s="117">
        <v>25.92</v>
      </c>
      <c r="H678" s="102"/>
    </row>
    <row r="679" spans="1:8" x14ac:dyDescent="0.25">
      <c r="A679" s="36" t="s">
        <v>14147</v>
      </c>
      <c r="B679" s="36">
        <v>40203679079</v>
      </c>
      <c r="C679" s="121" t="s">
        <v>14148</v>
      </c>
      <c r="D679" s="36" t="s">
        <v>7</v>
      </c>
      <c r="E679" s="36">
        <v>0.5</v>
      </c>
      <c r="F679" s="36">
        <v>2</v>
      </c>
      <c r="G679" s="116">
        <v>25.92</v>
      </c>
      <c r="H679" s="114" t="s">
        <v>19161</v>
      </c>
    </row>
    <row r="680" spans="1:8" x14ac:dyDescent="0.25">
      <c r="A680" s="36"/>
      <c r="B680" s="36"/>
      <c r="C680" s="122" t="s">
        <v>14149</v>
      </c>
      <c r="D680" s="106"/>
      <c r="E680" s="106"/>
      <c r="F680" s="106">
        <v>2</v>
      </c>
      <c r="G680" s="117">
        <v>25.92</v>
      </c>
      <c r="H680" s="102"/>
    </row>
    <row r="681" spans="1:8" x14ac:dyDescent="0.25">
      <c r="A681" s="36" t="s">
        <v>14150</v>
      </c>
      <c r="B681" s="36" t="s">
        <v>14151</v>
      </c>
      <c r="C681" s="121" t="s">
        <v>14152</v>
      </c>
      <c r="D681" s="36" t="s">
        <v>7</v>
      </c>
      <c r="E681" s="36">
        <v>0.5</v>
      </c>
      <c r="F681" s="36">
        <v>6</v>
      </c>
      <c r="G681" s="116">
        <v>77.75</v>
      </c>
      <c r="H681" s="102" t="s">
        <v>17940</v>
      </c>
    </row>
    <row r="682" spans="1:8" x14ac:dyDescent="0.25">
      <c r="A682" s="36"/>
      <c r="B682" s="36"/>
      <c r="C682" s="122" t="s">
        <v>14153</v>
      </c>
      <c r="D682" s="106"/>
      <c r="E682" s="106"/>
      <c r="F682" s="106">
        <v>6</v>
      </c>
      <c r="G682" s="117">
        <v>77.75</v>
      </c>
      <c r="H682" s="102"/>
    </row>
    <row r="683" spans="1:8" x14ac:dyDescent="0.25">
      <c r="A683" s="36" t="s">
        <v>14154</v>
      </c>
      <c r="B683" s="36" t="s">
        <v>14155</v>
      </c>
      <c r="C683" s="121" t="s">
        <v>14156</v>
      </c>
      <c r="D683" s="36" t="s">
        <v>7</v>
      </c>
      <c r="E683" s="36">
        <v>0.5</v>
      </c>
      <c r="F683" s="36">
        <v>1</v>
      </c>
      <c r="G683" s="116">
        <v>12.96</v>
      </c>
      <c r="H683" s="102" t="s">
        <v>18481</v>
      </c>
    </row>
    <row r="684" spans="1:8" ht="31.5" x14ac:dyDescent="0.25">
      <c r="A684" s="36"/>
      <c r="B684" s="36"/>
      <c r="C684" s="122" t="s">
        <v>14157</v>
      </c>
      <c r="D684" s="106"/>
      <c r="E684" s="106"/>
      <c r="F684" s="106">
        <v>1</v>
      </c>
      <c r="G684" s="117">
        <v>12.96</v>
      </c>
      <c r="H684" s="102"/>
    </row>
    <row r="685" spans="1:8" ht="31.5" x14ac:dyDescent="0.25">
      <c r="A685" s="36" t="s">
        <v>14158</v>
      </c>
      <c r="B685" s="36" t="s">
        <v>14159</v>
      </c>
      <c r="C685" s="121" t="s">
        <v>14160</v>
      </c>
      <c r="D685" s="36" t="s">
        <v>7</v>
      </c>
      <c r="E685" s="36">
        <v>0.5</v>
      </c>
      <c r="F685" s="36">
        <v>1</v>
      </c>
      <c r="G685" s="116">
        <v>12.96</v>
      </c>
      <c r="H685" s="102" t="s">
        <v>20845</v>
      </c>
    </row>
    <row r="686" spans="1:8" ht="31.5" x14ac:dyDescent="0.25">
      <c r="A686" s="36"/>
      <c r="B686" s="36"/>
      <c r="C686" s="122" t="s">
        <v>14161</v>
      </c>
      <c r="D686" s="106"/>
      <c r="E686" s="106"/>
      <c r="F686" s="106">
        <v>1</v>
      </c>
      <c r="G686" s="117">
        <v>12.96</v>
      </c>
      <c r="H686" s="102"/>
    </row>
    <row r="687" spans="1:8" x14ac:dyDescent="0.25">
      <c r="A687" s="36" t="s">
        <v>14162</v>
      </c>
      <c r="B687" s="36" t="s">
        <v>14163</v>
      </c>
      <c r="C687" s="121" t="s">
        <v>14164</v>
      </c>
      <c r="D687" s="36" t="s">
        <v>7</v>
      </c>
      <c r="E687" s="36">
        <v>0.5</v>
      </c>
      <c r="F687" s="36">
        <v>1</v>
      </c>
      <c r="G687" s="116">
        <v>12.96</v>
      </c>
      <c r="H687" s="102" t="s">
        <v>17297</v>
      </c>
    </row>
    <row r="688" spans="1:8" x14ac:dyDescent="0.25">
      <c r="A688" s="36"/>
      <c r="B688" s="36"/>
      <c r="C688" s="122" t="s">
        <v>14165</v>
      </c>
      <c r="D688" s="106"/>
      <c r="E688" s="106"/>
      <c r="F688" s="106">
        <v>1</v>
      </c>
      <c r="G688" s="117">
        <v>12.96</v>
      </c>
      <c r="H688" s="102"/>
    </row>
    <row r="689" spans="1:8" x14ac:dyDescent="0.25">
      <c r="A689" s="36" t="s">
        <v>14166</v>
      </c>
      <c r="B689" s="36" t="s">
        <v>14167</v>
      </c>
      <c r="C689" s="121" t="s">
        <v>14168</v>
      </c>
      <c r="D689" s="36" t="s">
        <v>3</v>
      </c>
      <c r="E689" s="36">
        <v>10</v>
      </c>
      <c r="F689" s="36">
        <v>5</v>
      </c>
      <c r="G689" s="116">
        <v>1295.9100000000001</v>
      </c>
      <c r="H689" s="102" t="s">
        <v>17259</v>
      </c>
    </row>
    <row r="690" spans="1:8" x14ac:dyDescent="0.25">
      <c r="A690" s="36"/>
      <c r="B690" s="36"/>
      <c r="C690" s="121"/>
      <c r="D690" s="36" t="s">
        <v>4</v>
      </c>
      <c r="E690" s="36">
        <v>8</v>
      </c>
      <c r="F690" s="36">
        <v>1</v>
      </c>
      <c r="G690" s="116">
        <v>207.35</v>
      </c>
      <c r="H690" s="102"/>
    </row>
    <row r="691" spans="1:8" x14ac:dyDescent="0.25">
      <c r="A691" s="36"/>
      <c r="B691" s="36"/>
      <c r="C691" s="121"/>
      <c r="D691" s="36" t="s">
        <v>5</v>
      </c>
      <c r="E691" s="36">
        <v>5</v>
      </c>
      <c r="F691" s="36">
        <v>5</v>
      </c>
      <c r="G691" s="116">
        <v>647.95000000000005</v>
      </c>
      <c r="H691" s="102"/>
    </row>
    <row r="692" spans="1:8" x14ac:dyDescent="0.25">
      <c r="A692" s="36"/>
      <c r="B692" s="36"/>
      <c r="C692" s="121"/>
      <c r="D692" s="36" t="s">
        <v>7</v>
      </c>
      <c r="E692" s="36">
        <v>0.5</v>
      </c>
      <c r="F692" s="36">
        <v>1</v>
      </c>
      <c r="G692" s="116">
        <v>12.96</v>
      </c>
      <c r="H692" s="102"/>
    </row>
    <row r="693" spans="1:8" x14ac:dyDescent="0.25">
      <c r="A693" s="36"/>
      <c r="B693" s="36"/>
      <c r="C693" s="122" t="s">
        <v>14169</v>
      </c>
      <c r="D693" s="106"/>
      <c r="E693" s="106"/>
      <c r="F693" s="106">
        <v>12</v>
      </c>
      <c r="G693" s="117">
        <v>2164.17</v>
      </c>
      <c r="H693" s="102"/>
    </row>
    <row r="694" spans="1:8" ht="31.5" x14ac:dyDescent="0.25">
      <c r="A694" s="36" t="s">
        <v>14170</v>
      </c>
      <c r="B694" s="36" t="s">
        <v>11537</v>
      </c>
      <c r="C694" s="121" t="s">
        <v>6045</v>
      </c>
      <c r="D694" s="36" t="s">
        <v>3</v>
      </c>
      <c r="E694" s="36">
        <v>10</v>
      </c>
      <c r="F694" s="36">
        <v>2</v>
      </c>
      <c r="G694" s="116">
        <v>518.36</v>
      </c>
      <c r="H694" s="102" t="s">
        <v>17401</v>
      </c>
    </row>
    <row r="695" spans="1:8" ht="31.5" x14ac:dyDescent="0.25">
      <c r="A695" s="36"/>
      <c r="B695" s="36"/>
      <c r="C695" s="122" t="s">
        <v>14171</v>
      </c>
      <c r="D695" s="106"/>
      <c r="E695" s="106"/>
      <c r="F695" s="106">
        <v>2</v>
      </c>
      <c r="G695" s="117">
        <v>518.36</v>
      </c>
      <c r="H695" s="102"/>
    </row>
    <row r="696" spans="1:8" x14ac:dyDescent="0.25">
      <c r="A696" s="36" t="s">
        <v>14172</v>
      </c>
      <c r="B696" s="36" t="s">
        <v>14173</v>
      </c>
      <c r="C696" s="121" t="s">
        <v>14174</v>
      </c>
      <c r="D696" s="36" t="s">
        <v>5</v>
      </c>
      <c r="E696" s="36">
        <v>5</v>
      </c>
      <c r="F696" s="36">
        <v>1</v>
      </c>
      <c r="G696" s="116">
        <v>129.59</v>
      </c>
      <c r="H696" s="102" t="s">
        <v>20160</v>
      </c>
    </row>
    <row r="697" spans="1:8" x14ac:dyDescent="0.25">
      <c r="A697" s="36"/>
      <c r="B697" s="36"/>
      <c r="C697" s="121"/>
      <c r="D697" s="36" t="s">
        <v>7</v>
      </c>
      <c r="E697" s="36">
        <v>0.5</v>
      </c>
      <c r="F697" s="36">
        <v>2</v>
      </c>
      <c r="G697" s="116">
        <v>25.92</v>
      </c>
      <c r="H697" s="102"/>
    </row>
    <row r="698" spans="1:8" x14ac:dyDescent="0.25">
      <c r="A698" s="36"/>
      <c r="B698" s="36"/>
      <c r="C698" s="122" t="s">
        <v>14175</v>
      </c>
      <c r="D698" s="106"/>
      <c r="E698" s="106"/>
      <c r="F698" s="106">
        <v>3</v>
      </c>
      <c r="G698" s="117">
        <v>155.51</v>
      </c>
      <c r="H698" s="102"/>
    </row>
    <row r="699" spans="1:8" x14ac:dyDescent="0.25">
      <c r="A699" s="36" t="s">
        <v>14176</v>
      </c>
      <c r="B699" s="36" t="s">
        <v>14177</v>
      </c>
      <c r="C699" s="121" t="s">
        <v>14178</v>
      </c>
      <c r="D699" s="36" t="s">
        <v>7</v>
      </c>
      <c r="E699" s="36">
        <v>0.5</v>
      </c>
      <c r="F699" s="36">
        <v>1</v>
      </c>
      <c r="G699" s="116">
        <v>12.96</v>
      </c>
      <c r="H699" s="102" t="s">
        <v>20164</v>
      </c>
    </row>
    <row r="700" spans="1:8" x14ac:dyDescent="0.25">
      <c r="A700" s="36"/>
      <c r="B700" s="36"/>
      <c r="C700" s="122" t="s">
        <v>14179</v>
      </c>
      <c r="D700" s="106"/>
      <c r="E700" s="106"/>
      <c r="F700" s="106">
        <v>1</v>
      </c>
      <c r="G700" s="117">
        <v>12.96</v>
      </c>
      <c r="H700" s="102"/>
    </row>
    <row r="701" spans="1:8" x14ac:dyDescent="0.25">
      <c r="A701" s="36" t="s">
        <v>14180</v>
      </c>
      <c r="B701" s="36" t="s">
        <v>14181</v>
      </c>
      <c r="C701" s="121" t="s">
        <v>14182</v>
      </c>
      <c r="D701" s="36" t="s">
        <v>3</v>
      </c>
      <c r="E701" s="36">
        <v>10</v>
      </c>
      <c r="F701" s="36">
        <v>1</v>
      </c>
      <c r="G701" s="116">
        <v>259.18</v>
      </c>
      <c r="H701" s="102" t="s">
        <v>19374</v>
      </c>
    </row>
    <row r="702" spans="1:8" x14ac:dyDescent="0.25">
      <c r="A702" s="36"/>
      <c r="B702" s="36"/>
      <c r="C702" s="121"/>
      <c r="D702" s="36" t="s">
        <v>4</v>
      </c>
      <c r="E702" s="36">
        <v>8</v>
      </c>
      <c r="F702" s="36">
        <v>1</v>
      </c>
      <c r="G702" s="116">
        <v>207.35</v>
      </c>
      <c r="H702" s="102"/>
    </row>
    <row r="703" spans="1:8" x14ac:dyDescent="0.25">
      <c r="A703" s="36"/>
      <c r="B703" s="36"/>
      <c r="C703" s="121"/>
      <c r="D703" s="36" t="s">
        <v>5</v>
      </c>
      <c r="E703" s="36">
        <v>5</v>
      </c>
      <c r="F703" s="36">
        <v>27</v>
      </c>
      <c r="G703" s="116">
        <v>3498.96</v>
      </c>
      <c r="H703" s="102"/>
    </row>
    <row r="704" spans="1:8" x14ac:dyDescent="0.25">
      <c r="A704" s="36"/>
      <c r="B704" s="36"/>
      <c r="C704" s="121"/>
      <c r="D704" s="36" t="s">
        <v>7</v>
      </c>
      <c r="E704" s="36">
        <v>0.5</v>
      </c>
      <c r="F704" s="36">
        <v>26</v>
      </c>
      <c r="G704" s="116">
        <v>336.94</v>
      </c>
      <c r="H704" s="102"/>
    </row>
    <row r="705" spans="1:8" x14ac:dyDescent="0.25">
      <c r="A705" s="36"/>
      <c r="B705" s="36"/>
      <c r="C705" s="122" t="s">
        <v>14183</v>
      </c>
      <c r="D705" s="106"/>
      <c r="E705" s="106"/>
      <c r="F705" s="106">
        <v>55</v>
      </c>
      <c r="G705" s="117">
        <v>4302.4299999999994</v>
      </c>
      <c r="H705" s="102"/>
    </row>
    <row r="706" spans="1:8" ht="47.25" x14ac:dyDescent="0.25">
      <c r="A706" s="36" t="s">
        <v>14184</v>
      </c>
      <c r="B706" s="36" t="s">
        <v>9585</v>
      </c>
      <c r="C706" s="121" t="s">
        <v>9586</v>
      </c>
      <c r="D706" s="36" t="s">
        <v>5</v>
      </c>
      <c r="E706" s="36">
        <v>5</v>
      </c>
      <c r="F706" s="36">
        <v>1</v>
      </c>
      <c r="G706" s="116">
        <v>129.59</v>
      </c>
      <c r="H706" s="102" t="s">
        <v>17235</v>
      </c>
    </row>
    <row r="707" spans="1:8" x14ac:dyDescent="0.25">
      <c r="A707" s="36"/>
      <c r="B707" s="36"/>
      <c r="C707" s="121"/>
      <c r="D707" s="36" t="s">
        <v>7</v>
      </c>
      <c r="E707" s="36">
        <v>0.5</v>
      </c>
      <c r="F707" s="36">
        <v>2</v>
      </c>
      <c r="G707" s="116">
        <v>25.92</v>
      </c>
      <c r="H707" s="102"/>
    </row>
    <row r="708" spans="1:8" ht="47.25" x14ac:dyDescent="0.25">
      <c r="A708" s="36"/>
      <c r="B708" s="36"/>
      <c r="C708" s="122" t="s">
        <v>14185</v>
      </c>
      <c r="D708" s="106"/>
      <c r="E708" s="106"/>
      <c r="F708" s="106">
        <v>3</v>
      </c>
      <c r="G708" s="117">
        <v>155.51</v>
      </c>
      <c r="H708" s="102"/>
    </row>
    <row r="709" spans="1:8" ht="31.5" x14ac:dyDescent="0.25">
      <c r="A709" s="36" t="s">
        <v>14186</v>
      </c>
      <c r="B709" s="36" t="s">
        <v>14187</v>
      </c>
      <c r="C709" s="121" t="s">
        <v>14188</v>
      </c>
      <c r="D709" s="36" t="s">
        <v>3</v>
      </c>
      <c r="E709" s="36">
        <v>10</v>
      </c>
      <c r="F709" s="36">
        <v>1</v>
      </c>
      <c r="G709" s="116">
        <v>259.18</v>
      </c>
      <c r="H709" s="102" t="s">
        <v>18479</v>
      </c>
    </row>
    <row r="710" spans="1:8" x14ac:dyDescent="0.25">
      <c r="A710" s="36"/>
      <c r="B710" s="36"/>
      <c r="C710" s="121"/>
      <c r="D710" s="36" t="s">
        <v>4</v>
      </c>
      <c r="E710" s="36">
        <v>8</v>
      </c>
      <c r="F710" s="36">
        <v>2</v>
      </c>
      <c r="G710" s="116">
        <v>414.69</v>
      </c>
      <c r="H710" s="102"/>
    </row>
    <row r="711" spans="1:8" x14ac:dyDescent="0.25">
      <c r="A711" s="36"/>
      <c r="B711" s="36"/>
      <c r="C711" s="121"/>
      <c r="D711" s="36" t="s">
        <v>5</v>
      </c>
      <c r="E711" s="36">
        <v>5</v>
      </c>
      <c r="F711" s="36">
        <v>29</v>
      </c>
      <c r="G711" s="116">
        <v>3758.14</v>
      </c>
      <c r="H711" s="102"/>
    </row>
    <row r="712" spans="1:8" x14ac:dyDescent="0.25">
      <c r="A712" s="36"/>
      <c r="B712" s="36"/>
      <c r="C712" s="121"/>
      <c r="D712" s="36" t="s">
        <v>7</v>
      </c>
      <c r="E712" s="36">
        <v>0.5</v>
      </c>
      <c r="F712" s="36">
        <v>16</v>
      </c>
      <c r="G712" s="116">
        <v>207.35</v>
      </c>
      <c r="H712" s="102"/>
    </row>
    <row r="713" spans="1:8" ht="31.5" x14ac:dyDescent="0.25">
      <c r="A713" s="36"/>
      <c r="B713" s="36"/>
      <c r="C713" s="122" t="s">
        <v>14189</v>
      </c>
      <c r="D713" s="106"/>
      <c r="E713" s="106"/>
      <c r="F713" s="106">
        <v>48</v>
      </c>
      <c r="G713" s="117">
        <v>4639.3600000000006</v>
      </c>
      <c r="H713" s="102"/>
    </row>
    <row r="714" spans="1:8" x14ac:dyDescent="0.25">
      <c r="A714" s="36" t="s">
        <v>14190</v>
      </c>
      <c r="B714" s="36" t="s">
        <v>14191</v>
      </c>
      <c r="C714" s="121" t="s">
        <v>14192</v>
      </c>
      <c r="D714" s="36" t="s">
        <v>8</v>
      </c>
      <c r="E714" s="36">
        <v>2</v>
      </c>
      <c r="F714" s="36">
        <v>1</v>
      </c>
      <c r="G714" s="116">
        <v>51.84</v>
      </c>
      <c r="H714" s="102" t="s">
        <v>17602</v>
      </c>
    </row>
    <row r="715" spans="1:8" x14ac:dyDescent="0.25">
      <c r="A715" s="36"/>
      <c r="B715" s="36"/>
      <c r="C715" s="121"/>
      <c r="D715" s="36" t="s">
        <v>7</v>
      </c>
      <c r="E715" s="36">
        <v>0.5</v>
      </c>
      <c r="F715" s="36">
        <v>3</v>
      </c>
      <c r="G715" s="116">
        <v>38.880000000000003</v>
      </c>
      <c r="H715" s="102"/>
    </row>
    <row r="716" spans="1:8" x14ac:dyDescent="0.25">
      <c r="A716" s="36"/>
      <c r="B716" s="36"/>
      <c r="C716" s="122" t="s">
        <v>14193</v>
      </c>
      <c r="D716" s="106"/>
      <c r="E716" s="106"/>
      <c r="F716" s="106">
        <v>4</v>
      </c>
      <c r="G716" s="117">
        <v>90.72</v>
      </c>
      <c r="H716" s="102"/>
    </row>
    <row r="717" spans="1:8" x14ac:dyDescent="0.25">
      <c r="A717" s="36" t="s">
        <v>14194</v>
      </c>
      <c r="B717" s="36" t="s">
        <v>14195</v>
      </c>
      <c r="C717" s="121" t="s">
        <v>14196</v>
      </c>
      <c r="D717" s="36" t="s">
        <v>7</v>
      </c>
      <c r="E717" s="36">
        <v>0.5</v>
      </c>
      <c r="F717" s="36">
        <v>1</v>
      </c>
      <c r="G717" s="116">
        <v>12.96</v>
      </c>
      <c r="H717" s="102" t="s">
        <v>18077</v>
      </c>
    </row>
    <row r="718" spans="1:8" ht="31.5" x14ac:dyDescent="0.25">
      <c r="A718" s="36"/>
      <c r="B718" s="36"/>
      <c r="C718" s="122" t="s">
        <v>14197</v>
      </c>
      <c r="D718" s="106"/>
      <c r="E718" s="106"/>
      <c r="F718" s="106">
        <v>1</v>
      </c>
      <c r="G718" s="117">
        <v>12.96</v>
      </c>
      <c r="H718" s="102"/>
    </row>
    <row r="719" spans="1:8" ht="31.5" x14ac:dyDescent="0.25">
      <c r="A719" s="36" t="s">
        <v>14198</v>
      </c>
      <c r="B719" s="36" t="s">
        <v>14199</v>
      </c>
      <c r="C719" s="121" t="s">
        <v>14200</v>
      </c>
      <c r="D719" s="36" t="s">
        <v>5</v>
      </c>
      <c r="E719" s="36">
        <v>5</v>
      </c>
      <c r="F719" s="36">
        <v>1</v>
      </c>
      <c r="G719" s="116">
        <v>129.59</v>
      </c>
      <c r="H719" s="102" t="s">
        <v>18600</v>
      </c>
    </row>
    <row r="720" spans="1:8" ht="31.5" x14ac:dyDescent="0.25">
      <c r="A720" s="36"/>
      <c r="B720" s="36"/>
      <c r="C720" s="122" t="s">
        <v>14201</v>
      </c>
      <c r="D720" s="106"/>
      <c r="E720" s="106"/>
      <c r="F720" s="106">
        <v>1</v>
      </c>
      <c r="G720" s="117">
        <v>129.59</v>
      </c>
      <c r="H720" s="102"/>
    </row>
    <row r="721" spans="1:8" x14ac:dyDescent="0.25">
      <c r="A721" s="36" t="s">
        <v>14202</v>
      </c>
      <c r="B721" s="36" t="s">
        <v>14203</v>
      </c>
      <c r="C721" s="121" t="s">
        <v>14204</v>
      </c>
      <c r="D721" s="36" t="s">
        <v>5</v>
      </c>
      <c r="E721" s="36">
        <v>5</v>
      </c>
      <c r="F721" s="36">
        <v>2</v>
      </c>
      <c r="G721" s="116">
        <v>259.18</v>
      </c>
      <c r="H721" s="102" t="s">
        <v>18456</v>
      </c>
    </row>
    <row r="722" spans="1:8" ht="31.5" x14ac:dyDescent="0.25">
      <c r="A722" s="36"/>
      <c r="B722" s="36"/>
      <c r="C722" s="122" t="s">
        <v>14205</v>
      </c>
      <c r="D722" s="106"/>
      <c r="E722" s="106"/>
      <c r="F722" s="106">
        <v>2</v>
      </c>
      <c r="G722" s="117">
        <v>259.18</v>
      </c>
      <c r="H722" s="102"/>
    </row>
    <row r="723" spans="1:8" x14ac:dyDescent="0.25">
      <c r="A723" s="36" t="s">
        <v>14206</v>
      </c>
      <c r="B723" s="36" t="s">
        <v>14207</v>
      </c>
      <c r="C723" s="121" t="s">
        <v>14208</v>
      </c>
      <c r="D723" s="36" t="s">
        <v>3</v>
      </c>
      <c r="E723" s="36">
        <v>10</v>
      </c>
      <c r="F723" s="36">
        <v>1</v>
      </c>
      <c r="G723" s="116">
        <v>259.18</v>
      </c>
      <c r="H723" s="102" t="s">
        <v>18535</v>
      </c>
    </row>
    <row r="724" spans="1:8" ht="31.5" x14ac:dyDescent="0.25">
      <c r="A724" s="36"/>
      <c r="B724" s="36"/>
      <c r="C724" s="122" t="s">
        <v>14209</v>
      </c>
      <c r="D724" s="106"/>
      <c r="E724" s="106"/>
      <c r="F724" s="106">
        <v>1</v>
      </c>
      <c r="G724" s="117">
        <v>259.18</v>
      </c>
      <c r="H724" s="102"/>
    </row>
    <row r="725" spans="1:8" ht="31.5" x14ac:dyDescent="0.25">
      <c r="A725" s="36" t="s">
        <v>14210</v>
      </c>
      <c r="B725" s="36" t="s">
        <v>14211</v>
      </c>
      <c r="C725" s="121" t="s">
        <v>14212</v>
      </c>
      <c r="D725" s="36" t="s">
        <v>7</v>
      </c>
      <c r="E725" s="36">
        <v>0.5</v>
      </c>
      <c r="F725" s="36">
        <v>1</v>
      </c>
      <c r="G725" s="116">
        <v>12.96</v>
      </c>
      <c r="H725" s="102" t="s">
        <v>19614</v>
      </c>
    </row>
    <row r="726" spans="1:8" ht="31.5" x14ac:dyDescent="0.25">
      <c r="A726" s="36"/>
      <c r="B726" s="36"/>
      <c r="C726" s="122" t="s">
        <v>14213</v>
      </c>
      <c r="D726" s="106"/>
      <c r="E726" s="106"/>
      <c r="F726" s="106">
        <v>1</v>
      </c>
      <c r="G726" s="117">
        <v>12.96</v>
      </c>
      <c r="H726" s="102"/>
    </row>
    <row r="727" spans="1:8" ht="31.5" x14ac:dyDescent="0.25">
      <c r="A727" s="36" t="s">
        <v>14214</v>
      </c>
      <c r="B727" s="36" t="s">
        <v>14215</v>
      </c>
      <c r="C727" s="121" t="s">
        <v>14216</v>
      </c>
      <c r="D727" s="36" t="s">
        <v>5</v>
      </c>
      <c r="E727" s="36">
        <v>5</v>
      </c>
      <c r="F727" s="36">
        <v>1</v>
      </c>
      <c r="G727" s="116">
        <v>129.59</v>
      </c>
      <c r="H727" s="102" t="s">
        <v>17332</v>
      </c>
    </row>
    <row r="728" spans="1:8" ht="31.5" x14ac:dyDescent="0.25">
      <c r="A728" s="36"/>
      <c r="B728" s="36"/>
      <c r="C728" s="122" t="s">
        <v>14217</v>
      </c>
      <c r="D728" s="106"/>
      <c r="E728" s="106"/>
      <c r="F728" s="106">
        <v>1</v>
      </c>
      <c r="G728" s="117">
        <v>129.59</v>
      </c>
      <c r="H728" s="102"/>
    </row>
    <row r="729" spans="1:8" ht="31.5" x14ac:dyDescent="0.25">
      <c r="A729" s="36" t="s">
        <v>6605</v>
      </c>
      <c r="B729" s="36" t="s">
        <v>9573</v>
      </c>
      <c r="C729" s="121" t="s">
        <v>6606</v>
      </c>
      <c r="D729" s="36" t="s">
        <v>5</v>
      </c>
      <c r="E729" s="36">
        <v>5</v>
      </c>
      <c r="F729" s="36">
        <v>1</v>
      </c>
      <c r="G729" s="116">
        <v>129.59</v>
      </c>
      <c r="H729" s="102" t="s">
        <v>17029</v>
      </c>
    </row>
    <row r="730" spans="1:8" x14ac:dyDescent="0.25">
      <c r="A730" s="36"/>
      <c r="B730" s="36"/>
      <c r="C730" s="121"/>
      <c r="D730" s="36" t="s">
        <v>7</v>
      </c>
      <c r="E730" s="36">
        <v>0.5</v>
      </c>
      <c r="F730" s="36">
        <v>1</v>
      </c>
      <c r="G730" s="116">
        <v>12.96</v>
      </c>
      <c r="H730" s="102"/>
    </row>
    <row r="731" spans="1:8" ht="47.25" x14ac:dyDescent="0.25">
      <c r="A731" s="36"/>
      <c r="B731" s="36"/>
      <c r="C731" s="122" t="s">
        <v>14218</v>
      </c>
      <c r="D731" s="106"/>
      <c r="E731" s="106"/>
      <c r="F731" s="106">
        <v>2</v>
      </c>
      <c r="G731" s="117">
        <v>142.55000000000001</v>
      </c>
      <c r="H731" s="102"/>
    </row>
    <row r="732" spans="1:8" ht="31.5" x14ac:dyDescent="0.25">
      <c r="A732" s="36" t="s">
        <v>6607</v>
      </c>
      <c r="B732" s="36" t="s">
        <v>9574</v>
      </c>
      <c r="C732" s="121" t="s">
        <v>6608</v>
      </c>
      <c r="D732" s="36" t="s">
        <v>8</v>
      </c>
      <c r="E732" s="36">
        <v>2</v>
      </c>
      <c r="F732" s="36">
        <v>1</v>
      </c>
      <c r="G732" s="116">
        <v>51.84</v>
      </c>
      <c r="H732" s="102" t="s">
        <v>17489</v>
      </c>
    </row>
    <row r="733" spans="1:8" ht="31.5" x14ac:dyDescent="0.25">
      <c r="A733" s="36"/>
      <c r="B733" s="36"/>
      <c r="C733" s="122" t="s">
        <v>14219</v>
      </c>
      <c r="D733" s="106"/>
      <c r="E733" s="106"/>
      <c r="F733" s="106">
        <v>1</v>
      </c>
      <c r="G733" s="117">
        <v>51.84</v>
      </c>
      <c r="H733" s="102"/>
    </row>
    <row r="734" spans="1:8" ht="31.5" x14ac:dyDescent="0.25">
      <c r="A734" s="36" t="s">
        <v>6984</v>
      </c>
      <c r="B734" s="36" t="s">
        <v>9575</v>
      </c>
      <c r="C734" s="121" t="s">
        <v>6985</v>
      </c>
      <c r="D734" s="36" t="s">
        <v>7</v>
      </c>
      <c r="E734" s="36">
        <v>0.5</v>
      </c>
      <c r="F734" s="36">
        <v>1</v>
      </c>
      <c r="G734" s="116">
        <v>12.96</v>
      </c>
      <c r="H734" s="102" t="s">
        <v>18349</v>
      </c>
    </row>
    <row r="735" spans="1:8" ht="47.25" x14ac:dyDescent="0.25">
      <c r="A735" s="36"/>
      <c r="B735" s="36"/>
      <c r="C735" s="122" t="s">
        <v>14220</v>
      </c>
      <c r="D735" s="106"/>
      <c r="E735" s="106"/>
      <c r="F735" s="106">
        <v>1</v>
      </c>
      <c r="G735" s="117">
        <v>12.96</v>
      </c>
      <c r="H735" s="102"/>
    </row>
    <row r="736" spans="1:8" ht="31.5" x14ac:dyDescent="0.25">
      <c r="A736" s="36" t="s">
        <v>6986</v>
      </c>
      <c r="B736" s="36" t="s">
        <v>9576</v>
      </c>
      <c r="C736" s="121" t="s">
        <v>6987</v>
      </c>
      <c r="D736" s="36" t="s">
        <v>5</v>
      </c>
      <c r="E736" s="36">
        <v>5</v>
      </c>
      <c r="F736" s="36">
        <v>1</v>
      </c>
      <c r="G736" s="116">
        <v>129.59</v>
      </c>
      <c r="H736" s="102" t="s">
        <v>17547</v>
      </c>
    </row>
    <row r="737" spans="1:8" ht="31.5" x14ac:dyDescent="0.25">
      <c r="A737" s="36"/>
      <c r="B737" s="36"/>
      <c r="C737" s="122" t="s">
        <v>14221</v>
      </c>
      <c r="D737" s="106"/>
      <c r="E737" s="106"/>
      <c r="F737" s="106">
        <v>1</v>
      </c>
      <c r="G737" s="117">
        <v>129.59</v>
      </c>
      <c r="H737" s="102"/>
    </row>
    <row r="738" spans="1:8" ht="31.5" x14ac:dyDescent="0.25">
      <c r="A738" s="36" t="s">
        <v>7312</v>
      </c>
      <c r="B738" s="36" t="s">
        <v>9577</v>
      </c>
      <c r="C738" s="121" t="s">
        <v>7313</v>
      </c>
      <c r="D738" s="36" t="s">
        <v>7</v>
      </c>
      <c r="E738" s="36">
        <v>0.5</v>
      </c>
      <c r="F738" s="36">
        <v>2</v>
      </c>
      <c r="G738" s="116">
        <v>25.92</v>
      </c>
      <c r="H738" s="102" t="s">
        <v>18036</v>
      </c>
    </row>
    <row r="739" spans="1:8" ht="31.5" x14ac:dyDescent="0.25">
      <c r="A739" s="36"/>
      <c r="B739" s="36"/>
      <c r="C739" s="122" t="s">
        <v>14222</v>
      </c>
      <c r="D739" s="106"/>
      <c r="E739" s="106"/>
      <c r="F739" s="106">
        <v>2</v>
      </c>
      <c r="G739" s="117">
        <v>25.92</v>
      </c>
      <c r="H739" s="102"/>
    </row>
    <row r="740" spans="1:8" x14ac:dyDescent="0.25">
      <c r="A740" s="36" t="s">
        <v>7314</v>
      </c>
      <c r="B740" s="36" t="s">
        <v>9578</v>
      </c>
      <c r="C740" s="121" t="s">
        <v>7315</v>
      </c>
      <c r="D740" s="36" t="s">
        <v>7</v>
      </c>
      <c r="E740" s="36">
        <v>0.5</v>
      </c>
      <c r="F740" s="36">
        <v>1</v>
      </c>
      <c r="G740" s="116">
        <v>12.96</v>
      </c>
      <c r="H740" s="102" t="s">
        <v>18819</v>
      </c>
    </row>
    <row r="741" spans="1:8" ht="31.5" x14ac:dyDescent="0.25">
      <c r="A741" s="36"/>
      <c r="B741" s="36"/>
      <c r="C741" s="122" t="s">
        <v>14223</v>
      </c>
      <c r="D741" s="106"/>
      <c r="E741" s="106"/>
      <c r="F741" s="106">
        <v>1</v>
      </c>
      <c r="G741" s="117">
        <v>12.96</v>
      </c>
      <c r="H741" s="102"/>
    </row>
    <row r="742" spans="1:8" x14ac:dyDescent="0.25">
      <c r="A742" s="36" t="s">
        <v>7316</v>
      </c>
      <c r="B742" s="36" t="s">
        <v>9579</v>
      </c>
      <c r="C742" s="121" t="s">
        <v>7317</v>
      </c>
      <c r="D742" s="36" t="s">
        <v>7</v>
      </c>
      <c r="E742" s="36">
        <v>0.5</v>
      </c>
      <c r="F742" s="36">
        <v>1</v>
      </c>
      <c r="G742" s="116">
        <v>12.96</v>
      </c>
      <c r="H742" s="102" t="s">
        <v>17800</v>
      </c>
    </row>
    <row r="743" spans="1:8" ht="31.5" x14ac:dyDescent="0.25">
      <c r="A743" s="36"/>
      <c r="B743" s="36"/>
      <c r="C743" s="122" t="s">
        <v>14224</v>
      </c>
      <c r="D743" s="106"/>
      <c r="E743" s="106"/>
      <c r="F743" s="106">
        <v>1</v>
      </c>
      <c r="G743" s="117">
        <v>12.96</v>
      </c>
      <c r="H743" s="102"/>
    </row>
    <row r="744" spans="1:8" x14ac:dyDescent="0.25">
      <c r="A744" s="36" t="s">
        <v>7318</v>
      </c>
      <c r="B744" s="36" t="s">
        <v>9580</v>
      </c>
      <c r="C744" s="121" t="s">
        <v>7319</v>
      </c>
      <c r="D744" s="36" t="s">
        <v>5</v>
      </c>
      <c r="E744" s="36">
        <v>5</v>
      </c>
      <c r="F744" s="36">
        <v>1</v>
      </c>
      <c r="G744" s="116">
        <v>129.59</v>
      </c>
      <c r="H744" s="102" t="s">
        <v>19013</v>
      </c>
    </row>
    <row r="745" spans="1:8" x14ac:dyDescent="0.25">
      <c r="A745" s="36"/>
      <c r="B745" s="36"/>
      <c r="C745" s="121"/>
      <c r="D745" s="36" t="s">
        <v>7</v>
      </c>
      <c r="E745" s="36">
        <v>0.5</v>
      </c>
      <c r="F745" s="36">
        <v>1</v>
      </c>
      <c r="G745" s="116">
        <v>12.96</v>
      </c>
      <c r="H745" s="102"/>
    </row>
    <row r="746" spans="1:8" x14ac:dyDescent="0.25">
      <c r="A746" s="36"/>
      <c r="B746" s="36"/>
      <c r="C746" s="122" t="s">
        <v>14225</v>
      </c>
      <c r="D746" s="106"/>
      <c r="E746" s="106"/>
      <c r="F746" s="106">
        <v>2</v>
      </c>
      <c r="G746" s="117">
        <v>142.55000000000001</v>
      </c>
      <c r="H746" s="102"/>
    </row>
    <row r="747" spans="1:8" ht="31.5" x14ac:dyDescent="0.25">
      <c r="A747" s="36" t="s">
        <v>7320</v>
      </c>
      <c r="B747" s="36" t="s">
        <v>9581</v>
      </c>
      <c r="C747" s="121" t="s">
        <v>7321</v>
      </c>
      <c r="D747" s="36" t="s">
        <v>5</v>
      </c>
      <c r="E747" s="36">
        <v>5</v>
      </c>
      <c r="F747" s="36">
        <v>1</v>
      </c>
      <c r="G747" s="116">
        <v>129.59</v>
      </c>
      <c r="H747" s="102" t="s">
        <v>19411</v>
      </c>
    </row>
    <row r="748" spans="1:8" x14ac:dyDescent="0.25">
      <c r="A748" s="36"/>
      <c r="B748" s="36"/>
      <c r="C748" s="121"/>
      <c r="D748" s="36" t="s">
        <v>7</v>
      </c>
      <c r="E748" s="36">
        <v>0.5</v>
      </c>
      <c r="F748" s="36">
        <v>1</v>
      </c>
      <c r="G748" s="116">
        <v>12.96</v>
      </c>
      <c r="H748" s="102"/>
    </row>
    <row r="749" spans="1:8" ht="31.5" x14ac:dyDescent="0.25">
      <c r="A749" s="36"/>
      <c r="B749" s="36"/>
      <c r="C749" s="122" t="s">
        <v>14226</v>
      </c>
      <c r="D749" s="106"/>
      <c r="E749" s="106"/>
      <c r="F749" s="106">
        <v>2</v>
      </c>
      <c r="G749" s="117">
        <v>142.55000000000001</v>
      </c>
      <c r="H749" s="102"/>
    </row>
    <row r="750" spans="1:8" x14ac:dyDescent="0.25">
      <c r="A750" s="36" t="s">
        <v>9582</v>
      </c>
      <c r="B750" s="36" t="s">
        <v>9583</v>
      </c>
      <c r="C750" s="121" t="s">
        <v>9584</v>
      </c>
      <c r="D750" s="36" t="s">
        <v>7</v>
      </c>
      <c r="E750" s="36">
        <v>0.5</v>
      </c>
      <c r="F750" s="36">
        <v>1</v>
      </c>
      <c r="G750" s="116">
        <v>12.96</v>
      </c>
      <c r="H750" s="102" t="s">
        <v>18436</v>
      </c>
    </row>
    <row r="751" spans="1:8" ht="31.5" x14ac:dyDescent="0.25">
      <c r="A751" s="36"/>
      <c r="B751" s="36"/>
      <c r="C751" s="122" t="s">
        <v>14227</v>
      </c>
      <c r="D751" s="106"/>
      <c r="E751" s="106"/>
      <c r="F751" s="106">
        <v>1</v>
      </c>
      <c r="G751" s="117">
        <v>12.96</v>
      </c>
      <c r="H751" s="102"/>
    </row>
    <row r="752" spans="1:8" x14ac:dyDescent="0.25">
      <c r="A752" s="36" t="s">
        <v>9587</v>
      </c>
      <c r="B752" s="36" t="s">
        <v>9588</v>
      </c>
      <c r="C752" s="121" t="s">
        <v>9589</v>
      </c>
      <c r="D752" s="36" t="s">
        <v>7</v>
      </c>
      <c r="E752" s="36">
        <v>0.5</v>
      </c>
      <c r="F752" s="36">
        <v>1</v>
      </c>
      <c r="G752" s="116">
        <v>12.96</v>
      </c>
      <c r="H752" s="102" t="s">
        <v>17904</v>
      </c>
    </row>
    <row r="753" spans="1:8" ht="31.5" x14ac:dyDescent="0.25">
      <c r="A753" s="36"/>
      <c r="B753" s="36"/>
      <c r="C753" s="122" t="s">
        <v>14228</v>
      </c>
      <c r="D753" s="106"/>
      <c r="E753" s="106"/>
      <c r="F753" s="106">
        <v>1</v>
      </c>
      <c r="G753" s="117">
        <v>12.96</v>
      </c>
      <c r="H753" s="102"/>
    </row>
    <row r="754" spans="1:8" ht="47.25" x14ac:dyDescent="0.25">
      <c r="A754" s="36" t="s">
        <v>9590</v>
      </c>
      <c r="B754" s="36" t="s">
        <v>9591</v>
      </c>
      <c r="C754" s="121" t="s">
        <v>9592</v>
      </c>
      <c r="D754" s="36" t="s">
        <v>7</v>
      </c>
      <c r="E754" s="36">
        <v>0.5</v>
      </c>
      <c r="F754" s="36">
        <v>2</v>
      </c>
      <c r="G754" s="116">
        <v>25.92</v>
      </c>
      <c r="H754" s="102" t="s">
        <v>19261</v>
      </c>
    </row>
    <row r="755" spans="1:8" ht="47.25" x14ac:dyDescent="0.25">
      <c r="A755" s="36"/>
      <c r="B755" s="36"/>
      <c r="C755" s="122" t="s">
        <v>14229</v>
      </c>
      <c r="D755" s="106"/>
      <c r="E755" s="106"/>
      <c r="F755" s="106">
        <v>2</v>
      </c>
      <c r="G755" s="117">
        <v>25.92</v>
      </c>
      <c r="H755" s="102"/>
    </row>
    <row r="756" spans="1:8" x14ac:dyDescent="0.25">
      <c r="A756" s="36" t="s">
        <v>9593</v>
      </c>
      <c r="B756" s="36" t="s">
        <v>9594</v>
      </c>
      <c r="C756" s="121" t="s">
        <v>9595</v>
      </c>
      <c r="D756" s="36" t="s">
        <v>7</v>
      </c>
      <c r="E756" s="36">
        <v>0.5</v>
      </c>
      <c r="F756" s="36">
        <v>1</v>
      </c>
      <c r="G756" s="116">
        <v>12.96</v>
      </c>
      <c r="H756" s="102" t="s">
        <v>17964</v>
      </c>
    </row>
    <row r="757" spans="1:8" x14ac:dyDescent="0.25">
      <c r="A757" s="36"/>
      <c r="B757" s="36"/>
      <c r="C757" s="122" t="s">
        <v>14230</v>
      </c>
      <c r="D757" s="106"/>
      <c r="E757" s="106"/>
      <c r="F757" s="106">
        <v>1</v>
      </c>
      <c r="G757" s="117">
        <v>12.96</v>
      </c>
      <c r="H757" s="102"/>
    </row>
    <row r="758" spans="1:8" ht="31.5" x14ac:dyDescent="0.25">
      <c r="A758" s="36" t="s">
        <v>9596</v>
      </c>
      <c r="B758" s="36" t="s">
        <v>9597</v>
      </c>
      <c r="C758" s="121" t="s">
        <v>9598</v>
      </c>
      <c r="D758" s="36" t="s">
        <v>5</v>
      </c>
      <c r="E758" s="36">
        <v>5</v>
      </c>
      <c r="F758" s="36">
        <v>1</v>
      </c>
      <c r="G758" s="116">
        <v>129.59</v>
      </c>
      <c r="H758" s="102" t="s">
        <v>19041</v>
      </c>
    </row>
    <row r="759" spans="1:8" ht="31.5" x14ac:dyDescent="0.25">
      <c r="A759" s="36"/>
      <c r="B759" s="36"/>
      <c r="C759" s="122" t="s">
        <v>14231</v>
      </c>
      <c r="D759" s="106"/>
      <c r="E759" s="106"/>
      <c r="F759" s="106">
        <v>1</v>
      </c>
      <c r="G759" s="117">
        <v>129.59</v>
      </c>
      <c r="H759" s="102"/>
    </row>
    <row r="760" spans="1:8" x14ac:dyDescent="0.25">
      <c r="A760" s="36" t="s">
        <v>9599</v>
      </c>
      <c r="B760" s="36" t="s">
        <v>9600</v>
      </c>
      <c r="C760" s="121" t="s">
        <v>9601</v>
      </c>
      <c r="D760" s="36" t="s">
        <v>7</v>
      </c>
      <c r="E760" s="36">
        <v>0.5</v>
      </c>
      <c r="F760" s="36">
        <v>1</v>
      </c>
      <c r="G760" s="116">
        <v>12.96</v>
      </c>
      <c r="H760" s="102" t="s">
        <v>19782</v>
      </c>
    </row>
    <row r="761" spans="1:8" ht="31.5" x14ac:dyDescent="0.25">
      <c r="A761" s="36"/>
      <c r="B761" s="36"/>
      <c r="C761" s="122" t="s">
        <v>14232</v>
      </c>
      <c r="D761" s="106"/>
      <c r="E761" s="106"/>
      <c r="F761" s="106">
        <v>1</v>
      </c>
      <c r="G761" s="117">
        <v>12.96</v>
      </c>
      <c r="H761" s="102"/>
    </row>
    <row r="762" spans="1:8" x14ac:dyDescent="0.25">
      <c r="A762" s="36" t="s">
        <v>9602</v>
      </c>
      <c r="B762" s="36" t="s">
        <v>9603</v>
      </c>
      <c r="C762" s="121" t="s">
        <v>9604</v>
      </c>
      <c r="D762" s="36" t="s">
        <v>7</v>
      </c>
      <c r="E762" s="36">
        <v>0.5</v>
      </c>
      <c r="F762" s="36">
        <v>1</v>
      </c>
      <c r="G762" s="116">
        <v>12.96</v>
      </c>
      <c r="H762" s="102" t="s">
        <v>20478</v>
      </c>
    </row>
    <row r="763" spans="1:8" ht="31.5" x14ac:dyDescent="0.25">
      <c r="A763" s="36"/>
      <c r="B763" s="36"/>
      <c r="C763" s="122" t="s">
        <v>14233</v>
      </c>
      <c r="D763" s="106"/>
      <c r="E763" s="106"/>
      <c r="F763" s="106">
        <v>1</v>
      </c>
      <c r="G763" s="117">
        <v>12.96</v>
      </c>
      <c r="H763" s="102"/>
    </row>
    <row r="764" spans="1:8" x14ac:dyDescent="0.25">
      <c r="A764" s="36" t="s">
        <v>9605</v>
      </c>
      <c r="B764" s="36" t="s">
        <v>9606</v>
      </c>
      <c r="C764" s="121" t="s">
        <v>9607</v>
      </c>
      <c r="D764" s="36" t="s">
        <v>7</v>
      </c>
      <c r="E764" s="36">
        <v>0.5</v>
      </c>
      <c r="F764" s="36">
        <v>1</v>
      </c>
      <c r="G764" s="116">
        <v>12.96</v>
      </c>
      <c r="H764" s="102" t="s">
        <v>18808</v>
      </c>
    </row>
    <row r="765" spans="1:8" ht="31.5" x14ac:dyDescent="0.25">
      <c r="A765" s="36"/>
      <c r="B765" s="36"/>
      <c r="C765" s="122" t="s">
        <v>14234</v>
      </c>
      <c r="D765" s="106"/>
      <c r="E765" s="106"/>
      <c r="F765" s="106">
        <v>1</v>
      </c>
      <c r="G765" s="117">
        <v>12.96</v>
      </c>
      <c r="H765" s="102"/>
    </row>
    <row r="766" spans="1:8" ht="31.5" x14ac:dyDescent="0.25">
      <c r="A766" s="36" t="s">
        <v>9608</v>
      </c>
      <c r="B766" s="36" t="s">
        <v>9609</v>
      </c>
      <c r="C766" s="121" t="s">
        <v>9610</v>
      </c>
      <c r="D766" s="36" t="s">
        <v>7</v>
      </c>
      <c r="E766" s="36">
        <v>0.5</v>
      </c>
      <c r="F766" s="36">
        <v>1</v>
      </c>
      <c r="G766" s="116">
        <v>12.96</v>
      </c>
      <c r="H766" s="102" t="s">
        <v>18438</v>
      </c>
    </row>
    <row r="767" spans="1:8" ht="31.5" x14ac:dyDescent="0.25">
      <c r="A767" s="36"/>
      <c r="B767" s="36"/>
      <c r="C767" s="122" t="s">
        <v>14235</v>
      </c>
      <c r="D767" s="106"/>
      <c r="E767" s="106"/>
      <c r="F767" s="106">
        <v>1</v>
      </c>
      <c r="G767" s="117">
        <v>12.96</v>
      </c>
      <c r="H767" s="102"/>
    </row>
    <row r="768" spans="1:8" x14ac:dyDescent="0.25">
      <c r="A768" s="36" t="s">
        <v>9611</v>
      </c>
      <c r="B768" s="36" t="s">
        <v>9612</v>
      </c>
      <c r="C768" s="121" t="s">
        <v>9613</v>
      </c>
      <c r="D768" s="36" t="s">
        <v>7</v>
      </c>
      <c r="E768" s="36">
        <v>0.5</v>
      </c>
      <c r="F768" s="36">
        <v>1</v>
      </c>
      <c r="G768" s="116">
        <v>12.96</v>
      </c>
      <c r="H768" s="102" t="s">
        <v>18745</v>
      </c>
    </row>
    <row r="769" spans="1:8" ht="31.5" x14ac:dyDescent="0.25">
      <c r="A769" s="36"/>
      <c r="B769" s="36"/>
      <c r="C769" s="122" t="s">
        <v>14236</v>
      </c>
      <c r="D769" s="106"/>
      <c r="E769" s="106"/>
      <c r="F769" s="106">
        <v>1</v>
      </c>
      <c r="G769" s="117">
        <v>12.96</v>
      </c>
      <c r="H769" s="102"/>
    </row>
    <row r="770" spans="1:8" x14ac:dyDescent="0.25">
      <c r="A770" s="36" t="s">
        <v>14237</v>
      </c>
      <c r="B770" s="36" t="s">
        <v>14238</v>
      </c>
      <c r="C770" s="121" t="s">
        <v>14239</v>
      </c>
      <c r="D770" s="36" t="s">
        <v>5</v>
      </c>
      <c r="E770" s="36">
        <v>5</v>
      </c>
      <c r="F770" s="36">
        <v>2</v>
      </c>
      <c r="G770" s="116">
        <v>259.18</v>
      </c>
      <c r="H770" s="102" t="s">
        <v>18193</v>
      </c>
    </row>
    <row r="771" spans="1:8" x14ac:dyDescent="0.25">
      <c r="A771" s="36"/>
      <c r="B771" s="36"/>
      <c r="C771" s="121"/>
      <c r="D771" s="36" t="s">
        <v>7</v>
      </c>
      <c r="E771" s="36">
        <v>0.5</v>
      </c>
      <c r="F771" s="36">
        <v>10</v>
      </c>
      <c r="G771" s="116">
        <v>129.59</v>
      </c>
      <c r="H771" s="102"/>
    </row>
    <row r="772" spans="1:8" x14ac:dyDescent="0.25">
      <c r="A772" s="36"/>
      <c r="B772" s="36"/>
      <c r="C772" s="122" t="s">
        <v>14240</v>
      </c>
      <c r="D772" s="106"/>
      <c r="E772" s="106"/>
      <c r="F772" s="106">
        <v>12</v>
      </c>
      <c r="G772" s="117">
        <v>388.77</v>
      </c>
      <c r="H772" s="102"/>
    </row>
    <row r="773" spans="1:8" ht="31.5" x14ac:dyDescent="0.25">
      <c r="A773" s="36" t="s">
        <v>14241</v>
      </c>
      <c r="B773" s="36" t="s">
        <v>14242</v>
      </c>
      <c r="C773" s="121" t="s">
        <v>14243</v>
      </c>
      <c r="D773" s="36" t="s">
        <v>7</v>
      </c>
      <c r="E773" s="36">
        <v>0.5</v>
      </c>
      <c r="F773" s="36">
        <v>1</v>
      </c>
      <c r="G773" s="116">
        <v>12.96</v>
      </c>
      <c r="H773" s="102" t="s">
        <v>18172</v>
      </c>
    </row>
    <row r="774" spans="1:8" ht="31.5" x14ac:dyDescent="0.25">
      <c r="A774" s="36"/>
      <c r="B774" s="36"/>
      <c r="C774" s="122" t="s">
        <v>14244</v>
      </c>
      <c r="D774" s="106"/>
      <c r="E774" s="106"/>
      <c r="F774" s="106">
        <v>1</v>
      </c>
      <c r="G774" s="117">
        <v>12.96</v>
      </c>
      <c r="H774" s="102"/>
    </row>
    <row r="775" spans="1:8" ht="31.5" x14ac:dyDescent="0.25">
      <c r="A775" s="36" t="s">
        <v>14245</v>
      </c>
      <c r="B775" s="36" t="s">
        <v>14246</v>
      </c>
      <c r="C775" s="121" t="s">
        <v>14247</v>
      </c>
      <c r="D775" s="36" t="s">
        <v>7</v>
      </c>
      <c r="E775" s="36">
        <v>0.5</v>
      </c>
      <c r="F775" s="36">
        <v>1</v>
      </c>
      <c r="G775" s="116">
        <v>12.96</v>
      </c>
      <c r="H775" s="102" t="s">
        <v>18315</v>
      </c>
    </row>
    <row r="776" spans="1:8" ht="31.5" x14ac:dyDescent="0.25">
      <c r="A776" s="36"/>
      <c r="B776" s="36"/>
      <c r="C776" s="122" t="s">
        <v>14248</v>
      </c>
      <c r="D776" s="106"/>
      <c r="E776" s="106"/>
      <c r="F776" s="106">
        <v>1</v>
      </c>
      <c r="G776" s="117">
        <v>12.96</v>
      </c>
      <c r="H776" s="102"/>
    </row>
    <row r="777" spans="1:8" x14ac:dyDescent="0.25">
      <c r="A777" s="36" t="s">
        <v>14249</v>
      </c>
      <c r="B777" s="36" t="s">
        <v>14250</v>
      </c>
      <c r="C777" s="121" t="s">
        <v>14251</v>
      </c>
      <c r="D777" s="36" t="s">
        <v>3</v>
      </c>
      <c r="E777" s="36">
        <v>10</v>
      </c>
      <c r="F777" s="36">
        <v>2</v>
      </c>
      <c r="G777" s="116">
        <v>518.36</v>
      </c>
      <c r="H777" s="102" t="s">
        <v>20269</v>
      </c>
    </row>
    <row r="778" spans="1:8" x14ac:dyDescent="0.25">
      <c r="A778" s="36"/>
      <c r="B778" s="36"/>
      <c r="C778" s="122" t="s">
        <v>14252</v>
      </c>
      <c r="D778" s="106"/>
      <c r="E778" s="106"/>
      <c r="F778" s="106">
        <v>2</v>
      </c>
      <c r="G778" s="117">
        <v>518.36</v>
      </c>
      <c r="H778" s="102"/>
    </row>
    <row r="779" spans="1:8" ht="31.5" x14ac:dyDescent="0.25">
      <c r="A779" s="36" t="s">
        <v>14253</v>
      </c>
      <c r="B779" s="36" t="s">
        <v>14254</v>
      </c>
      <c r="C779" s="121" t="s">
        <v>14255</v>
      </c>
      <c r="D779" s="36" t="s">
        <v>7</v>
      </c>
      <c r="E779" s="36">
        <v>0.5</v>
      </c>
      <c r="F779" s="36">
        <v>1</v>
      </c>
      <c r="G779" s="116">
        <v>12.96</v>
      </c>
      <c r="H779" s="102" t="s">
        <v>17516</v>
      </c>
    </row>
    <row r="780" spans="1:8" ht="47.25" x14ac:dyDescent="0.25">
      <c r="A780" s="36"/>
      <c r="B780" s="36"/>
      <c r="C780" s="122" t="s">
        <v>14256</v>
      </c>
      <c r="D780" s="106"/>
      <c r="E780" s="106"/>
      <c r="F780" s="106">
        <v>1</v>
      </c>
      <c r="G780" s="117">
        <v>12.96</v>
      </c>
      <c r="H780" s="102"/>
    </row>
    <row r="781" spans="1:8" x14ac:dyDescent="0.25">
      <c r="A781" s="36" t="s">
        <v>14257</v>
      </c>
      <c r="B781" s="36" t="s">
        <v>14258</v>
      </c>
      <c r="C781" s="121" t="s">
        <v>14259</v>
      </c>
      <c r="D781" s="36" t="s">
        <v>7</v>
      </c>
      <c r="E781" s="36">
        <v>0.5</v>
      </c>
      <c r="F781" s="36">
        <v>1</v>
      </c>
      <c r="G781" s="116">
        <v>12.96</v>
      </c>
      <c r="H781" s="102" t="s">
        <v>19997</v>
      </c>
    </row>
    <row r="782" spans="1:8" ht="31.5" x14ac:dyDescent="0.25">
      <c r="A782" s="36"/>
      <c r="B782" s="36"/>
      <c r="C782" s="122" t="s">
        <v>14260</v>
      </c>
      <c r="D782" s="106"/>
      <c r="E782" s="106"/>
      <c r="F782" s="106">
        <v>1</v>
      </c>
      <c r="G782" s="117">
        <v>12.96</v>
      </c>
      <c r="H782" s="102"/>
    </row>
    <row r="783" spans="1:8" ht="31.5" x14ac:dyDescent="0.25">
      <c r="A783" s="36" t="s">
        <v>14261</v>
      </c>
      <c r="B783" s="36" t="s">
        <v>14262</v>
      </c>
      <c r="C783" s="121" t="s">
        <v>14263</v>
      </c>
      <c r="D783" s="36" t="s">
        <v>7</v>
      </c>
      <c r="E783" s="36">
        <v>0.5</v>
      </c>
      <c r="F783" s="36">
        <v>4</v>
      </c>
      <c r="G783" s="116">
        <v>51.84</v>
      </c>
      <c r="H783" s="102" t="s">
        <v>19812</v>
      </c>
    </row>
    <row r="784" spans="1:8" ht="31.5" x14ac:dyDescent="0.25">
      <c r="A784" s="36"/>
      <c r="B784" s="36"/>
      <c r="C784" s="122" t="s">
        <v>14264</v>
      </c>
      <c r="D784" s="106"/>
      <c r="E784" s="106"/>
      <c r="F784" s="106">
        <v>4</v>
      </c>
      <c r="G784" s="117">
        <v>51.84</v>
      </c>
      <c r="H784" s="102"/>
    </row>
    <row r="785" spans="1:8" ht="31.5" x14ac:dyDescent="0.25">
      <c r="A785" s="36" t="s">
        <v>14265</v>
      </c>
      <c r="B785" s="36" t="s">
        <v>14266</v>
      </c>
      <c r="C785" s="121" t="s">
        <v>14267</v>
      </c>
      <c r="D785" s="36" t="s">
        <v>5</v>
      </c>
      <c r="E785" s="36">
        <v>5</v>
      </c>
      <c r="F785" s="36">
        <v>1</v>
      </c>
      <c r="G785" s="116">
        <v>129.59</v>
      </c>
      <c r="H785" s="102" t="s">
        <v>19726</v>
      </c>
    </row>
    <row r="786" spans="1:8" ht="31.5" x14ac:dyDescent="0.25">
      <c r="A786" s="36"/>
      <c r="B786" s="36"/>
      <c r="C786" s="122" t="s">
        <v>14268</v>
      </c>
      <c r="D786" s="106"/>
      <c r="E786" s="106"/>
      <c r="F786" s="106">
        <v>1</v>
      </c>
      <c r="G786" s="117">
        <v>129.59</v>
      </c>
      <c r="H786" s="102"/>
    </row>
    <row r="787" spans="1:8" x14ac:dyDescent="0.25">
      <c r="A787" s="36" t="s">
        <v>14269</v>
      </c>
      <c r="B787" s="36" t="s">
        <v>14270</v>
      </c>
      <c r="C787" s="121" t="s">
        <v>14271</v>
      </c>
      <c r="D787" s="36" t="s">
        <v>7</v>
      </c>
      <c r="E787" s="36">
        <v>0.5</v>
      </c>
      <c r="F787" s="36">
        <v>6</v>
      </c>
      <c r="G787" s="116">
        <v>77.75</v>
      </c>
      <c r="H787" s="102" t="s">
        <v>17901</v>
      </c>
    </row>
    <row r="788" spans="1:8" x14ac:dyDescent="0.25">
      <c r="A788" s="36"/>
      <c r="B788" s="36"/>
      <c r="C788" s="122" t="s">
        <v>14272</v>
      </c>
      <c r="D788" s="106"/>
      <c r="E788" s="106"/>
      <c r="F788" s="106">
        <v>6</v>
      </c>
      <c r="G788" s="117">
        <v>77.75</v>
      </c>
      <c r="H788" s="102"/>
    </row>
    <row r="789" spans="1:8" x14ac:dyDescent="0.25">
      <c r="A789" s="36" t="s">
        <v>14273</v>
      </c>
      <c r="B789" s="36" t="s">
        <v>14274</v>
      </c>
      <c r="C789" s="121" t="s">
        <v>14275</v>
      </c>
      <c r="D789" s="36" t="s">
        <v>7</v>
      </c>
      <c r="E789" s="36">
        <v>0.5</v>
      </c>
      <c r="F789" s="36">
        <v>1</v>
      </c>
      <c r="G789" s="116">
        <v>12.96</v>
      </c>
      <c r="H789" s="102" t="s">
        <v>20446</v>
      </c>
    </row>
    <row r="790" spans="1:8" ht="31.5" x14ac:dyDescent="0.25">
      <c r="A790" s="36"/>
      <c r="B790" s="36"/>
      <c r="C790" s="122" t="s">
        <v>14276</v>
      </c>
      <c r="D790" s="106"/>
      <c r="E790" s="106"/>
      <c r="F790" s="106">
        <v>1</v>
      </c>
      <c r="G790" s="117">
        <v>12.96</v>
      </c>
      <c r="H790" s="102"/>
    </row>
    <row r="791" spans="1:8" ht="31.5" x14ac:dyDescent="0.25">
      <c r="A791" s="36" t="s">
        <v>14277</v>
      </c>
      <c r="B791" s="36" t="s">
        <v>14278</v>
      </c>
      <c r="C791" s="121" t="s">
        <v>14279</v>
      </c>
      <c r="D791" s="36" t="s">
        <v>7</v>
      </c>
      <c r="E791" s="36">
        <v>0.5</v>
      </c>
      <c r="F791" s="36">
        <v>2</v>
      </c>
      <c r="G791" s="116">
        <v>25.92</v>
      </c>
      <c r="H791" s="102" t="s">
        <v>18817</v>
      </c>
    </row>
    <row r="792" spans="1:8" ht="47.25" x14ac:dyDescent="0.25">
      <c r="A792" s="36"/>
      <c r="B792" s="36"/>
      <c r="C792" s="122" t="s">
        <v>14280</v>
      </c>
      <c r="D792" s="106"/>
      <c r="E792" s="106"/>
      <c r="F792" s="106">
        <v>2</v>
      </c>
      <c r="G792" s="117">
        <v>25.92</v>
      </c>
      <c r="H792" s="102"/>
    </row>
    <row r="793" spans="1:8" ht="31.5" x14ac:dyDescent="0.25">
      <c r="A793" s="36" t="s">
        <v>14281</v>
      </c>
      <c r="B793" s="36" t="s">
        <v>14282</v>
      </c>
      <c r="C793" s="121" t="s">
        <v>14283</v>
      </c>
      <c r="D793" s="36" t="s">
        <v>7</v>
      </c>
      <c r="E793" s="36">
        <v>0.5</v>
      </c>
      <c r="F793" s="36">
        <v>2</v>
      </c>
      <c r="G793" s="116">
        <v>25.92</v>
      </c>
      <c r="H793" s="102" t="s">
        <v>18816</v>
      </c>
    </row>
    <row r="794" spans="1:8" ht="31.5" x14ac:dyDescent="0.25">
      <c r="A794" s="36"/>
      <c r="B794" s="36"/>
      <c r="C794" s="122" t="s">
        <v>14284</v>
      </c>
      <c r="D794" s="106"/>
      <c r="E794" s="106"/>
      <c r="F794" s="106">
        <v>2</v>
      </c>
      <c r="G794" s="117">
        <v>25.92</v>
      </c>
      <c r="H794" s="102"/>
    </row>
    <row r="795" spans="1:8" x14ac:dyDescent="0.25">
      <c r="A795" s="36" t="s">
        <v>14285</v>
      </c>
      <c r="B795" s="36" t="s">
        <v>14286</v>
      </c>
      <c r="C795" s="121" t="s">
        <v>14287</v>
      </c>
      <c r="D795" s="36" t="s">
        <v>5</v>
      </c>
      <c r="E795" s="36">
        <v>5</v>
      </c>
      <c r="F795" s="36">
        <v>1</v>
      </c>
      <c r="G795" s="116">
        <v>129.59</v>
      </c>
      <c r="H795" s="102" t="s">
        <v>17477</v>
      </c>
    </row>
    <row r="796" spans="1:8" x14ac:dyDescent="0.25">
      <c r="A796" s="36"/>
      <c r="B796" s="36"/>
      <c r="C796" s="122" t="s">
        <v>14288</v>
      </c>
      <c r="D796" s="106"/>
      <c r="E796" s="106"/>
      <c r="F796" s="106">
        <v>1</v>
      </c>
      <c r="G796" s="117">
        <v>129.59</v>
      </c>
      <c r="H796" s="102"/>
    </row>
    <row r="797" spans="1:8" ht="31.5" x14ac:dyDescent="0.25">
      <c r="A797" s="36" t="s">
        <v>14289</v>
      </c>
      <c r="B797" s="36" t="s">
        <v>14290</v>
      </c>
      <c r="C797" s="121" t="s">
        <v>14291</v>
      </c>
      <c r="D797" s="36" t="s">
        <v>4</v>
      </c>
      <c r="E797" s="36">
        <v>8</v>
      </c>
      <c r="F797" s="36">
        <v>1</v>
      </c>
      <c r="G797" s="116">
        <v>207.35</v>
      </c>
      <c r="H797" s="102" t="s">
        <v>16901</v>
      </c>
    </row>
    <row r="798" spans="1:8" ht="31.5" x14ac:dyDescent="0.25">
      <c r="A798" s="36"/>
      <c r="B798" s="36"/>
      <c r="C798" s="122" t="s">
        <v>14292</v>
      </c>
      <c r="D798" s="106"/>
      <c r="E798" s="106"/>
      <c r="F798" s="106">
        <v>1</v>
      </c>
      <c r="G798" s="117">
        <v>207.35</v>
      </c>
      <c r="H798" s="102"/>
    </row>
    <row r="799" spans="1:8" x14ac:dyDescent="0.25">
      <c r="A799" s="36" t="s">
        <v>6609</v>
      </c>
      <c r="B799" s="36" t="s">
        <v>9614</v>
      </c>
      <c r="C799" s="121" t="s">
        <v>6610</v>
      </c>
      <c r="D799" s="36" t="s">
        <v>5</v>
      </c>
      <c r="E799" s="36">
        <v>5</v>
      </c>
      <c r="F799" s="36">
        <v>3</v>
      </c>
      <c r="G799" s="116">
        <v>388.77</v>
      </c>
      <c r="H799" s="102" t="s">
        <v>17897</v>
      </c>
    </row>
    <row r="800" spans="1:8" x14ac:dyDescent="0.25">
      <c r="A800" s="36"/>
      <c r="B800" s="36"/>
      <c r="C800" s="121"/>
      <c r="D800" s="36" t="s">
        <v>7</v>
      </c>
      <c r="E800" s="36">
        <v>0.5</v>
      </c>
      <c r="F800" s="36">
        <v>2</v>
      </c>
      <c r="G800" s="116">
        <v>25.92</v>
      </c>
      <c r="H800" s="102"/>
    </row>
    <row r="801" spans="1:8" ht="31.5" x14ac:dyDescent="0.25">
      <c r="A801" s="36"/>
      <c r="B801" s="36"/>
      <c r="C801" s="122" t="s">
        <v>14293</v>
      </c>
      <c r="D801" s="106"/>
      <c r="E801" s="106"/>
      <c r="F801" s="106">
        <v>5</v>
      </c>
      <c r="G801" s="117">
        <v>414.69</v>
      </c>
      <c r="H801" s="102"/>
    </row>
    <row r="802" spans="1:8" ht="31.5" x14ac:dyDescent="0.25">
      <c r="A802" s="36" t="s">
        <v>6988</v>
      </c>
      <c r="B802" s="36" t="s">
        <v>9615</v>
      </c>
      <c r="C802" s="121" t="s">
        <v>6989</v>
      </c>
      <c r="D802" s="36" t="s">
        <v>7</v>
      </c>
      <c r="E802" s="36">
        <v>0.5</v>
      </c>
      <c r="F802" s="36">
        <v>1</v>
      </c>
      <c r="G802" s="116">
        <v>12.96</v>
      </c>
      <c r="H802" s="114" t="s">
        <v>20628</v>
      </c>
    </row>
    <row r="803" spans="1:8" ht="31.5" x14ac:dyDescent="0.25">
      <c r="A803" s="36"/>
      <c r="B803" s="36"/>
      <c r="C803" s="122" t="s">
        <v>14294</v>
      </c>
      <c r="D803" s="106"/>
      <c r="E803" s="106"/>
      <c r="F803" s="106">
        <v>1</v>
      </c>
      <c r="G803" s="117">
        <v>12.96</v>
      </c>
      <c r="H803" s="102"/>
    </row>
    <row r="804" spans="1:8" ht="31.5" x14ac:dyDescent="0.25">
      <c r="A804" s="36" t="s">
        <v>6990</v>
      </c>
      <c r="B804" s="36" t="s">
        <v>9616</v>
      </c>
      <c r="C804" s="121" t="s">
        <v>6991</v>
      </c>
      <c r="D804" s="36" t="s">
        <v>4</v>
      </c>
      <c r="E804" s="36">
        <v>8</v>
      </c>
      <c r="F804" s="36">
        <v>1</v>
      </c>
      <c r="G804" s="116">
        <v>207.35</v>
      </c>
      <c r="H804" s="102" t="s">
        <v>18749</v>
      </c>
    </row>
    <row r="805" spans="1:8" ht="31.5" x14ac:dyDescent="0.25">
      <c r="A805" s="36"/>
      <c r="B805" s="36"/>
      <c r="C805" s="122" t="s">
        <v>14295</v>
      </c>
      <c r="D805" s="106"/>
      <c r="E805" s="106"/>
      <c r="F805" s="106">
        <v>1</v>
      </c>
      <c r="G805" s="117">
        <v>207.35</v>
      </c>
      <c r="H805" s="102"/>
    </row>
    <row r="806" spans="1:8" ht="31.5" x14ac:dyDescent="0.25">
      <c r="A806" s="36" t="s">
        <v>6992</v>
      </c>
      <c r="B806" s="36" t="s">
        <v>9617</v>
      </c>
      <c r="C806" s="121" t="s">
        <v>6993</v>
      </c>
      <c r="D806" s="36" t="s">
        <v>7</v>
      </c>
      <c r="E806" s="36">
        <v>0.5</v>
      </c>
      <c r="F806" s="36">
        <v>1</v>
      </c>
      <c r="G806" s="116">
        <v>12.96</v>
      </c>
      <c r="H806" s="102" t="s">
        <v>19613</v>
      </c>
    </row>
    <row r="807" spans="1:8" ht="31.5" x14ac:dyDescent="0.25">
      <c r="A807" s="36"/>
      <c r="B807" s="36"/>
      <c r="C807" s="122" t="s">
        <v>14296</v>
      </c>
      <c r="D807" s="106"/>
      <c r="E807" s="106"/>
      <c r="F807" s="106">
        <v>1</v>
      </c>
      <c r="G807" s="117">
        <v>12.96</v>
      </c>
      <c r="H807" s="102"/>
    </row>
    <row r="808" spans="1:8" ht="47.25" x14ac:dyDescent="0.25">
      <c r="A808" s="36" t="s">
        <v>6994</v>
      </c>
      <c r="B808" s="36" t="s">
        <v>9618</v>
      </c>
      <c r="C808" s="121" t="s">
        <v>6995</v>
      </c>
      <c r="D808" s="36" t="s">
        <v>7</v>
      </c>
      <c r="E808" s="36">
        <v>0.5</v>
      </c>
      <c r="F808" s="36">
        <v>3</v>
      </c>
      <c r="G808" s="116">
        <v>38.880000000000003</v>
      </c>
      <c r="H808" s="102" t="s">
        <v>20150</v>
      </c>
    </row>
    <row r="809" spans="1:8" ht="47.25" x14ac:dyDescent="0.25">
      <c r="A809" s="36"/>
      <c r="B809" s="36"/>
      <c r="C809" s="122" t="s">
        <v>14297</v>
      </c>
      <c r="D809" s="106"/>
      <c r="E809" s="106"/>
      <c r="F809" s="106">
        <v>3</v>
      </c>
      <c r="G809" s="117">
        <v>38.880000000000003</v>
      </c>
      <c r="H809" s="102"/>
    </row>
    <row r="810" spans="1:8" ht="31.5" x14ac:dyDescent="0.25">
      <c r="A810" s="36" t="s">
        <v>6996</v>
      </c>
      <c r="B810" s="36" t="s">
        <v>9619</v>
      </c>
      <c r="C810" s="121" t="s">
        <v>6997</v>
      </c>
      <c r="D810" s="36" t="s">
        <v>7</v>
      </c>
      <c r="E810" s="36">
        <v>0.5</v>
      </c>
      <c r="F810" s="36">
        <v>1</v>
      </c>
      <c r="G810" s="116">
        <v>12.96</v>
      </c>
      <c r="H810" s="102" t="s">
        <v>18610</v>
      </c>
    </row>
    <row r="811" spans="1:8" ht="31.5" x14ac:dyDescent="0.25">
      <c r="A811" s="36"/>
      <c r="B811" s="36"/>
      <c r="C811" s="122" t="s">
        <v>14298</v>
      </c>
      <c r="D811" s="106"/>
      <c r="E811" s="106"/>
      <c r="F811" s="106">
        <v>1</v>
      </c>
      <c r="G811" s="117">
        <v>12.96</v>
      </c>
      <c r="H811" s="102"/>
    </row>
    <row r="812" spans="1:8" x14ac:dyDescent="0.25">
      <c r="A812" s="36" t="s">
        <v>6998</v>
      </c>
      <c r="B812" s="36" t="s">
        <v>9620</v>
      </c>
      <c r="C812" s="121" t="s">
        <v>6999</v>
      </c>
      <c r="D812" s="36" t="s">
        <v>5</v>
      </c>
      <c r="E812" s="36">
        <v>5</v>
      </c>
      <c r="F812" s="36">
        <v>1</v>
      </c>
      <c r="G812" s="116">
        <v>129.59</v>
      </c>
      <c r="H812" s="102" t="s">
        <v>18863</v>
      </c>
    </row>
    <row r="813" spans="1:8" x14ac:dyDescent="0.25">
      <c r="A813" s="36"/>
      <c r="B813" s="36"/>
      <c r="C813" s="122" t="s">
        <v>14299</v>
      </c>
      <c r="D813" s="106"/>
      <c r="E813" s="106"/>
      <c r="F813" s="106">
        <v>1</v>
      </c>
      <c r="G813" s="117">
        <v>129.59</v>
      </c>
      <c r="H813" s="102"/>
    </row>
    <row r="814" spans="1:8" ht="31.5" x14ac:dyDescent="0.25">
      <c r="A814" s="36" t="s">
        <v>7000</v>
      </c>
      <c r="B814" s="36" t="s">
        <v>9621</v>
      </c>
      <c r="C814" s="121" t="s">
        <v>7001</v>
      </c>
      <c r="D814" s="36" t="s">
        <v>7</v>
      </c>
      <c r="E814" s="36">
        <v>0.5</v>
      </c>
      <c r="F814" s="36">
        <v>1</v>
      </c>
      <c r="G814" s="116">
        <v>12.96</v>
      </c>
      <c r="H814" s="102" t="s">
        <v>20711</v>
      </c>
    </row>
    <row r="815" spans="1:8" ht="31.5" x14ac:dyDescent="0.25">
      <c r="A815" s="36"/>
      <c r="B815" s="36"/>
      <c r="C815" s="122" t="s">
        <v>14300</v>
      </c>
      <c r="D815" s="106"/>
      <c r="E815" s="106"/>
      <c r="F815" s="106">
        <v>1</v>
      </c>
      <c r="G815" s="117">
        <v>12.96</v>
      </c>
      <c r="H815" s="102"/>
    </row>
    <row r="816" spans="1:8" x14ac:dyDescent="0.25">
      <c r="A816" s="36" t="s">
        <v>7002</v>
      </c>
      <c r="B816" s="36" t="s">
        <v>9622</v>
      </c>
      <c r="C816" s="121" t="s">
        <v>7003</v>
      </c>
      <c r="D816" s="36" t="s">
        <v>7</v>
      </c>
      <c r="E816" s="36">
        <v>0.5</v>
      </c>
      <c r="F816" s="36">
        <v>1</v>
      </c>
      <c r="G816" s="116">
        <v>12.96</v>
      </c>
      <c r="H816" s="102" t="s">
        <v>18744</v>
      </c>
    </row>
    <row r="817" spans="1:8" ht="31.5" x14ac:dyDescent="0.25">
      <c r="A817" s="36"/>
      <c r="B817" s="36"/>
      <c r="C817" s="122" t="s">
        <v>14301</v>
      </c>
      <c r="D817" s="106"/>
      <c r="E817" s="106"/>
      <c r="F817" s="106">
        <v>1</v>
      </c>
      <c r="G817" s="117">
        <v>12.96</v>
      </c>
      <c r="H817" s="102"/>
    </row>
    <row r="818" spans="1:8" ht="31.5" x14ac:dyDescent="0.25">
      <c r="A818" s="36" t="s">
        <v>7004</v>
      </c>
      <c r="B818" s="36" t="s">
        <v>9623</v>
      </c>
      <c r="C818" s="121" t="s">
        <v>7005</v>
      </c>
      <c r="D818" s="36" t="s">
        <v>3</v>
      </c>
      <c r="E818" s="36">
        <v>10</v>
      </c>
      <c r="F818" s="36">
        <v>1</v>
      </c>
      <c r="G818" s="116">
        <v>259.18</v>
      </c>
      <c r="H818" s="102" t="s">
        <v>18635</v>
      </c>
    </row>
    <row r="819" spans="1:8" ht="47.25" x14ac:dyDescent="0.25">
      <c r="A819" s="36"/>
      <c r="B819" s="36"/>
      <c r="C819" s="122" t="s">
        <v>14302</v>
      </c>
      <c r="D819" s="106"/>
      <c r="E819" s="106"/>
      <c r="F819" s="106">
        <v>1</v>
      </c>
      <c r="G819" s="117">
        <v>259.18</v>
      </c>
      <c r="H819" s="102"/>
    </row>
    <row r="820" spans="1:8" ht="31.5" x14ac:dyDescent="0.25">
      <c r="A820" s="36" t="s">
        <v>7322</v>
      </c>
      <c r="B820" s="36" t="s">
        <v>9624</v>
      </c>
      <c r="C820" s="121" t="s">
        <v>7323</v>
      </c>
      <c r="D820" s="36" t="s">
        <v>7</v>
      </c>
      <c r="E820" s="36">
        <v>0.5</v>
      </c>
      <c r="F820" s="36">
        <v>1</v>
      </c>
      <c r="G820" s="116">
        <v>12.96</v>
      </c>
      <c r="H820" s="102" t="s">
        <v>19281</v>
      </c>
    </row>
    <row r="821" spans="1:8" ht="31.5" x14ac:dyDescent="0.25">
      <c r="A821" s="36"/>
      <c r="B821" s="36"/>
      <c r="C821" s="122" t="s">
        <v>14303</v>
      </c>
      <c r="D821" s="106"/>
      <c r="E821" s="106"/>
      <c r="F821" s="106">
        <v>1</v>
      </c>
      <c r="G821" s="117">
        <v>12.96</v>
      </c>
      <c r="H821" s="102"/>
    </row>
    <row r="822" spans="1:8" ht="31.5" x14ac:dyDescent="0.25">
      <c r="A822" s="36" t="s">
        <v>7324</v>
      </c>
      <c r="B822" s="36" t="s">
        <v>9625</v>
      </c>
      <c r="C822" s="121" t="s">
        <v>7325</v>
      </c>
      <c r="D822" s="36" t="s">
        <v>7</v>
      </c>
      <c r="E822" s="36">
        <v>0.5</v>
      </c>
      <c r="F822" s="36">
        <v>2</v>
      </c>
      <c r="G822" s="116">
        <v>25.92</v>
      </c>
      <c r="H822" s="102" t="s">
        <v>17829</v>
      </c>
    </row>
    <row r="823" spans="1:8" ht="31.5" x14ac:dyDescent="0.25">
      <c r="A823" s="36"/>
      <c r="B823" s="36"/>
      <c r="C823" s="122" t="s">
        <v>14304</v>
      </c>
      <c r="D823" s="106"/>
      <c r="E823" s="106"/>
      <c r="F823" s="106">
        <v>2</v>
      </c>
      <c r="G823" s="117">
        <v>25.92</v>
      </c>
      <c r="H823" s="102"/>
    </row>
    <row r="824" spans="1:8" ht="31.5" x14ac:dyDescent="0.25">
      <c r="A824" s="36" t="s">
        <v>7326</v>
      </c>
      <c r="B824" s="36" t="s">
        <v>9626</v>
      </c>
      <c r="C824" s="121" t="s">
        <v>7327</v>
      </c>
      <c r="D824" s="36" t="s">
        <v>7</v>
      </c>
      <c r="E824" s="36">
        <v>0.5</v>
      </c>
      <c r="F824" s="36">
        <v>1</v>
      </c>
      <c r="G824" s="116">
        <v>12.96</v>
      </c>
      <c r="H824" s="102" t="s">
        <v>17351</v>
      </c>
    </row>
    <row r="825" spans="1:8" ht="31.5" x14ac:dyDescent="0.25">
      <c r="A825" s="36"/>
      <c r="B825" s="36"/>
      <c r="C825" s="122" t="s">
        <v>14305</v>
      </c>
      <c r="D825" s="106"/>
      <c r="E825" s="106"/>
      <c r="F825" s="106">
        <v>1</v>
      </c>
      <c r="G825" s="117">
        <v>12.96</v>
      </c>
      <c r="H825" s="102"/>
    </row>
    <row r="826" spans="1:8" x14ac:dyDescent="0.25">
      <c r="A826" s="36" t="s">
        <v>7328</v>
      </c>
      <c r="B826" s="36" t="s">
        <v>9627</v>
      </c>
      <c r="C826" s="121" t="s">
        <v>7329</v>
      </c>
      <c r="D826" s="36" t="s">
        <v>7</v>
      </c>
      <c r="E826" s="36">
        <v>0.5</v>
      </c>
      <c r="F826" s="36">
        <v>1</v>
      </c>
      <c r="G826" s="116">
        <v>12.96</v>
      </c>
      <c r="H826" s="102" t="s">
        <v>19570</v>
      </c>
    </row>
    <row r="827" spans="1:8" ht="31.5" x14ac:dyDescent="0.25">
      <c r="A827" s="36"/>
      <c r="B827" s="36"/>
      <c r="C827" s="122" t="s">
        <v>14306</v>
      </c>
      <c r="D827" s="106"/>
      <c r="E827" s="106"/>
      <c r="F827" s="106">
        <v>1</v>
      </c>
      <c r="G827" s="117">
        <v>12.96</v>
      </c>
      <c r="H827" s="102"/>
    </row>
    <row r="828" spans="1:8" x14ac:dyDescent="0.25">
      <c r="A828" s="36" t="s">
        <v>7330</v>
      </c>
      <c r="B828" s="36" t="s">
        <v>9628</v>
      </c>
      <c r="C828" s="121" t="s">
        <v>7331</v>
      </c>
      <c r="D828" s="36" t="s">
        <v>4</v>
      </c>
      <c r="E828" s="36">
        <v>8</v>
      </c>
      <c r="F828" s="36">
        <v>1</v>
      </c>
      <c r="G828" s="116">
        <v>207.35</v>
      </c>
      <c r="H828" s="102" t="s">
        <v>16945</v>
      </c>
    </row>
    <row r="829" spans="1:8" x14ac:dyDescent="0.25">
      <c r="A829" s="36"/>
      <c r="B829" s="36"/>
      <c r="C829" s="121"/>
      <c r="D829" s="36" t="s">
        <v>5</v>
      </c>
      <c r="E829" s="36">
        <v>5</v>
      </c>
      <c r="F829" s="36">
        <v>1</v>
      </c>
      <c r="G829" s="116">
        <v>129.59</v>
      </c>
      <c r="H829" s="102"/>
    </row>
    <row r="830" spans="1:8" x14ac:dyDescent="0.25">
      <c r="A830" s="36"/>
      <c r="B830" s="36"/>
      <c r="C830" s="122" t="s">
        <v>14307</v>
      </c>
      <c r="D830" s="106"/>
      <c r="E830" s="106"/>
      <c r="F830" s="106">
        <v>2</v>
      </c>
      <c r="G830" s="117">
        <v>336.94</v>
      </c>
      <c r="H830" s="102"/>
    </row>
    <row r="831" spans="1:8" x14ac:dyDescent="0.25">
      <c r="A831" s="36" t="s">
        <v>9629</v>
      </c>
      <c r="B831" s="36" t="s">
        <v>9630</v>
      </c>
      <c r="C831" s="121" t="s">
        <v>9631</v>
      </c>
      <c r="D831" s="36" t="s">
        <v>7</v>
      </c>
      <c r="E831" s="36">
        <v>0.5</v>
      </c>
      <c r="F831" s="36">
        <v>1</v>
      </c>
      <c r="G831" s="116">
        <v>12.96</v>
      </c>
      <c r="H831" s="102" t="s">
        <v>18941</v>
      </c>
    </row>
    <row r="832" spans="1:8" ht="31.5" x14ac:dyDescent="0.25">
      <c r="A832" s="36"/>
      <c r="B832" s="36"/>
      <c r="C832" s="122" t="s">
        <v>14308</v>
      </c>
      <c r="D832" s="106"/>
      <c r="E832" s="106"/>
      <c r="F832" s="106">
        <v>1</v>
      </c>
      <c r="G832" s="117">
        <v>12.96</v>
      </c>
      <c r="H832" s="102"/>
    </row>
    <row r="833" spans="1:8" x14ac:dyDescent="0.25">
      <c r="A833" s="36" t="s">
        <v>9632</v>
      </c>
      <c r="B833" s="36" t="s">
        <v>9633</v>
      </c>
      <c r="C833" s="121" t="s">
        <v>9634</v>
      </c>
      <c r="D833" s="36" t="s">
        <v>3</v>
      </c>
      <c r="E833" s="36">
        <v>10</v>
      </c>
      <c r="F833" s="36">
        <v>1</v>
      </c>
      <c r="G833" s="116">
        <v>259.18</v>
      </c>
      <c r="H833" s="102" t="s">
        <v>18738</v>
      </c>
    </row>
    <row r="834" spans="1:8" x14ac:dyDescent="0.25">
      <c r="A834" s="36"/>
      <c r="B834" s="36"/>
      <c r="C834" s="122" t="s">
        <v>14309</v>
      </c>
      <c r="D834" s="106"/>
      <c r="E834" s="106"/>
      <c r="F834" s="106">
        <v>1</v>
      </c>
      <c r="G834" s="117">
        <v>259.18</v>
      </c>
      <c r="H834" s="102"/>
    </row>
    <row r="835" spans="1:8" x14ac:dyDescent="0.25">
      <c r="A835" s="36" t="s">
        <v>9635</v>
      </c>
      <c r="B835" s="36" t="s">
        <v>9636</v>
      </c>
      <c r="C835" s="121" t="s">
        <v>9637</v>
      </c>
      <c r="D835" s="36" t="s">
        <v>5</v>
      </c>
      <c r="E835" s="36">
        <v>5</v>
      </c>
      <c r="F835" s="36">
        <v>1</v>
      </c>
      <c r="G835" s="116">
        <v>129.59</v>
      </c>
      <c r="H835" s="102" t="s">
        <v>18224</v>
      </c>
    </row>
    <row r="836" spans="1:8" ht="31.5" x14ac:dyDescent="0.25">
      <c r="A836" s="36"/>
      <c r="B836" s="36"/>
      <c r="C836" s="122" t="s">
        <v>14310</v>
      </c>
      <c r="D836" s="106"/>
      <c r="E836" s="106"/>
      <c r="F836" s="106">
        <v>1</v>
      </c>
      <c r="G836" s="117">
        <v>129.59</v>
      </c>
      <c r="H836" s="102"/>
    </row>
    <row r="837" spans="1:8" ht="31.5" x14ac:dyDescent="0.25">
      <c r="A837" s="36" t="s">
        <v>9638</v>
      </c>
      <c r="B837" s="36" t="s">
        <v>9639</v>
      </c>
      <c r="C837" s="121" t="s">
        <v>9640</v>
      </c>
      <c r="D837" s="36" t="s">
        <v>7</v>
      </c>
      <c r="E837" s="36">
        <v>0.5</v>
      </c>
      <c r="F837" s="36">
        <v>1</v>
      </c>
      <c r="G837" s="116">
        <v>12.96</v>
      </c>
      <c r="H837" s="102" t="s">
        <v>17194</v>
      </c>
    </row>
    <row r="838" spans="1:8" ht="31.5" x14ac:dyDescent="0.25">
      <c r="A838" s="36"/>
      <c r="B838" s="36"/>
      <c r="C838" s="122" t="s">
        <v>14311</v>
      </c>
      <c r="D838" s="106"/>
      <c r="E838" s="106"/>
      <c r="F838" s="106">
        <v>1</v>
      </c>
      <c r="G838" s="117">
        <v>12.96</v>
      </c>
      <c r="H838" s="102"/>
    </row>
    <row r="839" spans="1:8" ht="31.5" x14ac:dyDescent="0.25">
      <c r="A839" s="36" t="s">
        <v>9641</v>
      </c>
      <c r="B839" s="36" t="s">
        <v>9642</v>
      </c>
      <c r="C839" s="121" t="s">
        <v>9643</v>
      </c>
      <c r="D839" s="36" t="s">
        <v>5</v>
      </c>
      <c r="E839" s="36">
        <v>5</v>
      </c>
      <c r="F839" s="36">
        <v>2</v>
      </c>
      <c r="G839" s="116">
        <v>259.18</v>
      </c>
      <c r="H839" s="102" t="s">
        <v>19115</v>
      </c>
    </row>
    <row r="840" spans="1:8" x14ac:dyDescent="0.25">
      <c r="A840" s="36"/>
      <c r="B840" s="36"/>
      <c r="C840" s="121"/>
      <c r="D840" s="36" t="s">
        <v>7</v>
      </c>
      <c r="E840" s="36">
        <v>0.5</v>
      </c>
      <c r="F840" s="36">
        <v>1</v>
      </c>
      <c r="G840" s="116">
        <v>12.96</v>
      </c>
      <c r="H840" s="102"/>
    </row>
    <row r="841" spans="1:8" ht="31.5" x14ac:dyDescent="0.25">
      <c r="A841" s="36"/>
      <c r="B841" s="36"/>
      <c r="C841" s="122" t="s">
        <v>14312</v>
      </c>
      <c r="D841" s="106"/>
      <c r="E841" s="106"/>
      <c r="F841" s="106">
        <v>3</v>
      </c>
      <c r="G841" s="117">
        <v>272.14</v>
      </c>
      <c r="H841" s="102"/>
    </row>
    <row r="842" spans="1:8" x14ac:dyDescent="0.25">
      <c r="A842" s="36" t="s">
        <v>9644</v>
      </c>
      <c r="B842" s="36" t="s">
        <v>9645</v>
      </c>
      <c r="C842" s="121" t="s">
        <v>9646</v>
      </c>
      <c r="D842" s="36" t="s">
        <v>3</v>
      </c>
      <c r="E842" s="36">
        <v>10</v>
      </c>
      <c r="F842" s="36">
        <v>8</v>
      </c>
      <c r="G842" s="116">
        <v>2073.46</v>
      </c>
      <c r="H842" s="102" t="s">
        <v>19408</v>
      </c>
    </row>
    <row r="843" spans="1:8" x14ac:dyDescent="0.25">
      <c r="A843" s="36"/>
      <c r="B843" s="36"/>
      <c r="C843" s="121"/>
      <c r="D843" s="36" t="s">
        <v>4</v>
      </c>
      <c r="E843" s="36">
        <v>8</v>
      </c>
      <c r="F843" s="36">
        <v>5</v>
      </c>
      <c r="G843" s="116">
        <v>1036.73</v>
      </c>
      <c r="H843" s="102"/>
    </row>
    <row r="844" spans="1:8" x14ac:dyDescent="0.25">
      <c r="A844" s="36"/>
      <c r="B844" s="36"/>
      <c r="C844" s="121"/>
      <c r="D844" s="36" t="s">
        <v>5</v>
      </c>
      <c r="E844" s="36">
        <v>5</v>
      </c>
      <c r="F844" s="36">
        <v>4</v>
      </c>
      <c r="G844" s="116">
        <v>518.36</v>
      </c>
      <c r="H844" s="102"/>
    </row>
    <row r="845" spans="1:8" x14ac:dyDescent="0.25">
      <c r="A845" s="36"/>
      <c r="B845" s="36"/>
      <c r="C845" s="121"/>
      <c r="D845" s="36" t="s">
        <v>6</v>
      </c>
      <c r="E845" s="36">
        <v>1</v>
      </c>
      <c r="F845" s="36">
        <v>1</v>
      </c>
      <c r="G845" s="116">
        <v>25.92</v>
      </c>
      <c r="H845" s="102"/>
    </row>
    <row r="846" spans="1:8" x14ac:dyDescent="0.25">
      <c r="A846" s="36"/>
      <c r="B846" s="36"/>
      <c r="C846" s="121"/>
      <c r="D846" s="36" t="s">
        <v>7</v>
      </c>
      <c r="E846" s="36">
        <v>0.5</v>
      </c>
      <c r="F846" s="36">
        <v>2</v>
      </c>
      <c r="G846" s="116">
        <v>25.92</v>
      </c>
      <c r="H846" s="102"/>
    </row>
    <row r="847" spans="1:8" ht="31.5" x14ac:dyDescent="0.25">
      <c r="A847" s="36"/>
      <c r="B847" s="36"/>
      <c r="C847" s="122" t="s">
        <v>14313</v>
      </c>
      <c r="D847" s="106"/>
      <c r="E847" s="106"/>
      <c r="F847" s="106">
        <v>20</v>
      </c>
      <c r="G847" s="117">
        <v>3680.3900000000003</v>
      </c>
      <c r="H847" s="102"/>
    </row>
    <row r="848" spans="1:8" x14ac:dyDescent="0.25">
      <c r="A848" s="36" t="s">
        <v>9647</v>
      </c>
      <c r="B848" s="36" t="s">
        <v>9648</v>
      </c>
      <c r="C848" s="121" t="s">
        <v>9649</v>
      </c>
      <c r="D848" s="36" t="s">
        <v>7</v>
      </c>
      <c r="E848" s="36">
        <v>0.5</v>
      </c>
      <c r="F848" s="36">
        <v>2</v>
      </c>
      <c r="G848" s="116">
        <v>25.92</v>
      </c>
      <c r="H848" s="102" t="s">
        <v>19605</v>
      </c>
    </row>
    <row r="849" spans="1:8" x14ac:dyDescent="0.25">
      <c r="A849" s="36"/>
      <c r="B849" s="36"/>
      <c r="C849" s="122" t="s">
        <v>14314</v>
      </c>
      <c r="D849" s="106"/>
      <c r="E849" s="106"/>
      <c r="F849" s="106">
        <v>2</v>
      </c>
      <c r="G849" s="117">
        <v>25.92</v>
      </c>
      <c r="H849" s="102"/>
    </row>
    <row r="850" spans="1:8" ht="31.5" x14ac:dyDescent="0.25">
      <c r="A850" s="36" t="s">
        <v>14315</v>
      </c>
      <c r="B850" s="36" t="s">
        <v>14316</v>
      </c>
      <c r="C850" s="121" t="s">
        <v>14317</v>
      </c>
      <c r="D850" s="36" t="s">
        <v>8</v>
      </c>
      <c r="E850" s="36">
        <v>2</v>
      </c>
      <c r="F850" s="36">
        <v>1</v>
      </c>
      <c r="G850" s="116">
        <v>51.84</v>
      </c>
      <c r="H850" s="102" t="s">
        <v>20946</v>
      </c>
    </row>
    <row r="851" spans="1:8" ht="31.5" x14ac:dyDescent="0.25">
      <c r="A851" s="36"/>
      <c r="B851" s="36"/>
      <c r="C851" s="122" t="s">
        <v>14318</v>
      </c>
      <c r="D851" s="106"/>
      <c r="E851" s="106"/>
      <c r="F851" s="106">
        <v>1</v>
      </c>
      <c r="G851" s="117">
        <v>51.84</v>
      </c>
      <c r="H851" s="102"/>
    </row>
    <row r="852" spans="1:8" x14ac:dyDescent="0.25">
      <c r="A852" s="36" t="s">
        <v>14319</v>
      </c>
      <c r="B852" s="36" t="s">
        <v>14320</v>
      </c>
      <c r="C852" s="121" t="s">
        <v>14321</v>
      </c>
      <c r="D852" s="36" t="s">
        <v>7</v>
      </c>
      <c r="E852" s="36">
        <v>0.5</v>
      </c>
      <c r="F852" s="36">
        <v>4</v>
      </c>
      <c r="G852" s="116">
        <v>51.84</v>
      </c>
      <c r="H852" s="102" t="s">
        <v>19607</v>
      </c>
    </row>
    <row r="853" spans="1:8" x14ac:dyDescent="0.25">
      <c r="A853" s="36"/>
      <c r="B853" s="36"/>
      <c r="C853" s="122" t="s">
        <v>14322</v>
      </c>
      <c r="D853" s="106"/>
      <c r="E853" s="106"/>
      <c r="F853" s="106">
        <v>4</v>
      </c>
      <c r="G853" s="117">
        <v>51.84</v>
      </c>
      <c r="H853" s="102"/>
    </row>
    <row r="854" spans="1:8" ht="31.5" x14ac:dyDescent="0.25">
      <c r="A854" s="36" t="s">
        <v>14323</v>
      </c>
      <c r="B854" s="36" t="s">
        <v>14324</v>
      </c>
      <c r="C854" s="121" t="s">
        <v>14325</v>
      </c>
      <c r="D854" s="36" t="s">
        <v>5</v>
      </c>
      <c r="E854" s="36">
        <v>5</v>
      </c>
      <c r="F854" s="36">
        <v>1</v>
      </c>
      <c r="G854" s="116">
        <v>129.59</v>
      </c>
      <c r="H854" s="102" t="s">
        <v>19099</v>
      </c>
    </row>
    <row r="855" spans="1:8" ht="31.5" x14ac:dyDescent="0.25">
      <c r="A855" s="36"/>
      <c r="B855" s="36"/>
      <c r="C855" s="122" t="s">
        <v>14326</v>
      </c>
      <c r="D855" s="106"/>
      <c r="E855" s="106"/>
      <c r="F855" s="106">
        <v>1</v>
      </c>
      <c r="G855" s="117">
        <v>129.59</v>
      </c>
      <c r="H855" s="102"/>
    </row>
    <row r="856" spans="1:8" ht="31.5" x14ac:dyDescent="0.25">
      <c r="A856" s="36" t="s">
        <v>14327</v>
      </c>
      <c r="B856" s="36" t="s">
        <v>14328</v>
      </c>
      <c r="C856" s="121" t="s">
        <v>14329</v>
      </c>
      <c r="D856" s="36" t="s">
        <v>7</v>
      </c>
      <c r="E856" s="36">
        <v>0.5</v>
      </c>
      <c r="F856" s="36">
        <v>1</v>
      </c>
      <c r="G856" s="116">
        <v>12.96</v>
      </c>
      <c r="H856" s="102" t="s">
        <v>20047</v>
      </c>
    </row>
    <row r="857" spans="1:8" ht="31.5" x14ac:dyDescent="0.25">
      <c r="A857" s="36"/>
      <c r="B857" s="36"/>
      <c r="C857" s="122" t="s">
        <v>14330</v>
      </c>
      <c r="D857" s="106"/>
      <c r="E857" s="106"/>
      <c r="F857" s="106">
        <v>1</v>
      </c>
      <c r="G857" s="117">
        <v>12.96</v>
      </c>
      <c r="H857" s="102"/>
    </row>
    <row r="858" spans="1:8" x14ac:dyDescent="0.25">
      <c r="A858" s="36" t="s">
        <v>14331</v>
      </c>
      <c r="B858" s="36" t="s">
        <v>14332</v>
      </c>
      <c r="C858" s="121" t="s">
        <v>14333</v>
      </c>
      <c r="D858" s="36" t="s">
        <v>7</v>
      </c>
      <c r="E858" s="36">
        <v>0.5</v>
      </c>
      <c r="F858" s="36">
        <v>1</v>
      </c>
      <c r="G858" s="116">
        <v>12.96</v>
      </c>
      <c r="H858" s="102" t="s">
        <v>18904</v>
      </c>
    </row>
    <row r="859" spans="1:8" ht="31.5" x14ac:dyDescent="0.25">
      <c r="A859" s="36"/>
      <c r="B859" s="36"/>
      <c r="C859" s="122" t="s">
        <v>14334</v>
      </c>
      <c r="D859" s="106"/>
      <c r="E859" s="106"/>
      <c r="F859" s="106">
        <v>1</v>
      </c>
      <c r="G859" s="117">
        <v>12.96</v>
      </c>
      <c r="H859" s="102"/>
    </row>
    <row r="860" spans="1:8" x14ac:dyDescent="0.25">
      <c r="A860" s="36" t="s">
        <v>14335</v>
      </c>
      <c r="B860" s="36" t="s">
        <v>14336</v>
      </c>
      <c r="C860" s="121" t="s">
        <v>14337</v>
      </c>
      <c r="D860" s="36" t="s">
        <v>7</v>
      </c>
      <c r="E860" s="36">
        <v>0.5</v>
      </c>
      <c r="F860" s="36">
        <v>2</v>
      </c>
      <c r="G860" s="116">
        <v>25.92</v>
      </c>
      <c r="H860" s="102" t="s">
        <v>19643</v>
      </c>
    </row>
    <row r="861" spans="1:8" x14ac:dyDescent="0.25">
      <c r="A861" s="36"/>
      <c r="B861" s="36"/>
      <c r="C861" s="122" t="s">
        <v>14338</v>
      </c>
      <c r="D861" s="106"/>
      <c r="E861" s="106"/>
      <c r="F861" s="106">
        <v>2</v>
      </c>
      <c r="G861" s="117">
        <v>25.92</v>
      </c>
      <c r="H861" s="102"/>
    </row>
    <row r="862" spans="1:8" x14ac:dyDescent="0.25">
      <c r="A862" s="36" t="s">
        <v>7006</v>
      </c>
      <c r="B862" s="36" t="s">
        <v>9650</v>
      </c>
      <c r="C862" s="121" t="s">
        <v>7007</v>
      </c>
      <c r="D862" s="36" t="s">
        <v>3</v>
      </c>
      <c r="E862" s="36">
        <v>10</v>
      </c>
      <c r="F862" s="36">
        <v>1</v>
      </c>
      <c r="G862" s="116">
        <v>259.18</v>
      </c>
      <c r="H862" s="102" t="s">
        <v>17974</v>
      </c>
    </row>
    <row r="863" spans="1:8" x14ac:dyDescent="0.25">
      <c r="A863" s="36"/>
      <c r="B863" s="36"/>
      <c r="C863" s="122" t="s">
        <v>14339</v>
      </c>
      <c r="D863" s="106"/>
      <c r="E863" s="106"/>
      <c r="F863" s="106">
        <v>1</v>
      </c>
      <c r="G863" s="117">
        <v>259.18</v>
      </c>
      <c r="H863" s="102"/>
    </row>
    <row r="864" spans="1:8" ht="47.25" x14ac:dyDescent="0.25">
      <c r="A864" s="36" t="s">
        <v>7008</v>
      </c>
      <c r="B864" s="36" t="s">
        <v>9651</v>
      </c>
      <c r="C864" s="121" t="s">
        <v>7009</v>
      </c>
      <c r="D864" s="36" t="s">
        <v>7</v>
      </c>
      <c r="E864" s="36">
        <v>0.5</v>
      </c>
      <c r="F864" s="36">
        <v>10</v>
      </c>
      <c r="G864" s="116">
        <v>129.59</v>
      </c>
      <c r="H864" s="102" t="s">
        <v>18837</v>
      </c>
    </row>
    <row r="865" spans="1:8" ht="63" x14ac:dyDescent="0.25">
      <c r="A865" s="36"/>
      <c r="B865" s="36"/>
      <c r="C865" s="122" t="s">
        <v>14340</v>
      </c>
      <c r="D865" s="106"/>
      <c r="E865" s="106"/>
      <c r="F865" s="106">
        <v>10</v>
      </c>
      <c r="G865" s="117">
        <v>129.59</v>
      </c>
      <c r="H865" s="102"/>
    </row>
    <row r="866" spans="1:8" x14ac:dyDescent="0.25">
      <c r="A866" s="36" t="s">
        <v>7010</v>
      </c>
      <c r="B866" s="36" t="s">
        <v>9652</v>
      </c>
      <c r="C866" s="121" t="s">
        <v>7011</v>
      </c>
      <c r="D866" s="36" t="s">
        <v>7</v>
      </c>
      <c r="E866" s="36">
        <v>0.5</v>
      </c>
      <c r="F866" s="36">
        <v>1</v>
      </c>
      <c r="G866" s="116">
        <v>12.96</v>
      </c>
      <c r="H866" s="102" t="s">
        <v>20023</v>
      </c>
    </row>
    <row r="867" spans="1:8" x14ac:dyDescent="0.25">
      <c r="A867" s="36"/>
      <c r="B867" s="36"/>
      <c r="C867" s="122" t="s">
        <v>14341</v>
      </c>
      <c r="D867" s="106"/>
      <c r="E867" s="106"/>
      <c r="F867" s="106">
        <v>1</v>
      </c>
      <c r="G867" s="117">
        <v>12.96</v>
      </c>
      <c r="H867" s="102"/>
    </row>
    <row r="868" spans="1:8" x14ac:dyDescent="0.25">
      <c r="A868" s="36" t="s">
        <v>9653</v>
      </c>
      <c r="B868" s="36" t="s">
        <v>9654</v>
      </c>
      <c r="C868" s="121" t="s">
        <v>9655</v>
      </c>
      <c r="D868" s="36" t="s">
        <v>5</v>
      </c>
      <c r="E868" s="36">
        <v>5</v>
      </c>
      <c r="F868" s="36">
        <v>2</v>
      </c>
      <c r="G868" s="116">
        <v>259.18</v>
      </c>
      <c r="H868" s="102" t="s">
        <v>17431</v>
      </c>
    </row>
    <row r="869" spans="1:8" ht="31.5" x14ac:dyDescent="0.25">
      <c r="A869" s="36"/>
      <c r="B869" s="36"/>
      <c r="C869" s="122" t="s">
        <v>14342</v>
      </c>
      <c r="D869" s="106"/>
      <c r="E869" s="106"/>
      <c r="F869" s="106">
        <v>2</v>
      </c>
      <c r="G869" s="117">
        <v>259.18</v>
      </c>
      <c r="H869" s="102"/>
    </row>
    <row r="870" spans="1:8" x14ac:dyDescent="0.25">
      <c r="A870" s="36" t="s">
        <v>9656</v>
      </c>
      <c r="B870" s="36" t="s">
        <v>9657</v>
      </c>
      <c r="C870" s="121" t="s">
        <v>9658</v>
      </c>
      <c r="D870" s="36" t="s">
        <v>7</v>
      </c>
      <c r="E870" s="36">
        <v>0.5</v>
      </c>
      <c r="F870" s="36">
        <v>1</v>
      </c>
      <c r="G870" s="116">
        <v>12.96</v>
      </c>
      <c r="H870" s="102" t="s">
        <v>20350</v>
      </c>
    </row>
    <row r="871" spans="1:8" ht="31.5" x14ac:dyDescent="0.25">
      <c r="A871" s="36"/>
      <c r="B871" s="36"/>
      <c r="C871" s="122" t="s">
        <v>14343</v>
      </c>
      <c r="D871" s="106"/>
      <c r="E871" s="106"/>
      <c r="F871" s="106">
        <v>1</v>
      </c>
      <c r="G871" s="117">
        <v>12.96</v>
      </c>
      <c r="H871" s="102"/>
    </row>
    <row r="872" spans="1:8" ht="31.5" x14ac:dyDescent="0.25">
      <c r="A872" s="36" t="s">
        <v>9659</v>
      </c>
      <c r="B872" s="36" t="s">
        <v>9660</v>
      </c>
      <c r="C872" s="121" t="s">
        <v>9661</v>
      </c>
      <c r="D872" s="36" t="s">
        <v>5</v>
      </c>
      <c r="E872" s="36">
        <v>5</v>
      </c>
      <c r="F872" s="36">
        <v>1</v>
      </c>
      <c r="G872" s="116">
        <v>129.59</v>
      </c>
      <c r="H872" s="102" t="s">
        <v>16989</v>
      </c>
    </row>
    <row r="873" spans="1:8" ht="47.25" x14ac:dyDescent="0.25">
      <c r="A873" s="36"/>
      <c r="B873" s="36"/>
      <c r="C873" s="122" t="s">
        <v>14344</v>
      </c>
      <c r="D873" s="106"/>
      <c r="E873" s="106"/>
      <c r="F873" s="106">
        <v>1</v>
      </c>
      <c r="G873" s="117">
        <v>129.59</v>
      </c>
      <c r="H873" s="102"/>
    </row>
    <row r="874" spans="1:8" ht="31.5" x14ac:dyDescent="0.25">
      <c r="A874" s="36" t="s">
        <v>14345</v>
      </c>
      <c r="B874" s="36" t="s">
        <v>14346</v>
      </c>
      <c r="C874" s="121" t="s">
        <v>14347</v>
      </c>
      <c r="D874" s="36" t="s">
        <v>7</v>
      </c>
      <c r="E874" s="36">
        <v>0.5</v>
      </c>
      <c r="F874" s="36">
        <v>1</v>
      </c>
      <c r="G874" s="116">
        <v>12.96</v>
      </c>
      <c r="H874" s="102" t="s">
        <v>18697</v>
      </c>
    </row>
    <row r="875" spans="1:8" ht="31.5" x14ac:dyDescent="0.25">
      <c r="A875" s="36"/>
      <c r="B875" s="36"/>
      <c r="C875" s="122" t="s">
        <v>14348</v>
      </c>
      <c r="D875" s="106"/>
      <c r="E875" s="106"/>
      <c r="F875" s="106">
        <v>1</v>
      </c>
      <c r="G875" s="117">
        <v>12.96</v>
      </c>
      <c r="H875" s="102"/>
    </row>
    <row r="876" spans="1:8" ht="31.5" x14ac:dyDescent="0.25">
      <c r="A876" s="36" t="s">
        <v>14349</v>
      </c>
      <c r="B876" s="36" t="s">
        <v>14350</v>
      </c>
      <c r="C876" s="121" t="s">
        <v>14351</v>
      </c>
      <c r="D876" s="36" t="s">
        <v>5</v>
      </c>
      <c r="E876" s="36">
        <v>5</v>
      </c>
      <c r="F876" s="36">
        <v>2</v>
      </c>
      <c r="G876" s="116">
        <v>259.18</v>
      </c>
      <c r="H876" s="102" t="s">
        <v>20087</v>
      </c>
    </row>
    <row r="877" spans="1:8" x14ac:dyDescent="0.25">
      <c r="A877" s="36"/>
      <c r="B877" s="36"/>
      <c r="C877" s="121"/>
      <c r="D877" s="36" t="s">
        <v>7</v>
      </c>
      <c r="E877" s="36">
        <v>0.5</v>
      </c>
      <c r="F877" s="36">
        <v>1</v>
      </c>
      <c r="G877" s="116">
        <v>12.96</v>
      </c>
      <c r="H877" s="102"/>
    </row>
    <row r="878" spans="1:8" ht="31.5" x14ac:dyDescent="0.25">
      <c r="A878" s="36"/>
      <c r="B878" s="36"/>
      <c r="C878" s="122" t="s">
        <v>14352</v>
      </c>
      <c r="D878" s="106"/>
      <c r="E878" s="106"/>
      <c r="F878" s="106">
        <v>3</v>
      </c>
      <c r="G878" s="117">
        <v>272.14</v>
      </c>
      <c r="H878" s="102"/>
    </row>
    <row r="879" spans="1:8" x14ac:dyDescent="0.25">
      <c r="A879" s="36" t="s">
        <v>14353</v>
      </c>
      <c r="B879" s="36" t="s">
        <v>14354</v>
      </c>
      <c r="C879" s="121" t="s">
        <v>14355</v>
      </c>
      <c r="D879" s="36" t="s">
        <v>7</v>
      </c>
      <c r="E879" s="36">
        <v>0.5</v>
      </c>
      <c r="F879" s="36">
        <v>4</v>
      </c>
      <c r="G879" s="116">
        <v>51.84</v>
      </c>
      <c r="H879" s="102" t="s">
        <v>17101</v>
      </c>
    </row>
    <row r="880" spans="1:8" ht="31.5" x14ac:dyDescent="0.25">
      <c r="A880" s="36"/>
      <c r="B880" s="36"/>
      <c r="C880" s="122" t="s">
        <v>14356</v>
      </c>
      <c r="D880" s="106"/>
      <c r="E880" s="106"/>
      <c r="F880" s="106">
        <v>4</v>
      </c>
      <c r="G880" s="117">
        <v>51.84</v>
      </c>
      <c r="H880" s="102"/>
    </row>
    <row r="881" spans="1:8" ht="31.5" x14ac:dyDescent="0.25">
      <c r="A881" s="36" t="s">
        <v>14357</v>
      </c>
      <c r="B881" s="36" t="s">
        <v>14358</v>
      </c>
      <c r="C881" s="121" t="s">
        <v>14359</v>
      </c>
      <c r="D881" s="36" t="s">
        <v>5</v>
      </c>
      <c r="E881" s="36">
        <v>5</v>
      </c>
      <c r="F881" s="36">
        <v>1</v>
      </c>
      <c r="G881" s="116">
        <v>129.59</v>
      </c>
      <c r="H881" s="102" t="s">
        <v>17820</v>
      </c>
    </row>
    <row r="882" spans="1:8" ht="31.5" x14ac:dyDescent="0.25">
      <c r="A882" s="36"/>
      <c r="B882" s="36"/>
      <c r="C882" s="122" t="s">
        <v>14360</v>
      </c>
      <c r="D882" s="106"/>
      <c r="E882" s="106"/>
      <c r="F882" s="106">
        <v>1</v>
      </c>
      <c r="G882" s="117">
        <v>129.59</v>
      </c>
      <c r="H882" s="102"/>
    </row>
    <row r="883" spans="1:8" ht="31.5" x14ac:dyDescent="0.25">
      <c r="A883" s="36" t="s">
        <v>14361</v>
      </c>
      <c r="B883" s="36" t="s">
        <v>14362</v>
      </c>
      <c r="C883" s="121" t="s">
        <v>14363</v>
      </c>
      <c r="D883" s="36" t="s">
        <v>7</v>
      </c>
      <c r="E883" s="36">
        <v>0.5</v>
      </c>
      <c r="F883" s="36">
        <v>1</v>
      </c>
      <c r="G883" s="116">
        <v>12.96</v>
      </c>
      <c r="H883" s="102" t="s">
        <v>17943</v>
      </c>
    </row>
    <row r="884" spans="1:8" ht="31.5" x14ac:dyDescent="0.25">
      <c r="A884" s="36"/>
      <c r="B884" s="36"/>
      <c r="C884" s="122" t="s">
        <v>14364</v>
      </c>
      <c r="D884" s="106"/>
      <c r="E884" s="106"/>
      <c r="F884" s="106">
        <v>1</v>
      </c>
      <c r="G884" s="117">
        <v>12.96</v>
      </c>
      <c r="H884" s="102"/>
    </row>
    <row r="885" spans="1:8" x14ac:dyDescent="0.25">
      <c r="A885" s="36" t="s">
        <v>6611</v>
      </c>
      <c r="B885" s="36" t="s">
        <v>9662</v>
      </c>
      <c r="C885" s="121" t="s">
        <v>6612</v>
      </c>
      <c r="D885" s="36" t="s">
        <v>8</v>
      </c>
      <c r="E885" s="36">
        <v>2</v>
      </c>
      <c r="F885" s="36">
        <v>3</v>
      </c>
      <c r="G885" s="116">
        <v>155.51</v>
      </c>
      <c r="H885" s="102" t="s">
        <v>19554</v>
      </c>
    </row>
    <row r="886" spans="1:8" x14ac:dyDescent="0.25">
      <c r="A886" s="36"/>
      <c r="B886" s="36"/>
      <c r="C886" s="121"/>
      <c r="D886" s="36" t="s">
        <v>7</v>
      </c>
      <c r="E886" s="36">
        <v>0.5</v>
      </c>
      <c r="F886" s="36">
        <v>3</v>
      </c>
      <c r="G886" s="116">
        <v>38.880000000000003</v>
      </c>
      <c r="H886" s="102"/>
    </row>
    <row r="887" spans="1:8" ht="31.5" x14ac:dyDescent="0.25">
      <c r="A887" s="36"/>
      <c r="B887" s="36"/>
      <c r="C887" s="122" t="s">
        <v>14365</v>
      </c>
      <c r="D887" s="106"/>
      <c r="E887" s="106"/>
      <c r="F887" s="106">
        <v>6</v>
      </c>
      <c r="G887" s="117">
        <v>194.39</v>
      </c>
      <c r="H887" s="102"/>
    </row>
    <row r="888" spans="1:8" x14ac:dyDescent="0.25">
      <c r="A888" s="36" t="s">
        <v>6613</v>
      </c>
      <c r="B888" s="36" t="s">
        <v>9663</v>
      </c>
      <c r="C888" s="121" t="s">
        <v>6614</v>
      </c>
      <c r="D888" s="36" t="s">
        <v>7</v>
      </c>
      <c r="E888" s="36">
        <v>0.5</v>
      </c>
      <c r="F888" s="36">
        <v>3</v>
      </c>
      <c r="G888" s="116">
        <v>38.880000000000003</v>
      </c>
      <c r="H888" s="102" t="s">
        <v>20681</v>
      </c>
    </row>
    <row r="889" spans="1:8" x14ac:dyDescent="0.25">
      <c r="A889" s="36"/>
      <c r="B889" s="36"/>
      <c r="C889" s="122" t="s">
        <v>14366</v>
      </c>
      <c r="D889" s="106"/>
      <c r="E889" s="106"/>
      <c r="F889" s="106">
        <v>3</v>
      </c>
      <c r="G889" s="117">
        <v>38.880000000000003</v>
      </c>
      <c r="H889" s="102"/>
    </row>
    <row r="890" spans="1:8" x14ac:dyDescent="0.25">
      <c r="A890" s="36" t="s">
        <v>6615</v>
      </c>
      <c r="B890" s="36" t="s">
        <v>9664</v>
      </c>
      <c r="C890" s="121" t="s">
        <v>6616</v>
      </c>
      <c r="D890" s="36" t="s">
        <v>7</v>
      </c>
      <c r="E890" s="36">
        <v>0.5</v>
      </c>
      <c r="F890" s="36">
        <v>1</v>
      </c>
      <c r="G890" s="116">
        <v>12.96</v>
      </c>
      <c r="H890" s="102" t="s">
        <v>19805</v>
      </c>
    </row>
    <row r="891" spans="1:8" ht="31.5" x14ac:dyDescent="0.25">
      <c r="A891" s="36"/>
      <c r="B891" s="36"/>
      <c r="C891" s="122" t="s">
        <v>14367</v>
      </c>
      <c r="D891" s="106"/>
      <c r="E891" s="106"/>
      <c r="F891" s="106">
        <v>1</v>
      </c>
      <c r="G891" s="117">
        <v>12.96</v>
      </c>
      <c r="H891" s="102"/>
    </row>
    <row r="892" spans="1:8" x14ac:dyDescent="0.25">
      <c r="A892" s="36" t="s">
        <v>6619</v>
      </c>
      <c r="B892" s="36" t="s">
        <v>9665</v>
      </c>
      <c r="C892" s="121" t="s">
        <v>6620</v>
      </c>
      <c r="D892" s="36" t="s">
        <v>7</v>
      </c>
      <c r="E892" s="36">
        <v>0.5</v>
      </c>
      <c r="F892" s="36">
        <v>1</v>
      </c>
      <c r="G892" s="116">
        <v>12.96</v>
      </c>
      <c r="H892" s="102" t="s">
        <v>18986</v>
      </c>
    </row>
    <row r="893" spans="1:8" ht="31.5" x14ac:dyDescent="0.25">
      <c r="A893" s="36"/>
      <c r="B893" s="36"/>
      <c r="C893" s="122" t="s">
        <v>14368</v>
      </c>
      <c r="D893" s="106"/>
      <c r="E893" s="106"/>
      <c r="F893" s="106">
        <v>1</v>
      </c>
      <c r="G893" s="117">
        <v>12.96</v>
      </c>
      <c r="H893" s="102"/>
    </row>
    <row r="894" spans="1:8" ht="31.5" x14ac:dyDescent="0.25">
      <c r="A894" s="36" t="s">
        <v>14369</v>
      </c>
      <c r="B894" s="36" t="s">
        <v>14370</v>
      </c>
      <c r="C894" s="121" t="s">
        <v>14371</v>
      </c>
      <c r="D894" s="36" t="s">
        <v>7</v>
      </c>
      <c r="E894" s="36">
        <v>0.5</v>
      </c>
      <c r="F894" s="36">
        <v>1</v>
      </c>
      <c r="G894" s="116">
        <v>12.96</v>
      </c>
      <c r="H894" s="102" t="s">
        <v>20003</v>
      </c>
    </row>
    <row r="895" spans="1:8" ht="31.5" x14ac:dyDescent="0.25">
      <c r="A895" s="36"/>
      <c r="B895" s="36"/>
      <c r="C895" s="122" t="s">
        <v>14372</v>
      </c>
      <c r="D895" s="106"/>
      <c r="E895" s="106"/>
      <c r="F895" s="106">
        <v>1</v>
      </c>
      <c r="G895" s="117">
        <v>12.96</v>
      </c>
      <c r="H895" s="102"/>
    </row>
    <row r="896" spans="1:8" ht="31.5" x14ac:dyDescent="0.25">
      <c r="A896" s="36" t="s">
        <v>7012</v>
      </c>
      <c r="B896" s="36" t="s">
        <v>9666</v>
      </c>
      <c r="C896" s="121" t="s">
        <v>7013</v>
      </c>
      <c r="D896" s="36" t="s">
        <v>7</v>
      </c>
      <c r="E896" s="36">
        <v>0.5</v>
      </c>
      <c r="F896" s="36">
        <v>1</v>
      </c>
      <c r="G896" s="116">
        <v>12.96</v>
      </c>
      <c r="H896" s="102" t="s">
        <v>17989</v>
      </c>
    </row>
    <row r="897" spans="1:8" ht="31.5" x14ac:dyDescent="0.25">
      <c r="A897" s="36"/>
      <c r="B897" s="36"/>
      <c r="C897" s="122" t="s">
        <v>14373</v>
      </c>
      <c r="D897" s="106"/>
      <c r="E897" s="106"/>
      <c r="F897" s="106">
        <v>1</v>
      </c>
      <c r="G897" s="117">
        <v>12.96</v>
      </c>
      <c r="H897" s="102"/>
    </row>
    <row r="898" spans="1:8" x14ac:dyDescent="0.25">
      <c r="A898" s="36" t="s">
        <v>7014</v>
      </c>
      <c r="B898" s="36" t="s">
        <v>9667</v>
      </c>
      <c r="C898" s="121" t="s">
        <v>7015</v>
      </c>
      <c r="D898" s="36" t="s">
        <v>3</v>
      </c>
      <c r="E898" s="36">
        <v>10</v>
      </c>
      <c r="F898" s="36">
        <v>1</v>
      </c>
      <c r="G898" s="116">
        <v>259.18</v>
      </c>
      <c r="H898" s="102" t="s">
        <v>17389</v>
      </c>
    </row>
    <row r="899" spans="1:8" x14ac:dyDescent="0.25">
      <c r="A899" s="36"/>
      <c r="B899" s="36"/>
      <c r="C899" s="121"/>
      <c r="D899" s="36" t="s">
        <v>7</v>
      </c>
      <c r="E899" s="36">
        <v>0.5</v>
      </c>
      <c r="F899" s="36">
        <v>1</v>
      </c>
      <c r="G899" s="116">
        <v>12.96</v>
      </c>
      <c r="H899" s="102"/>
    </row>
    <row r="900" spans="1:8" x14ac:dyDescent="0.25">
      <c r="A900" s="36"/>
      <c r="B900" s="36"/>
      <c r="C900" s="122" t="s">
        <v>14374</v>
      </c>
      <c r="D900" s="106"/>
      <c r="E900" s="106"/>
      <c r="F900" s="106">
        <v>2</v>
      </c>
      <c r="G900" s="117">
        <v>272.14</v>
      </c>
      <c r="H900" s="102"/>
    </row>
    <row r="901" spans="1:8" x14ac:dyDescent="0.25">
      <c r="A901" s="36" t="s">
        <v>7016</v>
      </c>
      <c r="B901" s="36" t="s">
        <v>9668</v>
      </c>
      <c r="C901" s="121" t="s">
        <v>7017</v>
      </c>
      <c r="D901" s="36" t="s">
        <v>7</v>
      </c>
      <c r="E901" s="36">
        <v>0.5</v>
      </c>
      <c r="F901" s="36">
        <v>1</v>
      </c>
      <c r="G901" s="116">
        <v>12.96</v>
      </c>
      <c r="H901" s="102" t="s">
        <v>19080</v>
      </c>
    </row>
    <row r="902" spans="1:8" ht="31.5" x14ac:dyDescent="0.25">
      <c r="A902" s="36"/>
      <c r="B902" s="36"/>
      <c r="C902" s="122" t="s">
        <v>14375</v>
      </c>
      <c r="D902" s="106"/>
      <c r="E902" s="106"/>
      <c r="F902" s="106">
        <v>1</v>
      </c>
      <c r="G902" s="117">
        <v>12.96</v>
      </c>
      <c r="H902" s="102"/>
    </row>
    <row r="903" spans="1:8" x14ac:dyDescent="0.25">
      <c r="A903" s="36" t="s">
        <v>7018</v>
      </c>
      <c r="B903" s="36" t="s">
        <v>9669</v>
      </c>
      <c r="C903" s="121" t="s">
        <v>9670</v>
      </c>
      <c r="D903" s="36" t="s">
        <v>7</v>
      </c>
      <c r="E903" s="36">
        <v>0.5</v>
      </c>
      <c r="F903" s="36">
        <v>1</v>
      </c>
      <c r="G903" s="116">
        <v>12.96</v>
      </c>
      <c r="H903" s="102" t="s">
        <v>20842</v>
      </c>
    </row>
    <row r="904" spans="1:8" x14ac:dyDescent="0.25">
      <c r="A904" s="36"/>
      <c r="B904" s="36"/>
      <c r="C904" s="122" t="s">
        <v>14376</v>
      </c>
      <c r="D904" s="106"/>
      <c r="E904" s="106"/>
      <c r="F904" s="106">
        <v>1</v>
      </c>
      <c r="G904" s="117">
        <v>12.96</v>
      </c>
      <c r="H904" s="102"/>
    </row>
    <row r="905" spans="1:8" x14ac:dyDescent="0.25">
      <c r="A905" s="36" t="s">
        <v>7332</v>
      </c>
      <c r="B905" s="36" t="s">
        <v>9671</v>
      </c>
      <c r="C905" s="121" t="s">
        <v>7333</v>
      </c>
      <c r="D905" s="36" t="s">
        <v>7</v>
      </c>
      <c r="E905" s="36">
        <v>0.5</v>
      </c>
      <c r="F905" s="36">
        <v>1</v>
      </c>
      <c r="G905" s="116">
        <v>12.96</v>
      </c>
      <c r="H905" s="102" t="s">
        <v>19288</v>
      </c>
    </row>
    <row r="906" spans="1:8" ht="31.5" x14ac:dyDescent="0.25">
      <c r="A906" s="36"/>
      <c r="B906" s="36"/>
      <c r="C906" s="122" t="s">
        <v>14377</v>
      </c>
      <c r="D906" s="106"/>
      <c r="E906" s="106"/>
      <c r="F906" s="106">
        <v>1</v>
      </c>
      <c r="G906" s="117">
        <v>12.96</v>
      </c>
      <c r="H906" s="102"/>
    </row>
    <row r="907" spans="1:8" ht="31.5" x14ac:dyDescent="0.25">
      <c r="A907" s="36" t="s">
        <v>7334</v>
      </c>
      <c r="B907" s="36" t="s">
        <v>9672</v>
      </c>
      <c r="C907" s="121" t="s">
        <v>7335</v>
      </c>
      <c r="D907" s="36" t="s">
        <v>7</v>
      </c>
      <c r="E907" s="36">
        <v>0.5</v>
      </c>
      <c r="F907" s="36">
        <v>1</v>
      </c>
      <c r="G907" s="116">
        <v>12.96</v>
      </c>
      <c r="H907" s="102" t="s">
        <v>18381</v>
      </c>
    </row>
    <row r="908" spans="1:8" ht="31.5" x14ac:dyDescent="0.25">
      <c r="A908" s="36"/>
      <c r="B908" s="36"/>
      <c r="C908" s="122" t="s">
        <v>14378</v>
      </c>
      <c r="D908" s="106"/>
      <c r="E908" s="106"/>
      <c r="F908" s="106">
        <v>1</v>
      </c>
      <c r="G908" s="117">
        <v>12.96</v>
      </c>
      <c r="H908" s="102"/>
    </row>
    <row r="909" spans="1:8" x14ac:dyDescent="0.25">
      <c r="A909" s="36" t="s">
        <v>9673</v>
      </c>
      <c r="B909" s="36" t="s">
        <v>9674</v>
      </c>
      <c r="C909" s="121" t="s">
        <v>9675</v>
      </c>
      <c r="D909" s="36" t="s">
        <v>7</v>
      </c>
      <c r="E909" s="36">
        <v>0.5</v>
      </c>
      <c r="F909" s="36">
        <v>1</v>
      </c>
      <c r="G909" s="116">
        <v>12.96</v>
      </c>
      <c r="H909" s="102" t="s">
        <v>18113</v>
      </c>
    </row>
    <row r="910" spans="1:8" ht="31.5" x14ac:dyDescent="0.25">
      <c r="A910" s="36"/>
      <c r="B910" s="36"/>
      <c r="C910" s="122" t="s">
        <v>14379</v>
      </c>
      <c r="D910" s="106"/>
      <c r="E910" s="106"/>
      <c r="F910" s="106">
        <v>1</v>
      </c>
      <c r="G910" s="117">
        <v>12.96</v>
      </c>
      <c r="H910" s="102"/>
    </row>
    <row r="911" spans="1:8" x14ac:dyDescent="0.25">
      <c r="A911" s="36" t="s">
        <v>9676</v>
      </c>
      <c r="B911" s="36" t="s">
        <v>9677</v>
      </c>
      <c r="C911" s="121" t="s">
        <v>9678</v>
      </c>
      <c r="D911" s="36" t="s">
        <v>3</v>
      </c>
      <c r="E911" s="36">
        <v>10</v>
      </c>
      <c r="F911" s="36">
        <v>1</v>
      </c>
      <c r="G911" s="116">
        <v>259.18</v>
      </c>
      <c r="H911" s="102" t="s">
        <v>19692</v>
      </c>
    </row>
    <row r="912" spans="1:8" x14ac:dyDescent="0.25">
      <c r="A912" s="36"/>
      <c r="B912" s="36"/>
      <c r="C912" s="121"/>
      <c r="D912" s="36" t="s">
        <v>7</v>
      </c>
      <c r="E912" s="36">
        <v>0.5</v>
      </c>
      <c r="F912" s="36">
        <v>2</v>
      </c>
      <c r="G912" s="116">
        <v>25.92</v>
      </c>
      <c r="H912" s="102"/>
    </row>
    <row r="913" spans="1:8" ht="31.5" x14ac:dyDescent="0.25">
      <c r="A913" s="36"/>
      <c r="B913" s="36"/>
      <c r="C913" s="122" t="s">
        <v>14380</v>
      </c>
      <c r="D913" s="106"/>
      <c r="E913" s="106"/>
      <c r="F913" s="106">
        <v>3</v>
      </c>
      <c r="G913" s="117">
        <v>285.10000000000002</v>
      </c>
      <c r="H913" s="102"/>
    </row>
    <row r="914" spans="1:8" x14ac:dyDescent="0.25">
      <c r="A914" s="36" t="s">
        <v>9679</v>
      </c>
      <c r="B914" s="36" t="s">
        <v>9680</v>
      </c>
      <c r="C914" s="121" t="s">
        <v>9681</v>
      </c>
      <c r="D914" s="36" t="s">
        <v>5</v>
      </c>
      <c r="E914" s="36">
        <v>5</v>
      </c>
      <c r="F914" s="36">
        <v>1</v>
      </c>
      <c r="G914" s="116">
        <v>129.59</v>
      </c>
      <c r="H914" s="102" t="s">
        <v>19686</v>
      </c>
    </row>
    <row r="915" spans="1:8" x14ac:dyDescent="0.25">
      <c r="A915" s="36"/>
      <c r="B915" s="36"/>
      <c r="C915" s="122" t="s">
        <v>14381</v>
      </c>
      <c r="D915" s="106"/>
      <c r="E915" s="106"/>
      <c r="F915" s="106">
        <v>1</v>
      </c>
      <c r="G915" s="117">
        <v>129.59</v>
      </c>
      <c r="H915" s="102"/>
    </row>
    <row r="916" spans="1:8" ht="31.5" x14ac:dyDescent="0.25">
      <c r="A916" s="36" t="s">
        <v>9685</v>
      </c>
      <c r="B916" s="36" t="s">
        <v>9686</v>
      </c>
      <c r="C916" s="121" t="s">
        <v>5382</v>
      </c>
      <c r="D916" s="36" t="s">
        <v>7</v>
      </c>
      <c r="E916" s="36">
        <v>0.5</v>
      </c>
      <c r="F916" s="36">
        <v>1</v>
      </c>
      <c r="G916" s="116">
        <v>12.96</v>
      </c>
      <c r="H916" s="102" t="s">
        <v>19475</v>
      </c>
    </row>
    <row r="917" spans="1:8" ht="31.5" x14ac:dyDescent="0.25">
      <c r="A917" s="36"/>
      <c r="B917" s="36"/>
      <c r="C917" s="122" t="s">
        <v>14382</v>
      </c>
      <c r="D917" s="106"/>
      <c r="E917" s="106"/>
      <c r="F917" s="106">
        <v>1</v>
      </c>
      <c r="G917" s="117">
        <v>12.96</v>
      </c>
      <c r="H917" s="102"/>
    </row>
    <row r="918" spans="1:8" ht="31.5" x14ac:dyDescent="0.25">
      <c r="A918" s="36" t="s">
        <v>9687</v>
      </c>
      <c r="B918" s="36" t="s">
        <v>9688</v>
      </c>
      <c r="C918" s="121" t="s">
        <v>9689</v>
      </c>
      <c r="D918" s="36" t="s">
        <v>7</v>
      </c>
      <c r="E918" s="36">
        <v>0.5</v>
      </c>
      <c r="F918" s="36">
        <v>1</v>
      </c>
      <c r="G918" s="116">
        <v>12.96</v>
      </c>
      <c r="H918" s="102" t="s">
        <v>17285</v>
      </c>
    </row>
    <row r="919" spans="1:8" ht="31.5" x14ac:dyDescent="0.25">
      <c r="A919" s="36"/>
      <c r="B919" s="36"/>
      <c r="C919" s="122" t="s">
        <v>14383</v>
      </c>
      <c r="D919" s="106"/>
      <c r="E919" s="106"/>
      <c r="F919" s="106">
        <v>1</v>
      </c>
      <c r="G919" s="117">
        <v>12.96</v>
      </c>
      <c r="H919" s="102"/>
    </row>
    <row r="920" spans="1:8" x14ac:dyDescent="0.25">
      <c r="A920" s="36" t="s">
        <v>9690</v>
      </c>
      <c r="B920" s="36" t="s">
        <v>9691</v>
      </c>
      <c r="C920" s="121" t="s">
        <v>9692</v>
      </c>
      <c r="D920" s="36" t="s">
        <v>7</v>
      </c>
      <c r="E920" s="36">
        <v>0.5</v>
      </c>
      <c r="F920" s="36">
        <v>1</v>
      </c>
      <c r="G920" s="116">
        <v>12.96</v>
      </c>
      <c r="H920" s="102" t="s">
        <v>18757</v>
      </c>
    </row>
    <row r="921" spans="1:8" ht="31.5" x14ac:dyDescent="0.25">
      <c r="A921" s="36"/>
      <c r="B921" s="36"/>
      <c r="C921" s="122" t="s">
        <v>14384</v>
      </c>
      <c r="D921" s="106"/>
      <c r="E921" s="106"/>
      <c r="F921" s="106">
        <v>1</v>
      </c>
      <c r="G921" s="117">
        <v>12.96</v>
      </c>
      <c r="H921" s="102"/>
    </row>
    <row r="922" spans="1:8" ht="31.5" x14ac:dyDescent="0.25">
      <c r="A922" s="36" t="s">
        <v>9693</v>
      </c>
      <c r="B922" s="36" t="s">
        <v>9694</v>
      </c>
      <c r="C922" s="121" t="s">
        <v>9695</v>
      </c>
      <c r="D922" s="36" t="s">
        <v>7</v>
      </c>
      <c r="E922" s="36">
        <v>0.5</v>
      </c>
      <c r="F922" s="36">
        <v>1</v>
      </c>
      <c r="G922" s="116">
        <v>12.96</v>
      </c>
      <c r="H922" s="102" t="s">
        <v>17977</v>
      </c>
    </row>
    <row r="923" spans="1:8" ht="31.5" x14ac:dyDescent="0.25">
      <c r="A923" s="36"/>
      <c r="B923" s="36"/>
      <c r="C923" s="122" t="s">
        <v>14385</v>
      </c>
      <c r="D923" s="106"/>
      <c r="E923" s="106"/>
      <c r="F923" s="106">
        <v>1</v>
      </c>
      <c r="G923" s="117">
        <v>12.96</v>
      </c>
      <c r="H923" s="102"/>
    </row>
    <row r="924" spans="1:8" x14ac:dyDescent="0.25">
      <c r="A924" s="36" t="s">
        <v>14386</v>
      </c>
      <c r="B924" s="36" t="s">
        <v>14387</v>
      </c>
      <c r="C924" s="121" t="s">
        <v>14388</v>
      </c>
      <c r="D924" s="36" t="s">
        <v>7</v>
      </c>
      <c r="E924" s="36">
        <v>0.5</v>
      </c>
      <c r="F924" s="36">
        <v>1</v>
      </c>
      <c r="G924" s="116">
        <v>12.96</v>
      </c>
      <c r="H924" s="102" t="s">
        <v>17248</v>
      </c>
    </row>
    <row r="925" spans="1:8" ht="31.5" x14ac:dyDescent="0.25">
      <c r="A925" s="36"/>
      <c r="B925" s="36"/>
      <c r="C925" s="122" t="s">
        <v>14389</v>
      </c>
      <c r="D925" s="106"/>
      <c r="E925" s="106"/>
      <c r="F925" s="106">
        <v>1</v>
      </c>
      <c r="G925" s="117">
        <v>12.96</v>
      </c>
      <c r="H925" s="102"/>
    </row>
    <row r="926" spans="1:8" x14ac:dyDescent="0.25">
      <c r="A926" s="36" t="s">
        <v>14390</v>
      </c>
      <c r="B926" s="36" t="s">
        <v>10963</v>
      </c>
      <c r="C926" s="121" t="s">
        <v>7400</v>
      </c>
      <c r="D926" s="36" t="s">
        <v>5</v>
      </c>
      <c r="E926" s="36">
        <v>5</v>
      </c>
      <c r="F926" s="36">
        <v>1</v>
      </c>
      <c r="G926" s="116">
        <v>129.59</v>
      </c>
      <c r="H926" s="102" t="s">
        <v>20354</v>
      </c>
    </row>
    <row r="927" spans="1:8" x14ac:dyDescent="0.25">
      <c r="A927" s="36"/>
      <c r="B927" s="36"/>
      <c r="C927" s="122" t="s">
        <v>14391</v>
      </c>
      <c r="D927" s="106"/>
      <c r="E927" s="106"/>
      <c r="F927" s="106">
        <v>1</v>
      </c>
      <c r="G927" s="117">
        <v>129.59</v>
      </c>
      <c r="H927" s="102"/>
    </row>
    <row r="928" spans="1:8" ht="31.5" x14ac:dyDescent="0.25">
      <c r="A928" s="36" t="s">
        <v>14392</v>
      </c>
      <c r="B928" s="36" t="s">
        <v>14393</v>
      </c>
      <c r="C928" s="121" t="s">
        <v>14394</v>
      </c>
      <c r="D928" s="36" t="s">
        <v>3</v>
      </c>
      <c r="E928" s="36">
        <v>10</v>
      </c>
      <c r="F928" s="36">
        <v>1</v>
      </c>
      <c r="G928" s="116">
        <v>259.18</v>
      </c>
      <c r="H928" s="102" t="s">
        <v>19076</v>
      </c>
    </row>
    <row r="929" spans="1:8" ht="31.5" x14ac:dyDescent="0.25">
      <c r="A929" s="36"/>
      <c r="B929" s="36"/>
      <c r="C929" s="122" t="s">
        <v>14395</v>
      </c>
      <c r="D929" s="106"/>
      <c r="E929" s="106"/>
      <c r="F929" s="106">
        <v>1</v>
      </c>
      <c r="G929" s="117">
        <v>259.18</v>
      </c>
      <c r="H929" s="102"/>
    </row>
    <row r="930" spans="1:8" x14ac:dyDescent="0.25">
      <c r="A930" s="36" t="s">
        <v>14396</v>
      </c>
      <c r="B930" s="36" t="s">
        <v>14397</v>
      </c>
      <c r="C930" s="121" t="s">
        <v>14398</v>
      </c>
      <c r="D930" s="36" t="s">
        <v>5</v>
      </c>
      <c r="E930" s="36">
        <v>5</v>
      </c>
      <c r="F930" s="36">
        <v>1</v>
      </c>
      <c r="G930" s="116">
        <v>129.59</v>
      </c>
      <c r="H930" s="102" t="s">
        <v>19654</v>
      </c>
    </row>
    <row r="931" spans="1:8" x14ac:dyDescent="0.25">
      <c r="A931" s="36"/>
      <c r="B931" s="36"/>
      <c r="C931" s="122" t="s">
        <v>14399</v>
      </c>
      <c r="D931" s="106"/>
      <c r="E931" s="106"/>
      <c r="F931" s="106">
        <v>1</v>
      </c>
      <c r="G931" s="117">
        <v>129.59</v>
      </c>
      <c r="H931" s="102"/>
    </row>
    <row r="932" spans="1:8" x14ac:dyDescent="0.25">
      <c r="A932" s="36" t="s">
        <v>14400</v>
      </c>
      <c r="B932" s="36" t="s">
        <v>14401</v>
      </c>
      <c r="C932" s="121" t="s">
        <v>14402</v>
      </c>
      <c r="D932" s="36" t="s">
        <v>7</v>
      </c>
      <c r="E932" s="36">
        <v>0.5</v>
      </c>
      <c r="F932" s="36">
        <v>1</v>
      </c>
      <c r="G932" s="116">
        <v>12.96</v>
      </c>
      <c r="H932" s="102" t="s">
        <v>17077</v>
      </c>
    </row>
    <row r="933" spans="1:8" x14ac:dyDescent="0.25">
      <c r="A933" s="36"/>
      <c r="B933" s="36"/>
      <c r="C933" s="122" t="s">
        <v>14403</v>
      </c>
      <c r="D933" s="106"/>
      <c r="E933" s="106"/>
      <c r="F933" s="106">
        <v>1</v>
      </c>
      <c r="G933" s="117">
        <v>12.96</v>
      </c>
      <c r="H933" s="102"/>
    </row>
    <row r="934" spans="1:8" x14ac:dyDescent="0.25">
      <c r="A934" s="36" t="s">
        <v>14404</v>
      </c>
      <c r="B934" s="36" t="s">
        <v>14405</v>
      </c>
      <c r="C934" s="121" t="s">
        <v>14406</v>
      </c>
      <c r="D934" s="36" t="s">
        <v>7</v>
      </c>
      <c r="E934" s="36">
        <v>0.5</v>
      </c>
      <c r="F934" s="36">
        <v>1</v>
      </c>
      <c r="G934" s="116">
        <v>12.96</v>
      </c>
      <c r="H934" s="102" t="s">
        <v>17143</v>
      </c>
    </row>
    <row r="935" spans="1:8" ht="31.5" x14ac:dyDescent="0.25">
      <c r="A935" s="36"/>
      <c r="B935" s="36"/>
      <c r="C935" s="122" t="s">
        <v>14407</v>
      </c>
      <c r="D935" s="106"/>
      <c r="E935" s="106"/>
      <c r="F935" s="106">
        <v>1</v>
      </c>
      <c r="G935" s="117">
        <v>12.96</v>
      </c>
      <c r="H935" s="102"/>
    </row>
    <row r="936" spans="1:8" x14ac:dyDescent="0.25">
      <c r="A936" s="36" t="s">
        <v>14408</v>
      </c>
      <c r="B936" s="36" t="s">
        <v>14409</v>
      </c>
      <c r="C936" s="121" t="s">
        <v>14410</v>
      </c>
      <c r="D936" s="36" t="s">
        <v>5</v>
      </c>
      <c r="E936" s="36">
        <v>5</v>
      </c>
      <c r="F936" s="36">
        <v>1</v>
      </c>
      <c r="G936" s="116">
        <v>129.59</v>
      </c>
      <c r="H936" s="102" t="s">
        <v>17874</v>
      </c>
    </row>
    <row r="937" spans="1:8" ht="31.5" x14ac:dyDescent="0.25">
      <c r="A937" s="36"/>
      <c r="B937" s="36"/>
      <c r="C937" s="122" t="s">
        <v>14411</v>
      </c>
      <c r="D937" s="106"/>
      <c r="E937" s="106"/>
      <c r="F937" s="106">
        <v>1</v>
      </c>
      <c r="G937" s="117">
        <v>129.59</v>
      </c>
      <c r="H937" s="102"/>
    </row>
    <row r="938" spans="1:8" x14ac:dyDescent="0.25">
      <c r="A938" s="36" t="s">
        <v>14412</v>
      </c>
      <c r="B938" s="36" t="s">
        <v>14413</v>
      </c>
      <c r="C938" s="121" t="s">
        <v>14414</v>
      </c>
      <c r="D938" s="36" t="s">
        <v>5</v>
      </c>
      <c r="E938" s="36">
        <v>5</v>
      </c>
      <c r="F938" s="36">
        <v>3</v>
      </c>
      <c r="G938" s="116">
        <v>388.77</v>
      </c>
      <c r="H938" s="102" t="s">
        <v>20783</v>
      </c>
    </row>
    <row r="939" spans="1:8" x14ac:dyDescent="0.25">
      <c r="A939" s="36"/>
      <c r="B939" s="36"/>
      <c r="C939" s="122" t="s">
        <v>14415</v>
      </c>
      <c r="D939" s="106"/>
      <c r="E939" s="106"/>
      <c r="F939" s="106">
        <v>3</v>
      </c>
      <c r="G939" s="117">
        <v>388.77</v>
      </c>
      <c r="H939" s="102"/>
    </row>
    <row r="940" spans="1:8" ht="31.5" x14ac:dyDescent="0.25">
      <c r="A940" s="36" t="s">
        <v>14416</v>
      </c>
      <c r="B940" s="36" t="s">
        <v>14417</v>
      </c>
      <c r="C940" s="121" t="s">
        <v>14418</v>
      </c>
      <c r="D940" s="36" t="s">
        <v>7</v>
      </c>
      <c r="E940" s="36">
        <v>0.5</v>
      </c>
      <c r="F940" s="36">
        <v>1</v>
      </c>
      <c r="G940" s="116">
        <v>12.96</v>
      </c>
      <c r="H940" s="102" t="s">
        <v>19824</v>
      </c>
    </row>
    <row r="941" spans="1:8" ht="31.5" x14ac:dyDescent="0.25">
      <c r="A941" s="36"/>
      <c r="B941" s="36"/>
      <c r="C941" s="122" t="s">
        <v>14419</v>
      </c>
      <c r="D941" s="106"/>
      <c r="E941" s="106"/>
      <c r="F941" s="106">
        <v>1</v>
      </c>
      <c r="G941" s="117">
        <v>12.96</v>
      </c>
      <c r="H941" s="102"/>
    </row>
    <row r="942" spans="1:8" x14ac:dyDescent="0.25">
      <c r="A942" s="36" t="s">
        <v>14420</v>
      </c>
      <c r="B942" s="36" t="s">
        <v>14421</v>
      </c>
      <c r="C942" s="121" t="s">
        <v>14422</v>
      </c>
      <c r="D942" s="36" t="s">
        <v>7</v>
      </c>
      <c r="E942" s="36">
        <v>0.5</v>
      </c>
      <c r="F942" s="36">
        <v>1</v>
      </c>
      <c r="G942" s="116">
        <v>12.96</v>
      </c>
      <c r="H942" s="102" t="s">
        <v>19360</v>
      </c>
    </row>
    <row r="943" spans="1:8" ht="31.5" x14ac:dyDescent="0.25">
      <c r="A943" s="36"/>
      <c r="B943" s="36"/>
      <c r="C943" s="122" t="s">
        <v>14423</v>
      </c>
      <c r="D943" s="106"/>
      <c r="E943" s="106"/>
      <c r="F943" s="106">
        <v>1</v>
      </c>
      <c r="G943" s="117">
        <v>12.96</v>
      </c>
      <c r="H943" s="102"/>
    </row>
    <row r="944" spans="1:8" ht="31.5" x14ac:dyDescent="0.25">
      <c r="A944" s="36" t="s">
        <v>14424</v>
      </c>
      <c r="B944" s="36" t="s">
        <v>14425</v>
      </c>
      <c r="C944" s="121" t="s">
        <v>14426</v>
      </c>
      <c r="D944" s="36" t="s">
        <v>3</v>
      </c>
      <c r="E944" s="36">
        <v>10</v>
      </c>
      <c r="F944" s="36">
        <v>1</v>
      </c>
      <c r="G944" s="116">
        <v>259.18</v>
      </c>
      <c r="H944" s="102" t="s">
        <v>18030</v>
      </c>
    </row>
    <row r="945" spans="1:8" ht="47.25" x14ac:dyDescent="0.25">
      <c r="A945" s="36"/>
      <c r="B945" s="36"/>
      <c r="C945" s="122" t="s">
        <v>14427</v>
      </c>
      <c r="D945" s="106"/>
      <c r="E945" s="106"/>
      <c r="F945" s="106">
        <v>1</v>
      </c>
      <c r="G945" s="117">
        <v>259.18</v>
      </c>
      <c r="H945" s="102"/>
    </row>
    <row r="946" spans="1:8" x14ac:dyDescent="0.25">
      <c r="A946" s="36" t="s">
        <v>14428</v>
      </c>
      <c r="B946" s="36" t="s">
        <v>14429</v>
      </c>
      <c r="C946" s="121" t="s">
        <v>14430</v>
      </c>
      <c r="D946" s="36" t="s">
        <v>7</v>
      </c>
      <c r="E946" s="36">
        <v>0.5</v>
      </c>
      <c r="F946" s="36">
        <v>1</v>
      </c>
      <c r="G946" s="116">
        <v>12.96</v>
      </c>
      <c r="H946" s="102" t="s">
        <v>20390</v>
      </c>
    </row>
    <row r="947" spans="1:8" ht="31.5" x14ac:dyDescent="0.25">
      <c r="A947" s="36"/>
      <c r="B947" s="36"/>
      <c r="C947" s="122" t="s">
        <v>14431</v>
      </c>
      <c r="D947" s="106"/>
      <c r="E947" s="106"/>
      <c r="F947" s="106">
        <v>1</v>
      </c>
      <c r="G947" s="117">
        <v>12.96</v>
      </c>
      <c r="H947" s="102"/>
    </row>
    <row r="948" spans="1:8" ht="47.25" x14ac:dyDescent="0.25">
      <c r="A948" s="36" t="s">
        <v>6621</v>
      </c>
      <c r="B948" s="36" t="s">
        <v>9696</v>
      </c>
      <c r="C948" s="121" t="s">
        <v>6622</v>
      </c>
      <c r="D948" s="36" t="s">
        <v>7</v>
      </c>
      <c r="E948" s="36">
        <v>0.5</v>
      </c>
      <c r="F948" s="36">
        <v>1</v>
      </c>
      <c r="G948" s="116">
        <v>12.96</v>
      </c>
      <c r="H948" s="102" t="s">
        <v>18732</v>
      </c>
    </row>
    <row r="949" spans="1:8" ht="47.25" x14ac:dyDescent="0.25">
      <c r="A949" s="36"/>
      <c r="B949" s="36"/>
      <c r="C949" s="122" t="s">
        <v>14432</v>
      </c>
      <c r="D949" s="106"/>
      <c r="E949" s="106"/>
      <c r="F949" s="106">
        <v>1</v>
      </c>
      <c r="G949" s="117">
        <v>12.96</v>
      </c>
      <c r="H949" s="102"/>
    </row>
    <row r="950" spans="1:8" ht="31.5" x14ac:dyDescent="0.25">
      <c r="A950" s="36" t="s">
        <v>7019</v>
      </c>
      <c r="B950" s="36" t="s">
        <v>9697</v>
      </c>
      <c r="C950" s="121" t="s">
        <v>7020</v>
      </c>
      <c r="D950" s="36" t="s">
        <v>7</v>
      </c>
      <c r="E950" s="36">
        <v>0.5</v>
      </c>
      <c r="F950" s="36">
        <v>1</v>
      </c>
      <c r="G950" s="116">
        <v>12.96</v>
      </c>
      <c r="H950" s="102" t="s">
        <v>17356</v>
      </c>
    </row>
    <row r="951" spans="1:8" ht="31.5" x14ac:dyDescent="0.25">
      <c r="A951" s="36"/>
      <c r="B951" s="36"/>
      <c r="C951" s="122" t="s">
        <v>14433</v>
      </c>
      <c r="D951" s="106"/>
      <c r="E951" s="106"/>
      <c r="F951" s="106">
        <v>1</v>
      </c>
      <c r="G951" s="117">
        <v>12.96</v>
      </c>
      <c r="H951" s="102"/>
    </row>
    <row r="952" spans="1:8" x14ac:dyDescent="0.25">
      <c r="A952" s="36" t="s">
        <v>7336</v>
      </c>
      <c r="B952" s="36" t="s">
        <v>9698</v>
      </c>
      <c r="C952" s="121" t="s">
        <v>7337</v>
      </c>
      <c r="D952" s="36" t="s">
        <v>7</v>
      </c>
      <c r="E952" s="36">
        <v>0.5</v>
      </c>
      <c r="F952" s="36">
        <v>1</v>
      </c>
      <c r="G952" s="116">
        <v>12.96</v>
      </c>
      <c r="H952" s="102" t="s">
        <v>19913</v>
      </c>
    </row>
    <row r="953" spans="1:8" ht="31.5" x14ac:dyDescent="0.25">
      <c r="A953" s="36"/>
      <c r="B953" s="36"/>
      <c r="C953" s="122" t="s">
        <v>14434</v>
      </c>
      <c r="D953" s="106"/>
      <c r="E953" s="106"/>
      <c r="F953" s="106">
        <v>1</v>
      </c>
      <c r="G953" s="117">
        <v>12.96</v>
      </c>
      <c r="H953" s="102"/>
    </row>
    <row r="954" spans="1:8" x14ac:dyDescent="0.25">
      <c r="A954" s="36" t="s">
        <v>7338</v>
      </c>
      <c r="B954" s="36" t="s">
        <v>9699</v>
      </c>
      <c r="C954" s="121" t="s">
        <v>7339</v>
      </c>
      <c r="D954" s="36" t="s">
        <v>5</v>
      </c>
      <c r="E954" s="36">
        <v>5</v>
      </c>
      <c r="F954" s="36">
        <v>1</v>
      </c>
      <c r="G954" s="116">
        <v>129.59</v>
      </c>
      <c r="H954" s="102" t="s">
        <v>20246</v>
      </c>
    </row>
    <row r="955" spans="1:8" x14ac:dyDescent="0.25">
      <c r="A955" s="36"/>
      <c r="B955" s="36"/>
      <c r="C955" s="121"/>
      <c r="D955" s="36" t="s">
        <v>7</v>
      </c>
      <c r="E955" s="36">
        <v>0.5</v>
      </c>
      <c r="F955" s="36">
        <v>5</v>
      </c>
      <c r="G955" s="116">
        <v>64.8</v>
      </c>
      <c r="H955" s="102"/>
    </row>
    <row r="956" spans="1:8" ht="31.5" x14ac:dyDescent="0.25">
      <c r="A956" s="36"/>
      <c r="B956" s="36"/>
      <c r="C956" s="122" t="s">
        <v>14435</v>
      </c>
      <c r="D956" s="106"/>
      <c r="E956" s="106"/>
      <c r="F956" s="106">
        <v>6</v>
      </c>
      <c r="G956" s="117">
        <v>194.39</v>
      </c>
      <c r="H956" s="102"/>
    </row>
    <row r="957" spans="1:8" ht="31.5" x14ac:dyDescent="0.25">
      <c r="A957" s="36" t="s">
        <v>7340</v>
      </c>
      <c r="B957" s="36" t="s">
        <v>9700</v>
      </c>
      <c r="C957" s="121" t="s">
        <v>7341</v>
      </c>
      <c r="D957" s="36" t="s">
        <v>5</v>
      </c>
      <c r="E957" s="36">
        <v>5</v>
      </c>
      <c r="F957" s="36">
        <v>1</v>
      </c>
      <c r="G957" s="116">
        <v>129.59</v>
      </c>
      <c r="H957" s="102" t="s">
        <v>17556</v>
      </c>
    </row>
    <row r="958" spans="1:8" x14ac:dyDescent="0.25">
      <c r="A958" s="36"/>
      <c r="B958" s="36"/>
      <c r="C958" s="121"/>
      <c r="D958" s="36" t="s">
        <v>7</v>
      </c>
      <c r="E958" s="36">
        <v>0.5</v>
      </c>
      <c r="F958" s="36">
        <v>8</v>
      </c>
      <c r="G958" s="116">
        <v>103.67</v>
      </c>
      <c r="H958" s="102"/>
    </row>
    <row r="959" spans="1:8" ht="47.25" x14ac:dyDescent="0.25">
      <c r="A959" s="36"/>
      <c r="B959" s="36"/>
      <c r="C959" s="122" t="s">
        <v>14436</v>
      </c>
      <c r="D959" s="106"/>
      <c r="E959" s="106"/>
      <c r="F959" s="106">
        <v>9</v>
      </c>
      <c r="G959" s="117">
        <v>233.26</v>
      </c>
      <c r="H959" s="102"/>
    </row>
    <row r="960" spans="1:8" ht="31.5" x14ac:dyDescent="0.25">
      <c r="A960" s="36" t="s">
        <v>9701</v>
      </c>
      <c r="B960" s="36">
        <v>17099111422</v>
      </c>
      <c r="C960" s="121" t="s">
        <v>9702</v>
      </c>
      <c r="D960" s="36" t="s">
        <v>7</v>
      </c>
      <c r="E960" s="36">
        <v>0.5</v>
      </c>
      <c r="F960" s="36">
        <v>1</v>
      </c>
      <c r="G960" s="116">
        <v>12.96</v>
      </c>
      <c r="H960" s="114" t="s">
        <v>17277</v>
      </c>
    </row>
    <row r="961" spans="1:8" ht="31.5" x14ac:dyDescent="0.25">
      <c r="A961" s="36"/>
      <c r="B961" s="36"/>
      <c r="C961" s="122" t="s">
        <v>14437</v>
      </c>
      <c r="D961" s="106"/>
      <c r="E961" s="106"/>
      <c r="F961" s="106">
        <v>1</v>
      </c>
      <c r="G961" s="117">
        <v>12.96</v>
      </c>
      <c r="H961" s="102"/>
    </row>
    <row r="962" spans="1:8" ht="31.5" x14ac:dyDescent="0.25">
      <c r="A962" s="36" t="s">
        <v>9703</v>
      </c>
      <c r="B962" s="36" t="s">
        <v>9704</v>
      </c>
      <c r="C962" s="121" t="s">
        <v>9705</v>
      </c>
      <c r="D962" s="36" t="s">
        <v>7</v>
      </c>
      <c r="E962" s="36">
        <v>0.5</v>
      </c>
      <c r="F962" s="36">
        <v>1</v>
      </c>
      <c r="G962" s="116">
        <v>12.96</v>
      </c>
      <c r="H962" s="102" t="s">
        <v>19259</v>
      </c>
    </row>
    <row r="963" spans="1:8" ht="31.5" x14ac:dyDescent="0.25">
      <c r="A963" s="36"/>
      <c r="B963" s="36"/>
      <c r="C963" s="122" t="s">
        <v>14438</v>
      </c>
      <c r="D963" s="106"/>
      <c r="E963" s="106"/>
      <c r="F963" s="106">
        <v>1</v>
      </c>
      <c r="G963" s="117">
        <v>12.96</v>
      </c>
      <c r="H963" s="102"/>
    </row>
    <row r="964" spans="1:8" x14ac:dyDescent="0.25">
      <c r="A964" s="36" t="s">
        <v>9706</v>
      </c>
      <c r="B964" s="36" t="s">
        <v>9707</v>
      </c>
      <c r="C964" s="121" t="s">
        <v>9708</v>
      </c>
      <c r="D964" s="36" t="s">
        <v>8</v>
      </c>
      <c r="E964" s="36">
        <v>2</v>
      </c>
      <c r="F964" s="36">
        <v>2</v>
      </c>
      <c r="G964" s="116">
        <v>103.67</v>
      </c>
      <c r="H964" s="102" t="s">
        <v>19650</v>
      </c>
    </row>
    <row r="965" spans="1:8" x14ac:dyDescent="0.25">
      <c r="A965" s="36"/>
      <c r="B965" s="36"/>
      <c r="C965" s="121"/>
      <c r="D965" s="36" t="s">
        <v>7</v>
      </c>
      <c r="E965" s="36">
        <v>0.5</v>
      </c>
      <c r="F965" s="36">
        <v>3</v>
      </c>
      <c r="G965" s="116">
        <v>38.880000000000003</v>
      </c>
      <c r="H965" s="102"/>
    </row>
    <row r="966" spans="1:8" ht="31.5" x14ac:dyDescent="0.25">
      <c r="A966" s="36"/>
      <c r="B966" s="36"/>
      <c r="C966" s="122" t="s">
        <v>14439</v>
      </c>
      <c r="D966" s="106"/>
      <c r="E966" s="106"/>
      <c r="F966" s="106">
        <v>5</v>
      </c>
      <c r="G966" s="117">
        <v>142.55000000000001</v>
      </c>
      <c r="H966" s="102"/>
    </row>
    <row r="967" spans="1:8" ht="31.5" x14ac:dyDescent="0.25">
      <c r="A967" s="36" t="s">
        <v>14440</v>
      </c>
      <c r="B967" s="36" t="s">
        <v>14441</v>
      </c>
      <c r="C967" s="121" t="s">
        <v>14442</v>
      </c>
      <c r="D967" s="36" t="s">
        <v>7</v>
      </c>
      <c r="E967" s="36">
        <v>0.5</v>
      </c>
      <c r="F967" s="36">
        <v>1</v>
      </c>
      <c r="G967" s="116">
        <v>12.96</v>
      </c>
      <c r="H967" s="102" t="s">
        <v>19260</v>
      </c>
    </row>
    <row r="968" spans="1:8" ht="31.5" x14ac:dyDescent="0.25">
      <c r="A968" s="36"/>
      <c r="B968" s="36"/>
      <c r="C968" s="122" t="s">
        <v>14443</v>
      </c>
      <c r="D968" s="106"/>
      <c r="E968" s="106"/>
      <c r="F968" s="106">
        <v>1</v>
      </c>
      <c r="G968" s="117">
        <v>12.96</v>
      </c>
      <c r="H968" s="102"/>
    </row>
    <row r="969" spans="1:8" x14ac:dyDescent="0.25">
      <c r="A969" s="36" t="s">
        <v>14444</v>
      </c>
      <c r="B969" s="36" t="s">
        <v>14445</v>
      </c>
      <c r="C969" s="121" t="s">
        <v>14446</v>
      </c>
      <c r="D969" s="36" t="s">
        <v>7</v>
      </c>
      <c r="E969" s="36">
        <v>0.5</v>
      </c>
      <c r="F969" s="36">
        <v>1</v>
      </c>
      <c r="G969" s="116">
        <v>12.96</v>
      </c>
      <c r="H969" s="102" t="s">
        <v>17506</v>
      </c>
    </row>
    <row r="970" spans="1:8" ht="31.5" x14ac:dyDescent="0.25">
      <c r="A970" s="36"/>
      <c r="B970" s="36"/>
      <c r="C970" s="122" t="s">
        <v>14447</v>
      </c>
      <c r="D970" s="106"/>
      <c r="E970" s="106"/>
      <c r="F970" s="106">
        <v>1</v>
      </c>
      <c r="G970" s="117">
        <v>12.96</v>
      </c>
      <c r="H970" s="102"/>
    </row>
    <row r="971" spans="1:8" ht="31.5" x14ac:dyDescent="0.25">
      <c r="A971" s="36" t="s">
        <v>14448</v>
      </c>
      <c r="B971" s="36" t="s">
        <v>14449</v>
      </c>
      <c r="C971" s="121" t="s">
        <v>14450</v>
      </c>
      <c r="D971" s="36" t="s">
        <v>7</v>
      </c>
      <c r="E971" s="36">
        <v>0.5</v>
      </c>
      <c r="F971" s="36">
        <v>1</v>
      </c>
      <c r="G971" s="116">
        <v>12.96</v>
      </c>
      <c r="H971" s="102" t="s">
        <v>19567</v>
      </c>
    </row>
    <row r="972" spans="1:8" ht="31.5" x14ac:dyDescent="0.25">
      <c r="A972" s="36"/>
      <c r="B972" s="36"/>
      <c r="C972" s="122" t="s">
        <v>14451</v>
      </c>
      <c r="D972" s="106"/>
      <c r="E972" s="106"/>
      <c r="F972" s="106">
        <v>1</v>
      </c>
      <c r="G972" s="117">
        <v>12.96</v>
      </c>
      <c r="H972" s="102"/>
    </row>
    <row r="973" spans="1:8" x14ac:dyDescent="0.25">
      <c r="A973" s="36" t="s">
        <v>14452</v>
      </c>
      <c r="B973" s="36" t="s">
        <v>14453</v>
      </c>
      <c r="C973" s="121" t="s">
        <v>14454</v>
      </c>
      <c r="D973" s="36" t="s">
        <v>7</v>
      </c>
      <c r="E973" s="36">
        <v>0.5</v>
      </c>
      <c r="F973" s="36">
        <v>1</v>
      </c>
      <c r="G973" s="116">
        <v>12.96</v>
      </c>
      <c r="H973" s="102" t="s">
        <v>19644</v>
      </c>
    </row>
    <row r="974" spans="1:8" x14ac:dyDescent="0.25">
      <c r="A974" s="36"/>
      <c r="B974" s="36"/>
      <c r="C974" s="122" t="s">
        <v>14455</v>
      </c>
      <c r="D974" s="106"/>
      <c r="E974" s="106"/>
      <c r="F974" s="106">
        <v>1</v>
      </c>
      <c r="G974" s="117">
        <v>12.96</v>
      </c>
      <c r="H974" s="102"/>
    </row>
    <row r="975" spans="1:8" ht="31.5" x14ac:dyDescent="0.25">
      <c r="A975" s="36" t="s">
        <v>14456</v>
      </c>
      <c r="B975" s="36" t="s">
        <v>14457</v>
      </c>
      <c r="C975" s="121" t="s">
        <v>14458</v>
      </c>
      <c r="D975" s="36" t="s">
        <v>7</v>
      </c>
      <c r="E975" s="36">
        <v>0.5</v>
      </c>
      <c r="F975" s="36">
        <v>1</v>
      </c>
      <c r="G975" s="116">
        <v>12.96</v>
      </c>
      <c r="H975" s="102" t="s">
        <v>16869</v>
      </c>
    </row>
    <row r="976" spans="1:8" ht="31.5" x14ac:dyDescent="0.25">
      <c r="A976" s="36"/>
      <c r="B976" s="36"/>
      <c r="C976" s="122" t="s">
        <v>14459</v>
      </c>
      <c r="D976" s="106"/>
      <c r="E976" s="106"/>
      <c r="F976" s="106">
        <v>1</v>
      </c>
      <c r="G976" s="117">
        <v>12.96</v>
      </c>
      <c r="H976" s="102"/>
    </row>
    <row r="977" spans="1:8" x14ac:dyDescent="0.25">
      <c r="A977" s="36" t="s">
        <v>7021</v>
      </c>
      <c r="B977" s="36" t="s">
        <v>9709</v>
      </c>
      <c r="C977" s="121" t="s">
        <v>7022</v>
      </c>
      <c r="D977" s="36" t="s">
        <v>7</v>
      </c>
      <c r="E977" s="36">
        <v>0.5</v>
      </c>
      <c r="F977" s="36">
        <v>1</v>
      </c>
      <c r="G977" s="116">
        <v>12.96</v>
      </c>
      <c r="H977" s="102" t="s">
        <v>18947</v>
      </c>
    </row>
    <row r="978" spans="1:8" ht="31.5" x14ac:dyDescent="0.25">
      <c r="A978" s="36"/>
      <c r="B978" s="36"/>
      <c r="C978" s="122" t="s">
        <v>14460</v>
      </c>
      <c r="D978" s="106"/>
      <c r="E978" s="106"/>
      <c r="F978" s="106">
        <v>1</v>
      </c>
      <c r="G978" s="117">
        <v>12.96</v>
      </c>
      <c r="H978" s="102"/>
    </row>
    <row r="979" spans="1:8" ht="31.5" x14ac:dyDescent="0.25">
      <c r="A979" s="36" t="s">
        <v>7023</v>
      </c>
      <c r="B979" s="36" t="s">
        <v>9710</v>
      </c>
      <c r="C979" s="121" t="s">
        <v>9711</v>
      </c>
      <c r="D979" s="36" t="s">
        <v>7</v>
      </c>
      <c r="E979" s="36">
        <v>0.5</v>
      </c>
      <c r="F979" s="36">
        <v>1</v>
      </c>
      <c r="G979" s="116">
        <v>12.96</v>
      </c>
      <c r="H979" s="102" t="s">
        <v>19459</v>
      </c>
    </row>
    <row r="980" spans="1:8" ht="31.5" x14ac:dyDescent="0.25">
      <c r="A980" s="36"/>
      <c r="B980" s="36"/>
      <c r="C980" s="122" t="s">
        <v>14461</v>
      </c>
      <c r="D980" s="106"/>
      <c r="E980" s="106"/>
      <c r="F980" s="106">
        <v>1</v>
      </c>
      <c r="G980" s="117">
        <v>12.96</v>
      </c>
      <c r="H980" s="102"/>
    </row>
    <row r="981" spans="1:8" x14ac:dyDescent="0.25">
      <c r="A981" s="36" t="s">
        <v>9712</v>
      </c>
      <c r="B981" s="36" t="s">
        <v>9713</v>
      </c>
      <c r="C981" s="121" t="s">
        <v>9714</v>
      </c>
      <c r="D981" s="36" t="s">
        <v>7</v>
      </c>
      <c r="E981" s="36">
        <v>0.5</v>
      </c>
      <c r="F981" s="36">
        <v>1</v>
      </c>
      <c r="G981" s="116">
        <v>12.96</v>
      </c>
      <c r="H981" s="102" t="s">
        <v>20202</v>
      </c>
    </row>
    <row r="982" spans="1:8" ht="31.5" x14ac:dyDescent="0.25">
      <c r="A982" s="36"/>
      <c r="B982" s="36"/>
      <c r="C982" s="122" t="s">
        <v>14462</v>
      </c>
      <c r="D982" s="106"/>
      <c r="E982" s="106"/>
      <c r="F982" s="106">
        <v>1</v>
      </c>
      <c r="G982" s="117">
        <v>12.96</v>
      </c>
      <c r="H982" s="102"/>
    </row>
    <row r="983" spans="1:8" ht="31.5" x14ac:dyDescent="0.25">
      <c r="A983" s="36" t="s">
        <v>14463</v>
      </c>
      <c r="B983" s="36" t="s">
        <v>14464</v>
      </c>
      <c r="C983" s="121" t="s">
        <v>14465</v>
      </c>
      <c r="D983" s="36" t="s">
        <v>7</v>
      </c>
      <c r="E983" s="36">
        <v>0.5</v>
      </c>
      <c r="F983" s="36">
        <v>1</v>
      </c>
      <c r="G983" s="116">
        <v>12.96</v>
      </c>
      <c r="H983" s="102" t="s">
        <v>18901</v>
      </c>
    </row>
    <row r="984" spans="1:8" ht="31.5" x14ac:dyDescent="0.25">
      <c r="A984" s="36"/>
      <c r="B984" s="36"/>
      <c r="C984" s="122" t="s">
        <v>14466</v>
      </c>
      <c r="D984" s="106"/>
      <c r="E984" s="106"/>
      <c r="F984" s="106">
        <v>1</v>
      </c>
      <c r="G984" s="117">
        <v>12.96</v>
      </c>
      <c r="H984" s="102"/>
    </row>
    <row r="985" spans="1:8" x14ac:dyDescent="0.25">
      <c r="A985" s="36" t="s">
        <v>14467</v>
      </c>
      <c r="B985" s="36" t="s">
        <v>14468</v>
      </c>
      <c r="C985" s="121" t="s">
        <v>14469</v>
      </c>
      <c r="D985" s="36" t="s">
        <v>7</v>
      </c>
      <c r="E985" s="36">
        <v>0.5</v>
      </c>
      <c r="F985" s="36">
        <v>1</v>
      </c>
      <c r="G985" s="116">
        <v>12.96</v>
      </c>
      <c r="H985" s="102" t="s">
        <v>17931</v>
      </c>
    </row>
    <row r="986" spans="1:8" ht="31.5" x14ac:dyDescent="0.25">
      <c r="A986" s="36"/>
      <c r="B986" s="36"/>
      <c r="C986" s="122" t="s">
        <v>14470</v>
      </c>
      <c r="D986" s="106"/>
      <c r="E986" s="106"/>
      <c r="F986" s="106">
        <v>1</v>
      </c>
      <c r="G986" s="117">
        <v>12.96</v>
      </c>
      <c r="H986" s="102"/>
    </row>
    <row r="987" spans="1:8" x14ac:dyDescent="0.25">
      <c r="A987" s="36" t="s">
        <v>14471</v>
      </c>
      <c r="B987" s="36" t="s">
        <v>14472</v>
      </c>
      <c r="C987" s="121" t="s">
        <v>14473</v>
      </c>
      <c r="D987" s="36" t="s">
        <v>7</v>
      </c>
      <c r="E987" s="36">
        <v>0.5</v>
      </c>
      <c r="F987" s="36">
        <v>1</v>
      </c>
      <c r="G987" s="116">
        <v>12.96</v>
      </c>
      <c r="H987" s="102" t="s">
        <v>18104</v>
      </c>
    </row>
    <row r="988" spans="1:8" ht="31.5" x14ac:dyDescent="0.25">
      <c r="A988" s="36"/>
      <c r="B988" s="36"/>
      <c r="C988" s="122" t="s">
        <v>14474</v>
      </c>
      <c r="D988" s="106"/>
      <c r="E988" s="106"/>
      <c r="F988" s="106">
        <v>1</v>
      </c>
      <c r="G988" s="117">
        <v>12.96</v>
      </c>
      <c r="H988" s="102"/>
    </row>
    <row r="989" spans="1:8" ht="31.5" x14ac:dyDescent="0.25">
      <c r="A989" s="36" t="s">
        <v>3082</v>
      </c>
      <c r="B989" s="36" t="s">
        <v>9715</v>
      </c>
      <c r="C989" s="121" t="s">
        <v>3083</v>
      </c>
      <c r="D989" s="36" t="s">
        <v>7</v>
      </c>
      <c r="E989" s="36">
        <v>0.5</v>
      </c>
      <c r="F989" s="36">
        <v>1</v>
      </c>
      <c r="G989" s="116">
        <v>12.96</v>
      </c>
      <c r="H989" s="102" t="s">
        <v>20894</v>
      </c>
    </row>
    <row r="990" spans="1:8" ht="31.5" x14ac:dyDescent="0.25">
      <c r="A990" s="36"/>
      <c r="B990" s="36"/>
      <c r="C990" s="122" t="s">
        <v>14475</v>
      </c>
      <c r="D990" s="106"/>
      <c r="E990" s="106"/>
      <c r="F990" s="106">
        <v>1</v>
      </c>
      <c r="G990" s="117">
        <v>12.96</v>
      </c>
      <c r="H990" s="102"/>
    </row>
    <row r="991" spans="1:8" ht="31.5" x14ac:dyDescent="0.25">
      <c r="A991" s="36" t="s">
        <v>3084</v>
      </c>
      <c r="B991" s="36" t="s">
        <v>9716</v>
      </c>
      <c r="C991" s="121" t="s">
        <v>3085</v>
      </c>
      <c r="D991" s="36" t="s">
        <v>5</v>
      </c>
      <c r="E991" s="36">
        <v>5</v>
      </c>
      <c r="F991" s="36">
        <v>1</v>
      </c>
      <c r="G991" s="116">
        <v>129.59</v>
      </c>
      <c r="H991" s="102" t="s">
        <v>20707</v>
      </c>
    </row>
    <row r="992" spans="1:8" ht="31.5" x14ac:dyDescent="0.25">
      <c r="A992" s="36"/>
      <c r="B992" s="36"/>
      <c r="C992" s="122" t="s">
        <v>14476</v>
      </c>
      <c r="D992" s="106"/>
      <c r="E992" s="106"/>
      <c r="F992" s="106">
        <v>1</v>
      </c>
      <c r="G992" s="117">
        <v>129.59</v>
      </c>
      <c r="H992" s="102"/>
    </row>
    <row r="993" spans="1:8" ht="31.5" x14ac:dyDescent="0.25">
      <c r="A993" s="36" t="s">
        <v>3086</v>
      </c>
      <c r="B993" s="36" t="s">
        <v>9717</v>
      </c>
      <c r="C993" s="121" t="s">
        <v>3087</v>
      </c>
      <c r="D993" s="36" t="s">
        <v>3</v>
      </c>
      <c r="E993" s="36">
        <v>10</v>
      </c>
      <c r="F993" s="36">
        <v>2</v>
      </c>
      <c r="G993" s="116">
        <v>518.36</v>
      </c>
      <c r="H993" s="102" t="s">
        <v>16995</v>
      </c>
    </row>
    <row r="994" spans="1:8" ht="31.5" x14ac:dyDescent="0.25">
      <c r="A994" s="36"/>
      <c r="B994" s="36"/>
      <c r="C994" s="122" t="s">
        <v>14477</v>
      </c>
      <c r="D994" s="106"/>
      <c r="E994" s="106"/>
      <c r="F994" s="106">
        <v>2</v>
      </c>
      <c r="G994" s="117">
        <v>518.36</v>
      </c>
      <c r="H994" s="102"/>
    </row>
    <row r="995" spans="1:8" ht="31.5" x14ac:dyDescent="0.25">
      <c r="A995" s="36" t="s">
        <v>3088</v>
      </c>
      <c r="B995" s="36" t="s">
        <v>9718</v>
      </c>
      <c r="C995" s="121" t="s">
        <v>3089</v>
      </c>
      <c r="D995" s="36" t="s">
        <v>8</v>
      </c>
      <c r="E995" s="36">
        <v>2</v>
      </c>
      <c r="F995" s="36">
        <v>1</v>
      </c>
      <c r="G995" s="116">
        <v>51.84</v>
      </c>
      <c r="H995" s="102" t="s">
        <v>17039</v>
      </c>
    </row>
    <row r="996" spans="1:8" ht="31.5" x14ac:dyDescent="0.25">
      <c r="A996" s="36"/>
      <c r="B996" s="36"/>
      <c r="C996" s="122" t="s">
        <v>14478</v>
      </c>
      <c r="D996" s="106"/>
      <c r="E996" s="106"/>
      <c r="F996" s="106">
        <v>1</v>
      </c>
      <c r="G996" s="117">
        <v>51.84</v>
      </c>
      <c r="H996" s="102"/>
    </row>
    <row r="997" spans="1:8" ht="31.5" x14ac:dyDescent="0.25">
      <c r="A997" s="36" t="s">
        <v>3090</v>
      </c>
      <c r="B997" s="36" t="s">
        <v>9719</v>
      </c>
      <c r="C997" s="121" t="s">
        <v>3091</v>
      </c>
      <c r="D997" s="36" t="s">
        <v>5</v>
      </c>
      <c r="E997" s="36">
        <v>5</v>
      </c>
      <c r="F997" s="36">
        <v>1</v>
      </c>
      <c r="G997" s="116">
        <v>129.59</v>
      </c>
      <c r="H997" s="102" t="s">
        <v>20295</v>
      </c>
    </row>
    <row r="998" spans="1:8" ht="31.5" x14ac:dyDescent="0.25">
      <c r="A998" s="36"/>
      <c r="B998" s="36"/>
      <c r="C998" s="122" t="s">
        <v>14479</v>
      </c>
      <c r="D998" s="106"/>
      <c r="E998" s="106"/>
      <c r="F998" s="106">
        <v>1</v>
      </c>
      <c r="G998" s="117">
        <v>129.59</v>
      </c>
      <c r="H998" s="102"/>
    </row>
    <row r="999" spans="1:8" x14ac:dyDescent="0.25">
      <c r="A999" s="36" t="s">
        <v>3092</v>
      </c>
      <c r="B999" s="36" t="s">
        <v>9720</v>
      </c>
      <c r="C999" s="121" t="s">
        <v>3093</v>
      </c>
      <c r="D999" s="36" t="s">
        <v>8</v>
      </c>
      <c r="E999" s="36">
        <v>2</v>
      </c>
      <c r="F999" s="36">
        <v>3</v>
      </c>
      <c r="G999" s="116">
        <v>155.51</v>
      </c>
      <c r="H999" s="102" t="s">
        <v>16923</v>
      </c>
    </row>
    <row r="1000" spans="1:8" x14ac:dyDescent="0.25">
      <c r="A1000" s="36"/>
      <c r="B1000" s="36"/>
      <c r="C1000" s="122" t="s">
        <v>14480</v>
      </c>
      <c r="D1000" s="106"/>
      <c r="E1000" s="106"/>
      <c r="F1000" s="106">
        <v>3</v>
      </c>
      <c r="G1000" s="117">
        <v>155.51</v>
      </c>
      <c r="H1000" s="102"/>
    </row>
    <row r="1001" spans="1:8" ht="31.5" x14ac:dyDescent="0.25">
      <c r="A1001" s="36" t="s">
        <v>3094</v>
      </c>
      <c r="B1001" s="36" t="s">
        <v>9721</v>
      </c>
      <c r="C1001" s="121" t="s">
        <v>3095</v>
      </c>
      <c r="D1001" s="36" t="s">
        <v>8</v>
      </c>
      <c r="E1001" s="36">
        <v>2</v>
      </c>
      <c r="F1001" s="36">
        <v>2</v>
      </c>
      <c r="G1001" s="116">
        <v>103.67</v>
      </c>
      <c r="H1001" s="102" t="s">
        <v>19700</v>
      </c>
    </row>
    <row r="1002" spans="1:8" ht="31.5" x14ac:dyDescent="0.25">
      <c r="A1002" s="36"/>
      <c r="B1002" s="36"/>
      <c r="C1002" s="122" t="s">
        <v>14481</v>
      </c>
      <c r="D1002" s="106"/>
      <c r="E1002" s="106"/>
      <c r="F1002" s="106">
        <v>2</v>
      </c>
      <c r="G1002" s="117">
        <v>103.67</v>
      </c>
      <c r="H1002" s="102"/>
    </row>
    <row r="1003" spans="1:8" ht="31.5" x14ac:dyDescent="0.25">
      <c r="A1003" s="36" t="s">
        <v>3096</v>
      </c>
      <c r="B1003" s="36" t="s">
        <v>9722</v>
      </c>
      <c r="C1003" s="121" t="s">
        <v>3097</v>
      </c>
      <c r="D1003" s="36" t="s">
        <v>8</v>
      </c>
      <c r="E1003" s="36">
        <v>2</v>
      </c>
      <c r="F1003" s="36">
        <v>4</v>
      </c>
      <c r="G1003" s="116">
        <v>207.35</v>
      </c>
      <c r="H1003" s="102" t="s">
        <v>17609</v>
      </c>
    </row>
    <row r="1004" spans="1:8" x14ac:dyDescent="0.25">
      <c r="A1004" s="36"/>
      <c r="B1004" s="36"/>
      <c r="C1004" s="121"/>
      <c r="D1004" s="36" t="s">
        <v>7</v>
      </c>
      <c r="E1004" s="36">
        <v>0.5</v>
      </c>
      <c r="F1004" s="36">
        <v>5</v>
      </c>
      <c r="G1004" s="116">
        <v>64.8</v>
      </c>
      <c r="H1004" s="102"/>
    </row>
    <row r="1005" spans="1:8" ht="31.5" x14ac:dyDescent="0.25">
      <c r="A1005" s="36"/>
      <c r="B1005" s="36"/>
      <c r="C1005" s="122" t="s">
        <v>14482</v>
      </c>
      <c r="D1005" s="106"/>
      <c r="E1005" s="106"/>
      <c r="F1005" s="106">
        <v>9</v>
      </c>
      <c r="G1005" s="117">
        <v>272.14999999999998</v>
      </c>
      <c r="H1005" s="102"/>
    </row>
    <row r="1006" spans="1:8" ht="31.5" x14ac:dyDescent="0.25">
      <c r="A1006" s="36" t="s">
        <v>14483</v>
      </c>
      <c r="B1006" s="36" t="s">
        <v>14484</v>
      </c>
      <c r="C1006" s="121" t="s">
        <v>14485</v>
      </c>
      <c r="D1006" s="36" t="s">
        <v>5</v>
      </c>
      <c r="E1006" s="36">
        <v>5</v>
      </c>
      <c r="F1006" s="36">
        <v>2</v>
      </c>
      <c r="G1006" s="116">
        <v>259.18</v>
      </c>
      <c r="H1006" s="102" t="s">
        <v>19762</v>
      </c>
    </row>
    <row r="1007" spans="1:8" ht="47.25" x14ac:dyDescent="0.25">
      <c r="A1007" s="36"/>
      <c r="B1007" s="36"/>
      <c r="C1007" s="122" t="s">
        <v>14486</v>
      </c>
      <c r="D1007" s="106"/>
      <c r="E1007" s="106"/>
      <c r="F1007" s="106">
        <v>2</v>
      </c>
      <c r="G1007" s="117">
        <v>259.18</v>
      </c>
      <c r="H1007" s="102"/>
    </row>
    <row r="1008" spans="1:8" ht="31.5" x14ac:dyDescent="0.25">
      <c r="A1008" s="36" t="s">
        <v>3098</v>
      </c>
      <c r="B1008" s="36" t="s">
        <v>9723</v>
      </c>
      <c r="C1008" s="121" t="s">
        <v>3099</v>
      </c>
      <c r="D1008" s="36" t="s">
        <v>7</v>
      </c>
      <c r="E1008" s="36">
        <v>0.5</v>
      </c>
      <c r="F1008" s="36">
        <v>2</v>
      </c>
      <c r="G1008" s="116">
        <v>25.92</v>
      </c>
      <c r="H1008" s="102" t="s">
        <v>18064</v>
      </c>
    </row>
    <row r="1009" spans="1:8" ht="31.5" x14ac:dyDescent="0.25">
      <c r="A1009" s="36"/>
      <c r="B1009" s="36"/>
      <c r="C1009" s="122" t="s">
        <v>14487</v>
      </c>
      <c r="D1009" s="106"/>
      <c r="E1009" s="106"/>
      <c r="F1009" s="106">
        <v>2</v>
      </c>
      <c r="G1009" s="117">
        <v>25.92</v>
      </c>
      <c r="H1009" s="102"/>
    </row>
    <row r="1010" spans="1:8" x14ac:dyDescent="0.25">
      <c r="A1010" s="36" t="s">
        <v>3100</v>
      </c>
      <c r="B1010" s="36" t="s">
        <v>9724</v>
      </c>
      <c r="C1010" s="121" t="s">
        <v>3101</v>
      </c>
      <c r="D1010" s="36" t="s">
        <v>4</v>
      </c>
      <c r="E1010" s="36">
        <v>8</v>
      </c>
      <c r="F1010" s="36">
        <v>2</v>
      </c>
      <c r="G1010" s="116">
        <v>414.69</v>
      </c>
      <c r="H1010" s="102" t="s">
        <v>19435</v>
      </c>
    </row>
    <row r="1011" spans="1:8" x14ac:dyDescent="0.25">
      <c r="A1011" s="36"/>
      <c r="B1011" s="36"/>
      <c r="C1011" s="121"/>
      <c r="D1011" s="36" t="s">
        <v>7</v>
      </c>
      <c r="E1011" s="36">
        <v>0.5</v>
      </c>
      <c r="F1011" s="36">
        <v>75</v>
      </c>
      <c r="G1011" s="116">
        <v>971.93</v>
      </c>
      <c r="H1011" s="102"/>
    </row>
    <row r="1012" spans="1:8" x14ac:dyDescent="0.25">
      <c r="A1012" s="36"/>
      <c r="B1012" s="36"/>
      <c r="C1012" s="122" t="s">
        <v>14488</v>
      </c>
      <c r="D1012" s="106"/>
      <c r="E1012" s="106"/>
      <c r="F1012" s="106">
        <v>77</v>
      </c>
      <c r="G1012" s="117">
        <v>1386.62</v>
      </c>
      <c r="H1012" s="102"/>
    </row>
    <row r="1013" spans="1:8" ht="31.5" x14ac:dyDescent="0.25">
      <c r="A1013" s="36" t="s">
        <v>3102</v>
      </c>
      <c r="B1013" s="36" t="s">
        <v>9725</v>
      </c>
      <c r="C1013" s="121" t="s">
        <v>3103</v>
      </c>
      <c r="D1013" s="36" t="s">
        <v>8</v>
      </c>
      <c r="E1013" s="36">
        <v>2</v>
      </c>
      <c r="F1013" s="36">
        <v>1</v>
      </c>
      <c r="G1013" s="116">
        <v>51.84</v>
      </c>
      <c r="H1013" s="102" t="s">
        <v>17682</v>
      </c>
    </row>
    <row r="1014" spans="1:8" ht="31.5" x14ac:dyDescent="0.25">
      <c r="A1014" s="36"/>
      <c r="B1014" s="36"/>
      <c r="C1014" s="122" t="s">
        <v>14489</v>
      </c>
      <c r="D1014" s="106"/>
      <c r="E1014" s="106"/>
      <c r="F1014" s="106">
        <v>1</v>
      </c>
      <c r="G1014" s="117">
        <v>51.84</v>
      </c>
      <c r="H1014" s="102"/>
    </row>
    <row r="1015" spans="1:8" ht="47.25" x14ac:dyDescent="0.25">
      <c r="A1015" s="36" t="s">
        <v>3104</v>
      </c>
      <c r="B1015" s="36" t="s">
        <v>9726</v>
      </c>
      <c r="C1015" s="121" t="s">
        <v>3105</v>
      </c>
      <c r="D1015" s="36" t="s">
        <v>8</v>
      </c>
      <c r="E1015" s="36">
        <v>2</v>
      </c>
      <c r="F1015" s="36">
        <v>2</v>
      </c>
      <c r="G1015" s="116">
        <v>103.67</v>
      </c>
      <c r="H1015" s="102" t="s">
        <v>18247</v>
      </c>
    </row>
    <row r="1016" spans="1:8" x14ac:dyDescent="0.25">
      <c r="A1016" s="36"/>
      <c r="B1016" s="36"/>
      <c r="C1016" s="121"/>
      <c r="D1016" s="36" t="s">
        <v>7</v>
      </c>
      <c r="E1016" s="36">
        <v>0.5</v>
      </c>
      <c r="F1016" s="36">
        <v>3</v>
      </c>
      <c r="G1016" s="116">
        <v>38.880000000000003</v>
      </c>
      <c r="H1016" s="102"/>
    </row>
    <row r="1017" spans="1:8" ht="63" x14ac:dyDescent="0.25">
      <c r="A1017" s="36"/>
      <c r="B1017" s="36"/>
      <c r="C1017" s="122" t="s">
        <v>14490</v>
      </c>
      <c r="D1017" s="106"/>
      <c r="E1017" s="106"/>
      <c r="F1017" s="106">
        <v>5</v>
      </c>
      <c r="G1017" s="117">
        <v>142.55000000000001</v>
      </c>
      <c r="H1017" s="102"/>
    </row>
    <row r="1018" spans="1:8" x14ac:dyDescent="0.25">
      <c r="A1018" s="36" t="s">
        <v>3106</v>
      </c>
      <c r="B1018" s="36" t="s">
        <v>9727</v>
      </c>
      <c r="C1018" s="121" t="s">
        <v>3107</v>
      </c>
      <c r="D1018" s="36" t="s">
        <v>8</v>
      </c>
      <c r="E1018" s="36">
        <v>2</v>
      </c>
      <c r="F1018" s="36">
        <v>1</v>
      </c>
      <c r="G1018" s="116">
        <v>51.84</v>
      </c>
      <c r="H1018" s="102" t="s">
        <v>20779</v>
      </c>
    </row>
    <row r="1019" spans="1:8" x14ac:dyDescent="0.25">
      <c r="A1019" s="36"/>
      <c r="B1019" s="36"/>
      <c r="C1019" s="121"/>
      <c r="D1019" s="36" t="s">
        <v>7</v>
      </c>
      <c r="E1019" s="36">
        <v>0.5</v>
      </c>
      <c r="F1019" s="36">
        <v>1</v>
      </c>
      <c r="G1019" s="116">
        <v>12.96</v>
      </c>
      <c r="H1019" s="102"/>
    </row>
    <row r="1020" spans="1:8" x14ac:dyDescent="0.25">
      <c r="A1020" s="36"/>
      <c r="B1020" s="36"/>
      <c r="C1020" s="122" t="s">
        <v>14491</v>
      </c>
      <c r="D1020" s="106"/>
      <c r="E1020" s="106"/>
      <c r="F1020" s="106">
        <v>2</v>
      </c>
      <c r="G1020" s="117">
        <v>64.800000000000011</v>
      </c>
      <c r="H1020" s="102"/>
    </row>
    <row r="1021" spans="1:8" ht="31.5" x14ac:dyDescent="0.25">
      <c r="A1021" s="36" t="s">
        <v>3108</v>
      </c>
      <c r="B1021" s="36" t="s">
        <v>9728</v>
      </c>
      <c r="C1021" s="121" t="s">
        <v>3109</v>
      </c>
      <c r="D1021" s="36" t="s">
        <v>4</v>
      </c>
      <c r="E1021" s="36">
        <v>8</v>
      </c>
      <c r="F1021" s="36">
        <v>1</v>
      </c>
      <c r="G1021" s="116">
        <v>207.35</v>
      </c>
      <c r="H1021" s="102" t="s">
        <v>20829</v>
      </c>
    </row>
    <row r="1022" spans="1:8" x14ac:dyDescent="0.25">
      <c r="A1022" s="36"/>
      <c r="B1022" s="36"/>
      <c r="C1022" s="121"/>
      <c r="D1022" s="36" t="s">
        <v>5</v>
      </c>
      <c r="E1022" s="36">
        <v>5</v>
      </c>
      <c r="F1022" s="36">
        <v>15</v>
      </c>
      <c r="G1022" s="116">
        <v>1943.86</v>
      </c>
      <c r="H1022" s="102"/>
    </row>
    <row r="1023" spans="1:8" x14ac:dyDescent="0.25">
      <c r="A1023" s="36"/>
      <c r="B1023" s="36"/>
      <c r="C1023" s="121"/>
      <c r="D1023" s="36" t="s">
        <v>7</v>
      </c>
      <c r="E1023" s="36">
        <v>0.5</v>
      </c>
      <c r="F1023" s="36">
        <v>122</v>
      </c>
      <c r="G1023" s="116">
        <v>1581.01</v>
      </c>
      <c r="H1023" s="102"/>
    </row>
    <row r="1024" spans="1:8" ht="31.5" x14ac:dyDescent="0.25">
      <c r="A1024" s="36"/>
      <c r="B1024" s="36"/>
      <c r="C1024" s="122" t="s">
        <v>14492</v>
      </c>
      <c r="D1024" s="106"/>
      <c r="E1024" s="106"/>
      <c r="F1024" s="106">
        <v>138</v>
      </c>
      <c r="G1024" s="117">
        <v>3732.2200000000003</v>
      </c>
      <c r="H1024" s="102"/>
    </row>
    <row r="1025" spans="1:8" x14ac:dyDescent="0.25">
      <c r="A1025" s="36" t="s">
        <v>3110</v>
      </c>
      <c r="B1025" s="36" t="s">
        <v>9729</v>
      </c>
      <c r="C1025" s="121" t="s">
        <v>3111</v>
      </c>
      <c r="D1025" s="36" t="s">
        <v>4</v>
      </c>
      <c r="E1025" s="36">
        <v>8</v>
      </c>
      <c r="F1025" s="36">
        <v>10</v>
      </c>
      <c r="G1025" s="116">
        <v>2073.46</v>
      </c>
      <c r="H1025" s="102" t="s">
        <v>16910</v>
      </c>
    </row>
    <row r="1026" spans="1:8" x14ac:dyDescent="0.25">
      <c r="A1026" s="36"/>
      <c r="B1026" s="36"/>
      <c r="C1026" s="121"/>
      <c r="D1026" s="36" t="s">
        <v>7</v>
      </c>
      <c r="E1026" s="36">
        <v>0.5</v>
      </c>
      <c r="F1026" s="36">
        <v>10</v>
      </c>
      <c r="G1026" s="116">
        <v>129.59</v>
      </c>
      <c r="H1026" s="102"/>
    </row>
    <row r="1027" spans="1:8" x14ac:dyDescent="0.25">
      <c r="A1027" s="36"/>
      <c r="B1027" s="36"/>
      <c r="C1027" s="122" t="s">
        <v>14493</v>
      </c>
      <c r="D1027" s="106"/>
      <c r="E1027" s="106"/>
      <c r="F1027" s="106">
        <v>20</v>
      </c>
      <c r="G1027" s="117">
        <v>2203.0500000000002</v>
      </c>
      <c r="H1027" s="102"/>
    </row>
    <row r="1028" spans="1:8" ht="31.5" x14ac:dyDescent="0.25">
      <c r="A1028" s="36" t="s">
        <v>3114</v>
      </c>
      <c r="B1028" s="36" t="s">
        <v>9731</v>
      </c>
      <c r="C1028" s="121" t="s">
        <v>14494</v>
      </c>
      <c r="D1028" s="36" t="s">
        <v>7</v>
      </c>
      <c r="E1028" s="36">
        <v>0.5</v>
      </c>
      <c r="F1028" s="36">
        <v>2</v>
      </c>
      <c r="G1028" s="116">
        <v>25.92</v>
      </c>
      <c r="H1028" s="102" t="s">
        <v>19023</v>
      </c>
    </row>
    <row r="1029" spans="1:8" ht="31.5" x14ac:dyDescent="0.25">
      <c r="A1029" s="36"/>
      <c r="B1029" s="36"/>
      <c r="C1029" s="122" t="s">
        <v>14495</v>
      </c>
      <c r="D1029" s="106"/>
      <c r="E1029" s="106"/>
      <c r="F1029" s="106">
        <v>2</v>
      </c>
      <c r="G1029" s="117">
        <v>25.92</v>
      </c>
      <c r="H1029" s="102"/>
    </row>
    <row r="1030" spans="1:8" ht="31.5" x14ac:dyDescent="0.25">
      <c r="A1030" s="36" t="s">
        <v>3116</v>
      </c>
      <c r="B1030" s="36" t="s">
        <v>9732</v>
      </c>
      <c r="C1030" s="121" t="s">
        <v>3117</v>
      </c>
      <c r="D1030" s="36" t="s">
        <v>5</v>
      </c>
      <c r="E1030" s="36">
        <v>5</v>
      </c>
      <c r="F1030" s="36">
        <v>2</v>
      </c>
      <c r="G1030" s="116">
        <v>259.18</v>
      </c>
      <c r="H1030" s="102" t="s">
        <v>17099</v>
      </c>
    </row>
    <row r="1031" spans="1:8" x14ac:dyDescent="0.25">
      <c r="A1031" s="36"/>
      <c r="B1031" s="36"/>
      <c r="C1031" s="121"/>
      <c r="D1031" s="36" t="s">
        <v>7</v>
      </c>
      <c r="E1031" s="36">
        <v>0.5</v>
      </c>
      <c r="F1031" s="36">
        <v>16</v>
      </c>
      <c r="G1031" s="116">
        <v>207.35</v>
      </c>
      <c r="H1031" s="102"/>
    </row>
    <row r="1032" spans="1:8" ht="31.5" x14ac:dyDescent="0.25">
      <c r="A1032" s="36"/>
      <c r="B1032" s="36"/>
      <c r="C1032" s="122" t="s">
        <v>14496</v>
      </c>
      <c r="D1032" s="106"/>
      <c r="E1032" s="106"/>
      <c r="F1032" s="106">
        <v>18</v>
      </c>
      <c r="G1032" s="117">
        <v>466.53</v>
      </c>
      <c r="H1032" s="102"/>
    </row>
    <row r="1033" spans="1:8" ht="31.5" x14ac:dyDescent="0.25">
      <c r="A1033" s="36" t="s">
        <v>3118</v>
      </c>
      <c r="B1033" s="36" t="s">
        <v>9733</v>
      </c>
      <c r="C1033" s="121" t="s">
        <v>3119</v>
      </c>
      <c r="D1033" s="36" t="s">
        <v>8</v>
      </c>
      <c r="E1033" s="36">
        <v>2</v>
      </c>
      <c r="F1033" s="36">
        <v>3</v>
      </c>
      <c r="G1033" s="116">
        <v>155.51</v>
      </c>
      <c r="H1033" s="102" t="s">
        <v>18926</v>
      </c>
    </row>
    <row r="1034" spans="1:8" ht="31.5" x14ac:dyDescent="0.25">
      <c r="A1034" s="36"/>
      <c r="B1034" s="36"/>
      <c r="C1034" s="122" t="s">
        <v>14497</v>
      </c>
      <c r="D1034" s="106"/>
      <c r="E1034" s="106"/>
      <c r="F1034" s="106">
        <v>3</v>
      </c>
      <c r="G1034" s="117">
        <v>155.51</v>
      </c>
      <c r="H1034" s="102"/>
    </row>
    <row r="1035" spans="1:8" ht="31.5" x14ac:dyDescent="0.25">
      <c r="A1035" s="36" t="s">
        <v>3120</v>
      </c>
      <c r="B1035" s="36" t="s">
        <v>9734</v>
      </c>
      <c r="C1035" s="121" t="s">
        <v>3121</v>
      </c>
      <c r="D1035" s="36" t="s">
        <v>5</v>
      </c>
      <c r="E1035" s="36">
        <v>5</v>
      </c>
      <c r="F1035" s="36">
        <v>1</v>
      </c>
      <c r="G1035" s="116">
        <v>129.59</v>
      </c>
      <c r="H1035" s="102" t="s">
        <v>18437</v>
      </c>
    </row>
    <row r="1036" spans="1:8" x14ac:dyDescent="0.25">
      <c r="A1036" s="36"/>
      <c r="B1036" s="36"/>
      <c r="C1036" s="121"/>
      <c r="D1036" s="36" t="s">
        <v>7</v>
      </c>
      <c r="E1036" s="36">
        <v>0.5</v>
      </c>
      <c r="F1036" s="36">
        <v>1</v>
      </c>
      <c r="G1036" s="116">
        <v>12.96</v>
      </c>
      <c r="H1036" s="102"/>
    </row>
    <row r="1037" spans="1:8" ht="31.5" x14ac:dyDescent="0.25">
      <c r="A1037" s="36"/>
      <c r="B1037" s="36"/>
      <c r="C1037" s="122" t="s">
        <v>14498</v>
      </c>
      <c r="D1037" s="106"/>
      <c r="E1037" s="106"/>
      <c r="F1037" s="106">
        <v>2</v>
      </c>
      <c r="G1037" s="117">
        <v>142.55000000000001</v>
      </c>
      <c r="H1037" s="102"/>
    </row>
    <row r="1038" spans="1:8" ht="31.5" x14ac:dyDescent="0.25">
      <c r="A1038" s="36" t="s">
        <v>3122</v>
      </c>
      <c r="B1038" s="36" t="s">
        <v>9735</v>
      </c>
      <c r="C1038" s="121" t="s">
        <v>3123</v>
      </c>
      <c r="D1038" s="36" t="s">
        <v>8</v>
      </c>
      <c r="E1038" s="36">
        <v>2</v>
      </c>
      <c r="F1038" s="36">
        <v>1</v>
      </c>
      <c r="G1038" s="116">
        <v>51.84</v>
      </c>
      <c r="H1038" s="102" t="s">
        <v>17337</v>
      </c>
    </row>
    <row r="1039" spans="1:8" ht="31.5" x14ac:dyDescent="0.25">
      <c r="A1039" s="36"/>
      <c r="B1039" s="36"/>
      <c r="C1039" s="122" t="s">
        <v>14499</v>
      </c>
      <c r="D1039" s="106"/>
      <c r="E1039" s="106"/>
      <c r="F1039" s="106">
        <v>1</v>
      </c>
      <c r="G1039" s="117">
        <v>51.84</v>
      </c>
      <c r="H1039" s="102"/>
    </row>
    <row r="1040" spans="1:8" ht="31.5" x14ac:dyDescent="0.25">
      <c r="A1040" s="36" t="s">
        <v>3124</v>
      </c>
      <c r="B1040" s="36" t="s">
        <v>9736</v>
      </c>
      <c r="C1040" s="121" t="s">
        <v>3125</v>
      </c>
      <c r="D1040" s="36" t="s">
        <v>8</v>
      </c>
      <c r="E1040" s="36">
        <v>2</v>
      </c>
      <c r="F1040" s="36">
        <v>2</v>
      </c>
      <c r="G1040" s="116">
        <v>103.67</v>
      </c>
      <c r="H1040" s="102" t="s">
        <v>20979</v>
      </c>
    </row>
    <row r="1041" spans="1:8" ht="47.25" x14ac:dyDescent="0.25">
      <c r="A1041" s="36"/>
      <c r="B1041" s="36"/>
      <c r="C1041" s="122" t="s">
        <v>14500</v>
      </c>
      <c r="D1041" s="106"/>
      <c r="E1041" s="106"/>
      <c r="F1041" s="106">
        <v>2</v>
      </c>
      <c r="G1041" s="117">
        <v>103.67</v>
      </c>
      <c r="H1041" s="102"/>
    </row>
    <row r="1042" spans="1:8" ht="31.5" x14ac:dyDescent="0.25">
      <c r="A1042" s="36" t="s">
        <v>3126</v>
      </c>
      <c r="B1042" s="36" t="s">
        <v>9737</v>
      </c>
      <c r="C1042" s="121" t="s">
        <v>3127</v>
      </c>
      <c r="D1042" s="36" t="s">
        <v>3</v>
      </c>
      <c r="E1042" s="36">
        <v>10</v>
      </c>
      <c r="F1042" s="36">
        <v>1</v>
      </c>
      <c r="G1042" s="116">
        <v>259.18</v>
      </c>
      <c r="H1042" s="102" t="s">
        <v>20795</v>
      </c>
    </row>
    <row r="1043" spans="1:8" x14ac:dyDescent="0.25">
      <c r="A1043" s="36"/>
      <c r="B1043" s="36"/>
      <c r="C1043" s="121"/>
      <c r="D1043" s="36" t="s">
        <v>5</v>
      </c>
      <c r="E1043" s="36">
        <v>5</v>
      </c>
      <c r="F1043" s="36">
        <v>1</v>
      </c>
      <c r="G1043" s="116">
        <v>129.59</v>
      </c>
      <c r="H1043" s="102"/>
    </row>
    <row r="1044" spans="1:8" ht="47.25" x14ac:dyDescent="0.25">
      <c r="A1044" s="36"/>
      <c r="B1044" s="36"/>
      <c r="C1044" s="122" t="s">
        <v>14501</v>
      </c>
      <c r="D1044" s="106"/>
      <c r="E1044" s="106"/>
      <c r="F1044" s="106">
        <v>2</v>
      </c>
      <c r="G1044" s="117">
        <v>388.77</v>
      </c>
      <c r="H1044" s="102"/>
    </row>
    <row r="1045" spans="1:8" ht="31.5" x14ac:dyDescent="0.25">
      <c r="A1045" s="36" t="s">
        <v>3128</v>
      </c>
      <c r="B1045" s="36" t="s">
        <v>9738</v>
      </c>
      <c r="C1045" s="121" t="s">
        <v>3129</v>
      </c>
      <c r="D1045" s="36" t="s">
        <v>8</v>
      </c>
      <c r="E1045" s="36">
        <v>2</v>
      </c>
      <c r="F1045" s="36">
        <v>1</v>
      </c>
      <c r="G1045" s="116">
        <v>51.84</v>
      </c>
      <c r="H1045" s="102" t="s">
        <v>20121</v>
      </c>
    </row>
    <row r="1046" spans="1:8" x14ac:dyDescent="0.25">
      <c r="A1046" s="36"/>
      <c r="B1046" s="36"/>
      <c r="C1046" s="121"/>
      <c r="D1046" s="36" t="s">
        <v>7</v>
      </c>
      <c r="E1046" s="36">
        <v>0.5</v>
      </c>
      <c r="F1046" s="36">
        <v>3</v>
      </c>
      <c r="G1046" s="116">
        <v>38.880000000000003</v>
      </c>
      <c r="H1046" s="102"/>
    </row>
    <row r="1047" spans="1:8" ht="31.5" x14ac:dyDescent="0.25">
      <c r="A1047" s="36"/>
      <c r="B1047" s="36"/>
      <c r="C1047" s="122" t="s">
        <v>14502</v>
      </c>
      <c r="D1047" s="106"/>
      <c r="E1047" s="106"/>
      <c r="F1047" s="106">
        <v>4</v>
      </c>
      <c r="G1047" s="117">
        <v>90.72</v>
      </c>
      <c r="H1047" s="102"/>
    </row>
    <row r="1048" spans="1:8" x14ac:dyDescent="0.25">
      <c r="A1048" s="36" t="s">
        <v>3130</v>
      </c>
      <c r="B1048" s="36" t="s">
        <v>9739</v>
      </c>
      <c r="C1048" s="121" t="s">
        <v>3131</v>
      </c>
      <c r="D1048" s="36" t="s">
        <v>7</v>
      </c>
      <c r="E1048" s="36">
        <v>0.5</v>
      </c>
      <c r="F1048" s="36">
        <v>1</v>
      </c>
      <c r="G1048" s="116">
        <v>12.96</v>
      </c>
      <c r="H1048" s="102" t="s">
        <v>19842</v>
      </c>
    </row>
    <row r="1049" spans="1:8" ht="31.5" x14ac:dyDescent="0.25">
      <c r="A1049" s="36"/>
      <c r="B1049" s="36"/>
      <c r="C1049" s="122" t="s">
        <v>14503</v>
      </c>
      <c r="D1049" s="106"/>
      <c r="E1049" s="106"/>
      <c r="F1049" s="106">
        <v>1</v>
      </c>
      <c r="G1049" s="117">
        <v>12.96</v>
      </c>
      <c r="H1049" s="102"/>
    </row>
    <row r="1050" spans="1:8" ht="31.5" x14ac:dyDescent="0.25">
      <c r="A1050" s="36" t="s">
        <v>3132</v>
      </c>
      <c r="B1050" s="36" t="s">
        <v>14504</v>
      </c>
      <c r="C1050" s="121" t="s">
        <v>14505</v>
      </c>
      <c r="D1050" s="36" t="s">
        <v>7</v>
      </c>
      <c r="E1050" s="36">
        <v>0.5</v>
      </c>
      <c r="F1050" s="36">
        <v>1</v>
      </c>
      <c r="G1050" s="116">
        <v>12.96</v>
      </c>
      <c r="H1050" s="102" t="s">
        <v>20015</v>
      </c>
    </row>
    <row r="1051" spans="1:8" ht="31.5" x14ac:dyDescent="0.25">
      <c r="A1051" s="36"/>
      <c r="B1051" s="36"/>
      <c r="C1051" s="122" t="s">
        <v>14506</v>
      </c>
      <c r="D1051" s="106"/>
      <c r="E1051" s="106"/>
      <c r="F1051" s="106">
        <v>1</v>
      </c>
      <c r="G1051" s="117">
        <v>12.96</v>
      </c>
      <c r="H1051" s="102"/>
    </row>
    <row r="1052" spans="1:8" ht="31.5" x14ac:dyDescent="0.25">
      <c r="A1052" s="36" t="s">
        <v>3133</v>
      </c>
      <c r="B1052" s="36" t="s">
        <v>9740</v>
      </c>
      <c r="C1052" s="121" t="s">
        <v>3134</v>
      </c>
      <c r="D1052" s="36" t="s">
        <v>8</v>
      </c>
      <c r="E1052" s="36">
        <v>2</v>
      </c>
      <c r="F1052" s="36">
        <v>3</v>
      </c>
      <c r="G1052" s="116">
        <v>155.51</v>
      </c>
      <c r="H1052" s="102" t="s">
        <v>17424</v>
      </c>
    </row>
    <row r="1053" spans="1:8" x14ac:dyDescent="0.25">
      <c r="A1053" s="36"/>
      <c r="B1053" s="36"/>
      <c r="C1053" s="121"/>
      <c r="D1053" s="36" t="s">
        <v>7</v>
      </c>
      <c r="E1053" s="36">
        <v>0.5</v>
      </c>
      <c r="F1053" s="36">
        <v>2</v>
      </c>
      <c r="G1053" s="116">
        <v>25.92</v>
      </c>
      <c r="H1053" s="102"/>
    </row>
    <row r="1054" spans="1:8" ht="31.5" x14ac:dyDescent="0.25">
      <c r="A1054" s="36"/>
      <c r="B1054" s="36"/>
      <c r="C1054" s="122" t="s">
        <v>14507</v>
      </c>
      <c r="D1054" s="106"/>
      <c r="E1054" s="106"/>
      <c r="F1054" s="106">
        <v>5</v>
      </c>
      <c r="G1054" s="117">
        <v>181.43</v>
      </c>
      <c r="H1054" s="102"/>
    </row>
    <row r="1055" spans="1:8" ht="31.5" x14ac:dyDescent="0.25">
      <c r="A1055" s="36" t="s">
        <v>3135</v>
      </c>
      <c r="B1055" s="36" t="s">
        <v>9741</v>
      </c>
      <c r="C1055" s="121" t="s">
        <v>3136</v>
      </c>
      <c r="D1055" s="36" t="s">
        <v>8</v>
      </c>
      <c r="E1055" s="36">
        <v>2</v>
      </c>
      <c r="F1055" s="36">
        <v>2</v>
      </c>
      <c r="G1055" s="116">
        <v>103.67</v>
      </c>
      <c r="H1055" s="102" t="s">
        <v>19460</v>
      </c>
    </row>
    <row r="1056" spans="1:8" x14ac:dyDescent="0.25">
      <c r="A1056" s="36"/>
      <c r="B1056" s="36"/>
      <c r="C1056" s="121"/>
      <c r="D1056" s="36" t="s">
        <v>7</v>
      </c>
      <c r="E1056" s="36">
        <v>0.5</v>
      </c>
      <c r="F1056" s="36">
        <v>1</v>
      </c>
      <c r="G1056" s="116">
        <v>12.96</v>
      </c>
      <c r="H1056" s="102"/>
    </row>
    <row r="1057" spans="1:8" ht="31.5" x14ac:dyDescent="0.25">
      <c r="A1057" s="36"/>
      <c r="B1057" s="36"/>
      <c r="C1057" s="122" t="s">
        <v>14508</v>
      </c>
      <c r="D1057" s="106"/>
      <c r="E1057" s="106"/>
      <c r="F1057" s="106">
        <v>3</v>
      </c>
      <c r="G1057" s="117">
        <v>116.63</v>
      </c>
      <c r="H1057" s="102"/>
    </row>
    <row r="1058" spans="1:8" ht="31.5" x14ac:dyDescent="0.25">
      <c r="A1058" s="36" t="s">
        <v>3137</v>
      </c>
      <c r="B1058" s="36" t="s">
        <v>9742</v>
      </c>
      <c r="C1058" s="121" t="s">
        <v>3138</v>
      </c>
      <c r="D1058" s="36" t="s">
        <v>8</v>
      </c>
      <c r="E1058" s="36">
        <v>2</v>
      </c>
      <c r="F1058" s="36">
        <v>15</v>
      </c>
      <c r="G1058" s="116">
        <v>777.55</v>
      </c>
      <c r="H1058" s="102" t="s">
        <v>19599</v>
      </c>
    </row>
    <row r="1059" spans="1:8" x14ac:dyDescent="0.25">
      <c r="A1059" s="36"/>
      <c r="B1059" s="36"/>
      <c r="C1059" s="121"/>
      <c r="D1059" s="36" t="s">
        <v>7</v>
      </c>
      <c r="E1059" s="36">
        <v>0.5</v>
      </c>
      <c r="F1059" s="36">
        <v>10</v>
      </c>
      <c r="G1059" s="116">
        <v>129.59</v>
      </c>
      <c r="H1059" s="102"/>
    </row>
    <row r="1060" spans="1:8" ht="31.5" x14ac:dyDescent="0.25">
      <c r="A1060" s="36"/>
      <c r="B1060" s="36"/>
      <c r="C1060" s="122" t="s">
        <v>14509</v>
      </c>
      <c r="D1060" s="106"/>
      <c r="E1060" s="106"/>
      <c r="F1060" s="106">
        <v>25</v>
      </c>
      <c r="G1060" s="117">
        <v>907.14</v>
      </c>
      <c r="H1060" s="102"/>
    </row>
    <row r="1061" spans="1:8" x14ac:dyDescent="0.25">
      <c r="A1061" s="36" t="s">
        <v>3139</v>
      </c>
      <c r="B1061" s="36" t="s">
        <v>9743</v>
      </c>
      <c r="C1061" s="121" t="s">
        <v>3140</v>
      </c>
      <c r="D1061" s="36" t="s">
        <v>5</v>
      </c>
      <c r="E1061" s="36">
        <v>5</v>
      </c>
      <c r="F1061" s="36">
        <v>1</v>
      </c>
      <c r="G1061" s="116">
        <v>129.59</v>
      </c>
      <c r="H1061" s="102" t="s">
        <v>17017</v>
      </c>
    </row>
    <row r="1062" spans="1:8" x14ac:dyDescent="0.25">
      <c r="A1062" s="36"/>
      <c r="B1062" s="36"/>
      <c r="C1062" s="122" t="s">
        <v>14510</v>
      </c>
      <c r="D1062" s="106"/>
      <c r="E1062" s="106"/>
      <c r="F1062" s="106">
        <v>1</v>
      </c>
      <c r="G1062" s="117">
        <v>129.59</v>
      </c>
      <c r="H1062" s="102"/>
    </row>
    <row r="1063" spans="1:8" ht="31.5" x14ac:dyDescent="0.25">
      <c r="A1063" s="36" t="s">
        <v>3141</v>
      </c>
      <c r="B1063" s="36" t="s">
        <v>9744</v>
      </c>
      <c r="C1063" s="121" t="s">
        <v>3142</v>
      </c>
      <c r="D1063" s="36" t="s">
        <v>8</v>
      </c>
      <c r="E1063" s="36">
        <v>2</v>
      </c>
      <c r="F1063" s="36">
        <v>1</v>
      </c>
      <c r="G1063" s="116">
        <v>51.84</v>
      </c>
      <c r="H1063" s="102" t="s">
        <v>18444</v>
      </c>
    </row>
    <row r="1064" spans="1:8" ht="31.5" x14ac:dyDescent="0.25">
      <c r="A1064" s="36"/>
      <c r="B1064" s="36"/>
      <c r="C1064" s="122" t="s">
        <v>14511</v>
      </c>
      <c r="D1064" s="106"/>
      <c r="E1064" s="106"/>
      <c r="F1064" s="106">
        <v>1</v>
      </c>
      <c r="G1064" s="117">
        <v>51.84</v>
      </c>
      <c r="H1064" s="102"/>
    </row>
    <row r="1065" spans="1:8" x14ac:dyDescent="0.25">
      <c r="A1065" s="36" t="s">
        <v>3143</v>
      </c>
      <c r="B1065" s="36" t="s">
        <v>9745</v>
      </c>
      <c r="C1065" s="121" t="s">
        <v>3144</v>
      </c>
      <c r="D1065" s="36" t="s">
        <v>5</v>
      </c>
      <c r="E1065" s="36">
        <v>5</v>
      </c>
      <c r="F1065" s="36">
        <v>1</v>
      </c>
      <c r="G1065" s="116">
        <v>129.59</v>
      </c>
      <c r="H1065" s="102" t="s">
        <v>20918</v>
      </c>
    </row>
    <row r="1066" spans="1:8" x14ac:dyDescent="0.25">
      <c r="A1066" s="36"/>
      <c r="B1066" s="36"/>
      <c r="C1066" s="122" t="s">
        <v>14512</v>
      </c>
      <c r="D1066" s="106"/>
      <c r="E1066" s="106"/>
      <c r="F1066" s="106">
        <v>1</v>
      </c>
      <c r="G1066" s="117">
        <v>129.59</v>
      </c>
      <c r="H1066" s="102"/>
    </row>
    <row r="1067" spans="1:8" x14ac:dyDescent="0.25">
      <c r="A1067" s="36" t="s">
        <v>3145</v>
      </c>
      <c r="B1067" s="36" t="s">
        <v>9746</v>
      </c>
      <c r="C1067" s="121" t="s">
        <v>3146</v>
      </c>
      <c r="D1067" s="36" t="s">
        <v>5</v>
      </c>
      <c r="E1067" s="36">
        <v>5</v>
      </c>
      <c r="F1067" s="36">
        <v>4</v>
      </c>
      <c r="G1067" s="116">
        <v>518.36</v>
      </c>
      <c r="H1067" s="102" t="s">
        <v>17148</v>
      </c>
    </row>
    <row r="1068" spans="1:8" x14ac:dyDescent="0.25">
      <c r="A1068" s="36"/>
      <c r="B1068" s="36"/>
      <c r="C1068" s="121"/>
      <c r="D1068" s="36" t="s">
        <v>7</v>
      </c>
      <c r="E1068" s="36">
        <v>0.5</v>
      </c>
      <c r="F1068" s="36">
        <v>2</v>
      </c>
      <c r="G1068" s="116">
        <v>25.92</v>
      </c>
      <c r="H1068" s="102"/>
    </row>
    <row r="1069" spans="1:8" x14ac:dyDescent="0.25">
      <c r="A1069" s="36"/>
      <c r="B1069" s="36"/>
      <c r="C1069" s="122" t="s">
        <v>14513</v>
      </c>
      <c r="D1069" s="106"/>
      <c r="E1069" s="106"/>
      <c r="F1069" s="106">
        <v>6</v>
      </c>
      <c r="G1069" s="117">
        <v>544.28</v>
      </c>
      <c r="H1069" s="102"/>
    </row>
    <row r="1070" spans="1:8" x14ac:dyDescent="0.25">
      <c r="A1070" s="36" t="s">
        <v>3147</v>
      </c>
      <c r="B1070" s="36" t="s">
        <v>9747</v>
      </c>
      <c r="C1070" s="121" t="s">
        <v>3148</v>
      </c>
      <c r="D1070" s="36" t="s">
        <v>8</v>
      </c>
      <c r="E1070" s="36">
        <v>2</v>
      </c>
      <c r="F1070" s="36">
        <v>5</v>
      </c>
      <c r="G1070" s="116">
        <v>259.18</v>
      </c>
      <c r="H1070" s="102" t="s">
        <v>17918</v>
      </c>
    </row>
    <row r="1071" spans="1:8" x14ac:dyDescent="0.25">
      <c r="A1071" s="36"/>
      <c r="B1071" s="36"/>
      <c r="C1071" s="121"/>
      <c r="D1071" s="36" t="s">
        <v>7</v>
      </c>
      <c r="E1071" s="36">
        <v>0.5</v>
      </c>
      <c r="F1071" s="36">
        <v>3</v>
      </c>
      <c r="G1071" s="116">
        <v>38.880000000000003</v>
      </c>
      <c r="H1071" s="102"/>
    </row>
    <row r="1072" spans="1:8" ht="31.5" x14ac:dyDescent="0.25">
      <c r="A1072" s="36"/>
      <c r="B1072" s="36"/>
      <c r="C1072" s="122" t="s">
        <v>14514</v>
      </c>
      <c r="D1072" s="106"/>
      <c r="E1072" s="106"/>
      <c r="F1072" s="106">
        <v>8</v>
      </c>
      <c r="G1072" s="117">
        <v>298.06</v>
      </c>
      <c r="H1072" s="102"/>
    </row>
    <row r="1073" spans="1:8" ht="31.5" x14ac:dyDescent="0.25">
      <c r="A1073" s="36" t="s">
        <v>3012</v>
      </c>
      <c r="B1073" s="36" t="s">
        <v>9748</v>
      </c>
      <c r="C1073" s="121" t="s">
        <v>3013</v>
      </c>
      <c r="D1073" s="36" t="s">
        <v>8</v>
      </c>
      <c r="E1073" s="36">
        <v>2</v>
      </c>
      <c r="F1073" s="36">
        <v>2</v>
      </c>
      <c r="G1073" s="116">
        <v>103.67</v>
      </c>
      <c r="H1073" s="102" t="s">
        <v>20036</v>
      </c>
    </row>
    <row r="1074" spans="1:8" x14ac:dyDescent="0.25">
      <c r="A1074" s="36"/>
      <c r="B1074" s="36"/>
      <c r="C1074" s="121"/>
      <c r="D1074" s="36" t="s">
        <v>7</v>
      </c>
      <c r="E1074" s="36">
        <v>0.5</v>
      </c>
      <c r="F1074" s="36">
        <v>2</v>
      </c>
      <c r="G1074" s="116">
        <v>25.92</v>
      </c>
      <c r="H1074" s="102"/>
    </row>
    <row r="1075" spans="1:8" ht="47.25" x14ac:dyDescent="0.25">
      <c r="A1075" s="36"/>
      <c r="B1075" s="36"/>
      <c r="C1075" s="122" t="s">
        <v>14515</v>
      </c>
      <c r="D1075" s="106"/>
      <c r="E1075" s="106"/>
      <c r="F1075" s="106">
        <v>4</v>
      </c>
      <c r="G1075" s="117">
        <v>129.59</v>
      </c>
      <c r="H1075" s="102"/>
    </row>
    <row r="1076" spans="1:8" x14ac:dyDescent="0.25">
      <c r="A1076" s="36" t="s">
        <v>3149</v>
      </c>
      <c r="B1076" s="36" t="s">
        <v>9749</v>
      </c>
      <c r="C1076" s="121" t="s">
        <v>3150</v>
      </c>
      <c r="D1076" s="36" t="s">
        <v>3</v>
      </c>
      <c r="E1076" s="36">
        <v>10</v>
      </c>
      <c r="F1076" s="36">
        <v>1</v>
      </c>
      <c r="G1076" s="116">
        <v>259.18</v>
      </c>
      <c r="H1076" s="102" t="s">
        <v>20864</v>
      </c>
    </row>
    <row r="1077" spans="1:8" x14ac:dyDescent="0.25">
      <c r="A1077" s="36"/>
      <c r="B1077" s="36"/>
      <c r="C1077" s="121"/>
      <c r="D1077" s="36" t="s">
        <v>7</v>
      </c>
      <c r="E1077" s="36">
        <v>0.5</v>
      </c>
      <c r="F1077" s="36">
        <v>1</v>
      </c>
      <c r="G1077" s="116">
        <v>12.96</v>
      </c>
      <c r="H1077" s="102"/>
    </row>
    <row r="1078" spans="1:8" ht="31.5" x14ac:dyDescent="0.25">
      <c r="A1078" s="36"/>
      <c r="B1078" s="36"/>
      <c r="C1078" s="122" t="s">
        <v>14516</v>
      </c>
      <c r="D1078" s="106"/>
      <c r="E1078" s="106"/>
      <c r="F1078" s="106">
        <v>2</v>
      </c>
      <c r="G1078" s="117">
        <v>272.14</v>
      </c>
      <c r="H1078" s="102"/>
    </row>
    <row r="1079" spans="1:8" ht="31.5" x14ac:dyDescent="0.25">
      <c r="A1079" s="36" t="s">
        <v>3151</v>
      </c>
      <c r="B1079" s="36" t="s">
        <v>9750</v>
      </c>
      <c r="C1079" s="121" t="s">
        <v>3152</v>
      </c>
      <c r="D1079" s="36" t="s">
        <v>5</v>
      </c>
      <c r="E1079" s="36">
        <v>5</v>
      </c>
      <c r="F1079" s="36">
        <v>1</v>
      </c>
      <c r="G1079" s="116">
        <v>129.59</v>
      </c>
      <c r="H1079" s="102" t="s">
        <v>20765</v>
      </c>
    </row>
    <row r="1080" spans="1:8" x14ac:dyDescent="0.25">
      <c r="A1080" s="36"/>
      <c r="B1080" s="36"/>
      <c r="C1080" s="121"/>
      <c r="D1080" s="36" t="s">
        <v>7</v>
      </c>
      <c r="E1080" s="36">
        <v>0.5</v>
      </c>
      <c r="F1080" s="36">
        <v>2</v>
      </c>
      <c r="G1080" s="116">
        <v>25.92</v>
      </c>
      <c r="H1080" s="102"/>
    </row>
    <row r="1081" spans="1:8" ht="31.5" x14ac:dyDescent="0.25">
      <c r="A1081" s="36"/>
      <c r="B1081" s="36"/>
      <c r="C1081" s="122" t="s">
        <v>14517</v>
      </c>
      <c r="D1081" s="106"/>
      <c r="E1081" s="106"/>
      <c r="F1081" s="106">
        <v>3</v>
      </c>
      <c r="G1081" s="117">
        <v>155.51</v>
      </c>
      <c r="H1081" s="102"/>
    </row>
    <row r="1082" spans="1:8" ht="47.25" x14ac:dyDescent="0.25">
      <c r="A1082" s="36" t="s">
        <v>3153</v>
      </c>
      <c r="B1082" s="36" t="s">
        <v>9751</v>
      </c>
      <c r="C1082" s="121" t="s">
        <v>3154</v>
      </c>
      <c r="D1082" s="36" t="s">
        <v>8</v>
      </c>
      <c r="E1082" s="36">
        <v>2</v>
      </c>
      <c r="F1082" s="36">
        <v>3</v>
      </c>
      <c r="G1082" s="116">
        <v>155.51</v>
      </c>
      <c r="H1082" s="102" t="s">
        <v>17535</v>
      </c>
    </row>
    <row r="1083" spans="1:8" x14ac:dyDescent="0.25">
      <c r="A1083" s="36"/>
      <c r="B1083" s="36"/>
      <c r="C1083" s="121"/>
      <c r="D1083" s="36" t="s">
        <v>7</v>
      </c>
      <c r="E1083" s="36">
        <v>0.5</v>
      </c>
      <c r="F1083" s="36">
        <v>1</v>
      </c>
      <c r="G1083" s="116">
        <v>12.96</v>
      </c>
      <c r="H1083" s="102"/>
    </row>
    <row r="1084" spans="1:8" ht="47.25" x14ac:dyDescent="0.25">
      <c r="A1084" s="36"/>
      <c r="B1084" s="36"/>
      <c r="C1084" s="122" t="s">
        <v>14518</v>
      </c>
      <c r="D1084" s="106"/>
      <c r="E1084" s="106"/>
      <c r="F1084" s="106">
        <v>4</v>
      </c>
      <c r="G1084" s="117">
        <v>168.47</v>
      </c>
      <c r="H1084" s="102"/>
    </row>
    <row r="1085" spans="1:8" x14ac:dyDescent="0.25">
      <c r="A1085" s="36" t="s">
        <v>3155</v>
      </c>
      <c r="B1085" s="36" t="s">
        <v>9752</v>
      </c>
      <c r="C1085" s="121" t="s">
        <v>3156</v>
      </c>
      <c r="D1085" s="36" t="s">
        <v>3</v>
      </c>
      <c r="E1085" s="36">
        <v>10</v>
      </c>
      <c r="F1085" s="36">
        <v>1</v>
      </c>
      <c r="G1085" s="116">
        <v>259.18</v>
      </c>
      <c r="H1085" s="102" t="s">
        <v>19093</v>
      </c>
    </row>
    <row r="1086" spans="1:8" x14ac:dyDescent="0.25">
      <c r="A1086" s="36"/>
      <c r="B1086" s="36"/>
      <c r="C1086" s="121"/>
      <c r="D1086" s="36" t="s">
        <v>7</v>
      </c>
      <c r="E1086" s="36">
        <v>0.5</v>
      </c>
      <c r="F1086" s="36">
        <v>1</v>
      </c>
      <c r="G1086" s="116">
        <v>12.96</v>
      </c>
      <c r="H1086" s="102"/>
    </row>
    <row r="1087" spans="1:8" ht="31.5" x14ac:dyDescent="0.25">
      <c r="A1087" s="36"/>
      <c r="B1087" s="36"/>
      <c r="C1087" s="122" t="s">
        <v>14519</v>
      </c>
      <c r="D1087" s="106"/>
      <c r="E1087" s="106"/>
      <c r="F1087" s="106">
        <v>2</v>
      </c>
      <c r="G1087" s="117">
        <v>272.14</v>
      </c>
      <c r="H1087" s="102"/>
    </row>
    <row r="1088" spans="1:8" x14ac:dyDescent="0.25">
      <c r="A1088" s="36" t="s">
        <v>3157</v>
      </c>
      <c r="B1088" s="36" t="s">
        <v>9753</v>
      </c>
      <c r="C1088" s="121" t="s">
        <v>3158</v>
      </c>
      <c r="D1088" s="36" t="s">
        <v>3</v>
      </c>
      <c r="E1088" s="36">
        <v>10</v>
      </c>
      <c r="F1088" s="36">
        <v>1</v>
      </c>
      <c r="G1088" s="116">
        <v>259.18</v>
      </c>
      <c r="H1088" s="102" t="s">
        <v>18262</v>
      </c>
    </row>
    <row r="1089" spans="1:8" x14ac:dyDescent="0.25">
      <c r="A1089" s="36"/>
      <c r="B1089" s="36"/>
      <c r="C1089" s="121"/>
      <c r="D1089" s="36" t="s">
        <v>7</v>
      </c>
      <c r="E1089" s="36">
        <v>0.5</v>
      </c>
      <c r="F1089" s="36">
        <v>1</v>
      </c>
      <c r="G1089" s="116">
        <v>12.96</v>
      </c>
      <c r="H1089" s="102"/>
    </row>
    <row r="1090" spans="1:8" ht="31.5" x14ac:dyDescent="0.25">
      <c r="A1090" s="36"/>
      <c r="B1090" s="36"/>
      <c r="C1090" s="122" t="s">
        <v>14520</v>
      </c>
      <c r="D1090" s="106"/>
      <c r="E1090" s="106"/>
      <c r="F1090" s="106">
        <v>2</v>
      </c>
      <c r="G1090" s="117">
        <v>272.14</v>
      </c>
      <c r="H1090" s="102"/>
    </row>
    <row r="1091" spans="1:8" x14ac:dyDescent="0.25">
      <c r="A1091" s="36" t="s">
        <v>3159</v>
      </c>
      <c r="B1091" s="36" t="s">
        <v>9754</v>
      </c>
      <c r="C1091" s="121" t="s">
        <v>7342</v>
      </c>
      <c r="D1091" s="36" t="s">
        <v>3</v>
      </c>
      <c r="E1091" s="36">
        <v>10</v>
      </c>
      <c r="F1091" s="36">
        <v>1</v>
      </c>
      <c r="G1091" s="116">
        <v>259.18</v>
      </c>
      <c r="H1091" s="102" t="s">
        <v>18967</v>
      </c>
    </row>
    <row r="1092" spans="1:8" x14ac:dyDescent="0.25">
      <c r="A1092" s="36"/>
      <c r="B1092" s="36"/>
      <c r="C1092" s="122" t="s">
        <v>14521</v>
      </c>
      <c r="D1092" s="106"/>
      <c r="E1092" s="106"/>
      <c r="F1092" s="106">
        <v>1</v>
      </c>
      <c r="G1092" s="117">
        <v>259.18</v>
      </c>
      <c r="H1092" s="102"/>
    </row>
    <row r="1093" spans="1:8" ht="31.5" x14ac:dyDescent="0.25">
      <c r="A1093" s="36" t="s">
        <v>3160</v>
      </c>
      <c r="B1093" s="36" t="s">
        <v>9755</v>
      </c>
      <c r="C1093" s="121" t="s">
        <v>3161</v>
      </c>
      <c r="D1093" s="36" t="s">
        <v>3</v>
      </c>
      <c r="E1093" s="36">
        <v>10</v>
      </c>
      <c r="F1093" s="36">
        <v>1</v>
      </c>
      <c r="G1093" s="116">
        <v>259.18</v>
      </c>
      <c r="H1093" s="102" t="s">
        <v>18410</v>
      </c>
    </row>
    <row r="1094" spans="1:8" ht="31.5" x14ac:dyDescent="0.25">
      <c r="A1094" s="36"/>
      <c r="B1094" s="36"/>
      <c r="C1094" s="122" t="s">
        <v>14522</v>
      </c>
      <c r="D1094" s="106"/>
      <c r="E1094" s="106"/>
      <c r="F1094" s="106">
        <v>1</v>
      </c>
      <c r="G1094" s="117">
        <v>259.18</v>
      </c>
      <c r="H1094" s="102"/>
    </row>
    <row r="1095" spans="1:8" ht="31.5" x14ac:dyDescent="0.25">
      <c r="A1095" s="36" t="s">
        <v>3162</v>
      </c>
      <c r="B1095" s="36" t="s">
        <v>9756</v>
      </c>
      <c r="C1095" s="121" t="s">
        <v>3163</v>
      </c>
      <c r="D1095" s="36" t="s">
        <v>5</v>
      </c>
      <c r="E1095" s="36">
        <v>5</v>
      </c>
      <c r="F1095" s="36">
        <v>1</v>
      </c>
      <c r="G1095" s="116">
        <v>129.59</v>
      </c>
      <c r="H1095" s="102" t="s">
        <v>17445</v>
      </c>
    </row>
    <row r="1096" spans="1:8" ht="31.5" x14ac:dyDescent="0.25">
      <c r="A1096" s="36"/>
      <c r="B1096" s="36"/>
      <c r="C1096" s="122" t="s">
        <v>14523</v>
      </c>
      <c r="D1096" s="106"/>
      <c r="E1096" s="106"/>
      <c r="F1096" s="106">
        <v>1</v>
      </c>
      <c r="G1096" s="117">
        <v>129.59</v>
      </c>
      <c r="H1096" s="102"/>
    </row>
    <row r="1097" spans="1:8" ht="31.5" x14ac:dyDescent="0.25">
      <c r="A1097" s="36" t="s">
        <v>3164</v>
      </c>
      <c r="B1097" s="36" t="s">
        <v>9757</v>
      </c>
      <c r="C1097" s="121" t="s">
        <v>3165</v>
      </c>
      <c r="D1097" s="36" t="s">
        <v>5</v>
      </c>
      <c r="E1097" s="36">
        <v>5</v>
      </c>
      <c r="F1097" s="36">
        <v>1</v>
      </c>
      <c r="G1097" s="116">
        <v>129.59</v>
      </c>
      <c r="H1097" s="102" t="s">
        <v>20981</v>
      </c>
    </row>
    <row r="1098" spans="1:8" ht="31.5" x14ac:dyDescent="0.25">
      <c r="A1098" s="36"/>
      <c r="B1098" s="36"/>
      <c r="C1098" s="122" t="s">
        <v>14524</v>
      </c>
      <c r="D1098" s="106"/>
      <c r="E1098" s="106"/>
      <c r="F1098" s="106">
        <v>1</v>
      </c>
      <c r="G1098" s="117">
        <v>129.59</v>
      </c>
      <c r="H1098" s="102"/>
    </row>
    <row r="1099" spans="1:8" ht="31.5" x14ac:dyDescent="0.25">
      <c r="A1099" s="36" t="s">
        <v>3166</v>
      </c>
      <c r="B1099" s="36" t="s">
        <v>9758</v>
      </c>
      <c r="C1099" s="121" t="s">
        <v>3167</v>
      </c>
      <c r="D1099" s="36" t="s">
        <v>5</v>
      </c>
      <c r="E1099" s="36">
        <v>5</v>
      </c>
      <c r="F1099" s="36">
        <v>1</v>
      </c>
      <c r="G1099" s="116">
        <v>129.59</v>
      </c>
      <c r="H1099" s="102" t="s">
        <v>18510</v>
      </c>
    </row>
    <row r="1100" spans="1:8" ht="47.25" x14ac:dyDescent="0.25">
      <c r="A1100" s="36"/>
      <c r="B1100" s="36"/>
      <c r="C1100" s="122" t="s">
        <v>14525</v>
      </c>
      <c r="D1100" s="106"/>
      <c r="E1100" s="106"/>
      <c r="F1100" s="106">
        <v>1</v>
      </c>
      <c r="G1100" s="117">
        <v>129.59</v>
      </c>
      <c r="H1100" s="102"/>
    </row>
    <row r="1101" spans="1:8" x14ac:dyDescent="0.25">
      <c r="A1101" s="36" t="s">
        <v>3168</v>
      </c>
      <c r="B1101" s="36" t="s">
        <v>9759</v>
      </c>
      <c r="C1101" s="121" t="s">
        <v>3169</v>
      </c>
      <c r="D1101" s="36" t="s">
        <v>8</v>
      </c>
      <c r="E1101" s="36">
        <v>2</v>
      </c>
      <c r="F1101" s="36">
        <v>1</v>
      </c>
      <c r="G1101" s="116">
        <v>51.84</v>
      </c>
      <c r="H1101" s="102" t="s">
        <v>17967</v>
      </c>
    </row>
    <row r="1102" spans="1:8" x14ac:dyDescent="0.25">
      <c r="A1102" s="36"/>
      <c r="B1102" s="36"/>
      <c r="C1102" s="121"/>
      <c r="D1102" s="36" t="s">
        <v>7</v>
      </c>
      <c r="E1102" s="36">
        <v>0.5</v>
      </c>
      <c r="F1102" s="36">
        <v>1</v>
      </c>
      <c r="G1102" s="116">
        <v>12.96</v>
      </c>
      <c r="H1102" s="102"/>
    </row>
    <row r="1103" spans="1:8" x14ac:dyDescent="0.25">
      <c r="A1103" s="36"/>
      <c r="B1103" s="36"/>
      <c r="C1103" s="122" t="s">
        <v>14526</v>
      </c>
      <c r="D1103" s="106"/>
      <c r="E1103" s="106"/>
      <c r="F1103" s="106">
        <v>2</v>
      </c>
      <c r="G1103" s="117">
        <v>64.800000000000011</v>
      </c>
      <c r="H1103" s="102"/>
    </row>
    <row r="1104" spans="1:8" ht="31.5" x14ac:dyDescent="0.25">
      <c r="A1104" s="36" t="s">
        <v>380</v>
      </c>
      <c r="B1104" s="36" t="s">
        <v>8022</v>
      </c>
      <c r="C1104" s="121" t="s">
        <v>183</v>
      </c>
      <c r="D1104" s="36" t="s">
        <v>5</v>
      </c>
      <c r="E1104" s="36">
        <v>5</v>
      </c>
      <c r="F1104" s="36">
        <v>1</v>
      </c>
      <c r="G1104" s="116">
        <v>129.59</v>
      </c>
      <c r="H1104" s="102" t="s">
        <v>18714</v>
      </c>
    </row>
    <row r="1105" spans="1:8" x14ac:dyDescent="0.25">
      <c r="A1105" s="36"/>
      <c r="B1105" s="36"/>
      <c r="C1105" s="121"/>
      <c r="D1105" s="36" t="s">
        <v>7</v>
      </c>
      <c r="E1105" s="36">
        <v>0.5</v>
      </c>
      <c r="F1105" s="36">
        <v>2</v>
      </c>
      <c r="G1105" s="116">
        <v>25.92</v>
      </c>
      <c r="H1105" s="102"/>
    </row>
    <row r="1106" spans="1:8" ht="31.5" x14ac:dyDescent="0.25">
      <c r="A1106" s="36"/>
      <c r="B1106" s="36"/>
      <c r="C1106" s="122" t="s">
        <v>14527</v>
      </c>
      <c r="D1106" s="106"/>
      <c r="E1106" s="106"/>
      <c r="F1106" s="106">
        <v>3</v>
      </c>
      <c r="G1106" s="117">
        <v>155.51</v>
      </c>
      <c r="H1106" s="102"/>
    </row>
    <row r="1107" spans="1:8" ht="47.25" x14ac:dyDescent="0.25">
      <c r="A1107" s="36" t="s">
        <v>3170</v>
      </c>
      <c r="B1107" s="36" t="s">
        <v>9760</v>
      </c>
      <c r="C1107" s="121" t="s">
        <v>3171</v>
      </c>
      <c r="D1107" s="36" t="s">
        <v>5</v>
      </c>
      <c r="E1107" s="36">
        <v>5</v>
      </c>
      <c r="F1107" s="36">
        <v>1</v>
      </c>
      <c r="G1107" s="116">
        <v>129.59</v>
      </c>
      <c r="H1107" s="102" t="s">
        <v>17914</v>
      </c>
    </row>
    <row r="1108" spans="1:8" ht="63" x14ac:dyDescent="0.25">
      <c r="A1108" s="36"/>
      <c r="B1108" s="36"/>
      <c r="C1108" s="122" t="s">
        <v>14528</v>
      </c>
      <c r="D1108" s="106"/>
      <c r="E1108" s="106"/>
      <c r="F1108" s="106">
        <v>1</v>
      </c>
      <c r="G1108" s="117">
        <v>129.59</v>
      </c>
      <c r="H1108" s="102"/>
    </row>
    <row r="1109" spans="1:8" ht="47.25" x14ac:dyDescent="0.25">
      <c r="A1109" s="36" t="s">
        <v>3172</v>
      </c>
      <c r="B1109" s="36" t="s">
        <v>9761</v>
      </c>
      <c r="C1109" s="121" t="s">
        <v>3173</v>
      </c>
      <c r="D1109" s="36" t="s">
        <v>8</v>
      </c>
      <c r="E1109" s="36">
        <v>2</v>
      </c>
      <c r="F1109" s="36">
        <v>4</v>
      </c>
      <c r="G1109" s="116">
        <v>207.35</v>
      </c>
      <c r="H1109" s="102" t="s">
        <v>20953</v>
      </c>
    </row>
    <row r="1110" spans="1:8" x14ac:dyDescent="0.25">
      <c r="A1110" s="36"/>
      <c r="B1110" s="36"/>
      <c r="C1110" s="121"/>
      <c r="D1110" s="36" t="s">
        <v>7</v>
      </c>
      <c r="E1110" s="36">
        <v>0.5</v>
      </c>
      <c r="F1110" s="36">
        <v>4</v>
      </c>
      <c r="G1110" s="116">
        <v>51.84</v>
      </c>
      <c r="H1110" s="102"/>
    </row>
    <row r="1111" spans="1:8" ht="63" x14ac:dyDescent="0.25">
      <c r="A1111" s="36"/>
      <c r="B1111" s="36"/>
      <c r="C1111" s="122" t="s">
        <v>14529</v>
      </c>
      <c r="D1111" s="106"/>
      <c r="E1111" s="106"/>
      <c r="F1111" s="106">
        <v>8</v>
      </c>
      <c r="G1111" s="117">
        <v>259.19</v>
      </c>
      <c r="H1111" s="102"/>
    </row>
    <row r="1112" spans="1:8" ht="31.5" x14ac:dyDescent="0.25">
      <c r="A1112" s="36" t="s">
        <v>3174</v>
      </c>
      <c r="B1112" s="36" t="s">
        <v>9762</v>
      </c>
      <c r="C1112" s="121" t="s">
        <v>3175</v>
      </c>
      <c r="D1112" s="36" t="s">
        <v>5</v>
      </c>
      <c r="E1112" s="36">
        <v>5</v>
      </c>
      <c r="F1112" s="36">
        <v>1</v>
      </c>
      <c r="G1112" s="116">
        <v>129.59</v>
      </c>
      <c r="H1112" s="102" t="s">
        <v>18934</v>
      </c>
    </row>
    <row r="1113" spans="1:8" x14ac:dyDescent="0.25">
      <c r="A1113" s="36"/>
      <c r="B1113" s="36"/>
      <c r="C1113" s="121"/>
      <c r="D1113" s="36" t="s">
        <v>7</v>
      </c>
      <c r="E1113" s="36">
        <v>0.5</v>
      </c>
      <c r="F1113" s="36">
        <v>7</v>
      </c>
      <c r="G1113" s="116">
        <v>90.71</v>
      </c>
      <c r="H1113" s="102"/>
    </row>
    <row r="1114" spans="1:8" ht="31.5" x14ac:dyDescent="0.25">
      <c r="A1114" s="36"/>
      <c r="B1114" s="36"/>
      <c r="C1114" s="122" t="s">
        <v>14530</v>
      </c>
      <c r="D1114" s="106"/>
      <c r="E1114" s="106"/>
      <c r="F1114" s="106">
        <v>8</v>
      </c>
      <c r="G1114" s="117">
        <v>220.3</v>
      </c>
      <c r="H1114" s="102"/>
    </row>
    <row r="1115" spans="1:8" x14ac:dyDescent="0.25">
      <c r="A1115" s="36" t="s">
        <v>3176</v>
      </c>
      <c r="B1115" s="36" t="s">
        <v>9763</v>
      </c>
      <c r="C1115" s="121" t="s">
        <v>3177</v>
      </c>
      <c r="D1115" s="36" t="s">
        <v>7</v>
      </c>
      <c r="E1115" s="36">
        <v>0.5</v>
      </c>
      <c r="F1115" s="36">
        <v>4</v>
      </c>
      <c r="G1115" s="116">
        <v>51.84</v>
      </c>
      <c r="H1115" s="114" t="s">
        <v>19879</v>
      </c>
    </row>
    <row r="1116" spans="1:8" ht="31.5" x14ac:dyDescent="0.25">
      <c r="A1116" s="36"/>
      <c r="B1116" s="36"/>
      <c r="C1116" s="122" t="s">
        <v>14531</v>
      </c>
      <c r="D1116" s="106"/>
      <c r="E1116" s="106"/>
      <c r="F1116" s="106">
        <v>4</v>
      </c>
      <c r="G1116" s="117">
        <v>51.84</v>
      </c>
      <c r="H1116" s="102"/>
    </row>
    <row r="1117" spans="1:8" x14ac:dyDescent="0.25">
      <c r="A1117" s="36" t="s">
        <v>3178</v>
      </c>
      <c r="B1117" s="36" t="s">
        <v>9764</v>
      </c>
      <c r="C1117" s="121" t="s">
        <v>3179</v>
      </c>
      <c r="D1117" s="36" t="s">
        <v>7</v>
      </c>
      <c r="E1117" s="36">
        <v>0.5</v>
      </c>
      <c r="F1117" s="36">
        <v>1</v>
      </c>
      <c r="G1117" s="116">
        <v>12.96</v>
      </c>
      <c r="H1117" s="102" t="s">
        <v>20000</v>
      </c>
    </row>
    <row r="1118" spans="1:8" ht="31.5" x14ac:dyDescent="0.25">
      <c r="A1118" s="36"/>
      <c r="B1118" s="36"/>
      <c r="C1118" s="122" t="s">
        <v>14532</v>
      </c>
      <c r="D1118" s="106"/>
      <c r="E1118" s="106"/>
      <c r="F1118" s="106">
        <v>1</v>
      </c>
      <c r="G1118" s="117">
        <v>12.96</v>
      </c>
      <c r="H1118" s="102"/>
    </row>
    <row r="1119" spans="1:8" ht="31.5" x14ac:dyDescent="0.25">
      <c r="A1119" s="36" t="s">
        <v>3180</v>
      </c>
      <c r="B1119" s="36" t="s">
        <v>9765</v>
      </c>
      <c r="C1119" s="121" t="s">
        <v>3181</v>
      </c>
      <c r="D1119" s="36" t="s">
        <v>5</v>
      </c>
      <c r="E1119" s="36">
        <v>5</v>
      </c>
      <c r="F1119" s="36">
        <v>2</v>
      </c>
      <c r="G1119" s="116">
        <v>259.18</v>
      </c>
      <c r="H1119" s="102" t="s">
        <v>18840</v>
      </c>
    </row>
    <row r="1120" spans="1:8" ht="31.5" x14ac:dyDescent="0.25">
      <c r="A1120" s="36"/>
      <c r="B1120" s="36"/>
      <c r="C1120" s="122" t="s">
        <v>14533</v>
      </c>
      <c r="D1120" s="106"/>
      <c r="E1120" s="106"/>
      <c r="F1120" s="106">
        <v>2</v>
      </c>
      <c r="G1120" s="117">
        <v>259.18</v>
      </c>
      <c r="H1120" s="102"/>
    </row>
    <row r="1121" spans="1:8" ht="31.5" x14ac:dyDescent="0.25">
      <c r="A1121" s="36" t="s">
        <v>3182</v>
      </c>
      <c r="B1121" s="36" t="s">
        <v>9766</v>
      </c>
      <c r="C1121" s="121" t="s">
        <v>3183</v>
      </c>
      <c r="D1121" s="36" t="s">
        <v>8</v>
      </c>
      <c r="E1121" s="36">
        <v>2</v>
      </c>
      <c r="F1121" s="36">
        <v>1</v>
      </c>
      <c r="G1121" s="116">
        <v>51.84</v>
      </c>
      <c r="H1121" s="102" t="s">
        <v>17680</v>
      </c>
    </row>
    <row r="1122" spans="1:8" ht="31.5" x14ac:dyDescent="0.25">
      <c r="A1122" s="36"/>
      <c r="B1122" s="36"/>
      <c r="C1122" s="122" t="s">
        <v>14534</v>
      </c>
      <c r="D1122" s="106"/>
      <c r="E1122" s="106"/>
      <c r="F1122" s="106">
        <v>1</v>
      </c>
      <c r="G1122" s="117">
        <v>51.84</v>
      </c>
      <c r="H1122" s="102"/>
    </row>
    <row r="1123" spans="1:8" x14ac:dyDescent="0.25">
      <c r="A1123" s="36" t="s">
        <v>3184</v>
      </c>
      <c r="B1123" s="36" t="s">
        <v>9767</v>
      </c>
      <c r="C1123" s="121" t="s">
        <v>3185</v>
      </c>
      <c r="D1123" s="36" t="s">
        <v>7</v>
      </c>
      <c r="E1123" s="36">
        <v>0.5</v>
      </c>
      <c r="F1123" s="36">
        <v>1</v>
      </c>
      <c r="G1123" s="116">
        <v>12.96</v>
      </c>
      <c r="H1123" s="102" t="s">
        <v>19018</v>
      </c>
    </row>
    <row r="1124" spans="1:8" ht="31.5" x14ac:dyDescent="0.25">
      <c r="A1124" s="36"/>
      <c r="B1124" s="36"/>
      <c r="C1124" s="122" t="s">
        <v>14535</v>
      </c>
      <c r="D1124" s="106"/>
      <c r="E1124" s="106"/>
      <c r="F1124" s="106">
        <v>1</v>
      </c>
      <c r="G1124" s="117">
        <v>12.96</v>
      </c>
      <c r="H1124" s="102"/>
    </row>
    <row r="1125" spans="1:8" ht="31.5" x14ac:dyDescent="0.25">
      <c r="A1125" s="36" t="s">
        <v>3186</v>
      </c>
      <c r="B1125" s="36" t="s">
        <v>9768</v>
      </c>
      <c r="C1125" s="121" t="s">
        <v>3187</v>
      </c>
      <c r="D1125" s="36" t="s">
        <v>3</v>
      </c>
      <c r="E1125" s="36">
        <v>10</v>
      </c>
      <c r="F1125" s="36">
        <v>5</v>
      </c>
      <c r="G1125" s="116">
        <v>1295.9100000000001</v>
      </c>
      <c r="H1125" s="102" t="s">
        <v>18350</v>
      </c>
    </row>
    <row r="1126" spans="1:8" x14ac:dyDescent="0.25">
      <c r="A1126" s="36"/>
      <c r="B1126" s="36"/>
      <c r="C1126" s="121"/>
      <c r="D1126" s="36" t="s">
        <v>5</v>
      </c>
      <c r="E1126" s="36">
        <v>5</v>
      </c>
      <c r="F1126" s="36">
        <v>10</v>
      </c>
      <c r="G1126" s="116">
        <v>1295.9100000000001</v>
      </c>
      <c r="H1126" s="102"/>
    </row>
    <row r="1127" spans="1:8" x14ac:dyDescent="0.25">
      <c r="A1127" s="36"/>
      <c r="B1127" s="36"/>
      <c r="C1127" s="121"/>
      <c r="D1127" s="36" t="s">
        <v>7</v>
      </c>
      <c r="E1127" s="36">
        <v>0.5</v>
      </c>
      <c r="F1127" s="36">
        <v>10</v>
      </c>
      <c r="G1127" s="116">
        <v>129.59</v>
      </c>
      <c r="H1127" s="102"/>
    </row>
    <row r="1128" spans="1:8" ht="31.5" x14ac:dyDescent="0.25">
      <c r="A1128" s="36"/>
      <c r="B1128" s="36"/>
      <c r="C1128" s="122" t="s">
        <v>14536</v>
      </c>
      <c r="D1128" s="106"/>
      <c r="E1128" s="106"/>
      <c r="F1128" s="106">
        <v>25</v>
      </c>
      <c r="G1128" s="117">
        <v>2721.4100000000003</v>
      </c>
      <c r="H1128" s="102"/>
    </row>
    <row r="1129" spans="1:8" x14ac:dyDescent="0.25">
      <c r="A1129" s="36" t="s">
        <v>3188</v>
      </c>
      <c r="B1129" s="36" t="s">
        <v>9769</v>
      </c>
      <c r="C1129" s="121" t="s">
        <v>3189</v>
      </c>
      <c r="D1129" s="36" t="s">
        <v>8</v>
      </c>
      <c r="E1129" s="36">
        <v>2</v>
      </c>
      <c r="F1129" s="36">
        <v>6</v>
      </c>
      <c r="G1129" s="116">
        <v>311.02</v>
      </c>
      <c r="H1129" s="102" t="s">
        <v>17601</v>
      </c>
    </row>
    <row r="1130" spans="1:8" x14ac:dyDescent="0.25">
      <c r="A1130" s="36"/>
      <c r="B1130" s="36"/>
      <c r="C1130" s="121"/>
      <c r="D1130" s="36" t="s">
        <v>7</v>
      </c>
      <c r="E1130" s="36">
        <v>0.5</v>
      </c>
      <c r="F1130" s="36">
        <v>3</v>
      </c>
      <c r="G1130" s="116">
        <v>38.880000000000003</v>
      </c>
      <c r="H1130" s="102"/>
    </row>
    <row r="1131" spans="1:8" x14ac:dyDescent="0.25">
      <c r="A1131" s="36"/>
      <c r="B1131" s="36"/>
      <c r="C1131" s="122" t="s">
        <v>14537</v>
      </c>
      <c r="D1131" s="106"/>
      <c r="E1131" s="106"/>
      <c r="F1131" s="106">
        <v>9</v>
      </c>
      <c r="G1131" s="117">
        <v>349.9</v>
      </c>
      <c r="H1131" s="102"/>
    </row>
    <row r="1132" spans="1:8" x14ac:dyDescent="0.25">
      <c r="A1132" s="36" t="s">
        <v>3190</v>
      </c>
      <c r="B1132" s="36" t="s">
        <v>9770</v>
      </c>
      <c r="C1132" s="121" t="s">
        <v>3191</v>
      </c>
      <c r="D1132" s="36" t="s">
        <v>3</v>
      </c>
      <c r="E1132" s="36">
        <v>10</v>
      </c>
      <c r="F1132" s="36">
        <v>1</v>
      </c>
      <c r="G1132" s="116">
        <v>259.18</v>
      </c>
      <c r="H1132" s="102" t="s">
        <v>18575</v>
      </c>
    </row>
    <row r="1133" spans="1:8" x14ac:dyDescent="0.25">
      <c r="A1133" s="36"/>
      <c r="B1133" s="36"/>
      <c r="C1133" s="121"/>
      <c r="D1133" s="36" t="s">
        <v>7</v>
      </c>
      <c r="E1133" s="36">
        <v>0.5</v>
      </c>
      <c r="F1133" s="36">
        <v>1</v>
      </c>
      <c r="G1133" s="116">
        <v>12.96</v>
      </c>
      <c r="H1133" s="102"/>
    </row>
    <row r="1134" spans="1:8" x14ac:dyDescent="0.25">
      <c r="A1134" s="36"/>
      <c r="B1134" s="36"/>
      <c r="C1134" s="122" t="s">
        <v>14538</v>
      </c>
      <c r="D1134" s="106"/>
      <c r="E1134" s="106"/>
      <c r="F1134" s="106">
        <v>2</v>
      </c>
      <c r="G1134" s="117">
        <v>272.14</v>
      </c>
      <c r="H1134" s="102"/>
    </row>
    <row r="1135" spans="1:8" x14ac:dyDescent="0.25">
      <c r="A1135" s="36" t="s">
        <v>3192</v>
      </c>
      <c r="B1135" s="36" t="s">
        <v>9771</v>
      </c>
      <c r="C1135" s="121" t="s">
        <v>3193</v>
      </c>
      <c r="D1135" s="36" t="s">
        <v>3</v>
      </c>
      <c r="E1135" s="36">
        <v>10</v>
      </c>
      <c r="F1135" s="36">
        <v>22</v>
      </c>
      <c r="G1135" s="116">
        <v>5702</v>
      </c>
      <c r="H1135" s="102" t="s">
        <v>17962</v>
      </c>
    </row>
    <row r="1136" spans="1:8" x14ac:dyDescent="0.25">
      <c r="A1136" s="36"/>
      <c r="B1136" s="36"/>
      <c r="C1136" s="121"/>
      <c r="D1136" s="36" t="s">
        <v>4</v>
      </c>
      <c r="E1136" s="36">
        <v>8</v>
      </c>
      <c r="F1136" s="36">
        <v>5</v>
      </c>
      <c r="G1136" s="116">
        <v>1036.73</v>
      </c>
      <c r="H1136" s="102"/>
    </row>
    <row r="1137" spans="1:8" x14ac:dyDescent="0.25">
      <c r="A1137" s="36"/>
      <c r="B1137" s="36"/>
      <c r="C1137" s="121"/>
      <c r="D1137" s="36" t="s">
        <v>5</v>
      </c>
      <c r="E1137" s="36">
        <v>5</v>
      </c>
      <c r="F1137" s="36">
        <v>5</v>
      </c>
      <c r="G1137" s="116">
        <v>647.95000000000005</v>
      </c>
      <c r="H1137" s="102"/>
    </row>
    <row r="1138" spans="1:8" x14ac:dyDescent="0.25">
      <c r="A1138" s="36"/>
      <c r="B1138" s="36"/>
      <c r="C1138" s="121"/>
      <c r="D1138" s="36" t="s">
        <v>6</v>
      </c>
      <c r="E1138" s="36">
        <v>1</v>
      </c>
      <c r="F1138" s="36">
        <v>6</v>
      </c>
      <c r="G1138" s="116">
        <v>155.51</v>
      </c>
      <c r="H1138" s="102"/>
    </row>
    <row r="1139" spans="1:8" x14ac:dyDescent="0.25">
      <c r="A1139" s="36"/>
      <c r="B1139" s="36"/>
      <c r="C1139" s="121"/>
      <c r="D1139" s="36" t="s">
        <v>7</v>
      </c>
      <c r="E1139" s="36">
        <v>0.5</v>
      </c>
      <c r="F1139" s="36">
        <v>36</v>
      </c>
      <c r="G1139" s="116">
        <v>466.53</v>
      </c>
      <c r="H1139" s="102"/>
    </row>
    <row r="1140" spans="1:8" x14ac:dyDescent="0.25">
      <c r="A1140" s="36"/>
      <c r="B1140" s="36"/>
      <c r="C1140" s="122" t="s">
        <v>14539</v>
      </c>
      <c r="D1140" s="106"/>
      <c r="E1140" s="106"/>
      <c r="F1140" s="106">
        <v>74</v>
      </c>
      <c r="G1140" s="117">
        <v>8008.7199999999993</v>
      </c>
      <c r="H1140" s="102"/>
    </row>
    <row r="1141" spans="1:8" ht="31.5" x14ac:dyDescent="0.25">
      <c r="A1141" s="36" t="s">
        <v>3194</v>
      </c>
      <c r="B1141" s="36" t="s">
        <v>9772</v>
      </c>
      <c r="C1141" s="121" t="s">
        <v>3195</v>
      </c>
      <c r="D1141" s="36" t="s">
        <v>8</v>
      </c>
      <c r="E1141" s="36">
        <v>2</v>
      </c>
      <c r="F1141" s="36">
        <v>2</v>
      </c>
      <c r="G1141" s="116">
        <v>103.67</v>
      </c>
      <c r="H1141" s="102" t="s">
        <v>19664</v>
      </c>
    </row>
    <row r="1142" spans="1:8" ht="31.5" x14ac:dyDescent="0.25">
      <c r="A1142" s="36"/>
      <c r="B1142" s="36"/>
      <c r="C1142" s="122" t="s">
        <v>14540</v>
      </c>
      <c r="D1142" s="106"/>
      <c r="E1142" s="106"/>
      <c r="F1142" s="106">
        <v>2</v>
      </c>
      <c r="G1142" s="117">
        <v>103.67</v>
      </c>
      <c r="H1142" s="102"/>
    </row>
    <row r="1143" spans="1:8" ht="31.5" x14ac:dyDescent="0.25">
      <c r="A1143" s="36" t="s">
        <v>3196</v>
      </c>
      <c r="B1143" s="36" t="s">
        <v>9773</v>
      </c>
      <c r="C1143" s="121" t="s">
        <v>3197</v>
      </c>
      <c r="D1143" s="36" t="s">
        <v>3</v>
      </c>
      <c r="E1143" s="36">
        <v>10</v>
      </c>
      <c r="F1143" s="36">
        <v>1</v>
      </c>
      <c r="G1143" s="116">
        <v>259.18</v>
      </c>
      <c r="H1143" s="102" t="s">
        <v>19462</v>
      </c>
    </row>
    <row r="1144" spans="1:8" ht="47.25" x14ac:dyDescent="0.25">
      <c r="A1144" s="36"/>
      <c r="B1144" s="36"/>
      <c r="C1144" s="122" t="s">
        <v>14541</v>
      </c>
      <c r="D1144" s="106"/>
      <c r="E1144" s="106"/>
      <c r="F1144" s="106">
        <v>1</v>
      </c>
      <c r="G1144" s="117">
        <v>259.18</v>
      </c>
      <c r="H1144" s="102"/>
    </row>
    <row r="1145" spans="1:8" ht="31.5" x14ac:dyDescent="0.25">
      <c r="A1145" s="36" t="s">
        <v>3198</v>
      </c>
      <c r="B1145" s="36" t="s">
        <v>9774</v>
      </c>
      <c r="C1145" s="121" t="s">
        <v>3199</v>
      </c>
      <c r="D1145" s="36" t="s">
        <v>8</v>
      </c>
      <c r="E1145" s="36">
        <v>2</v>
      </c>
      <c r="F1145" s="36">
        <v>3</v>
      </c>
      <c r="G1145" s="116">
        <v>155.51</v>
      </c>
      <c r="H1145" s="102" t="s">
        <v>17849</v>
      </c>
    </row>
    <row r="1146" spans="1:8" x14ac:dyDescent="0.25">
      <c r="A1146" s="36"/>
      <c r="B1146" s="36"/>
      <c r="C1146" s="121"/>
      <c r="D1146" s="36" t="s">
        <v>7</v>
      </c>
      <c r="E1146" s="36">
        <v>0.5</v>
      </c>
      <c r="F1146" s="36">
        <v>3</v>
      </c>
      <c r="G1146" s="116">
        <v>38.880000000000003</v>
      </c>
      <c r="H1146" s="102"/>
    </row>
    <row r="1147" spans="1:8" ht="31.5" x14ac:dyDescent="0.25">
      <c r="A1147" s="36"/>
      <c r="B1147" s="36"/>
      <c r="C1147" s="122" t="s">
        <v>14542</v>
      </c>
      <c r="D1147" s="106"/>
      <c r="E1147" s="106"/>
      <c r="F1147" s="106">
        <v>6</v>
      </c>
      <c r="G1147" s="117">
        <v>194.39</v>
      </c>
      <c r="H1147" s="102"/>
    </row>
    <row r="1148" spans="1:8" x14ac:dyDescent="0.25">
      <c r="A1148" s="36" t="s">
        <v>387</v>
      </c>
      <c r="B1148" s="36" t="s">
        <v>9775</v>
      </c>
      <c r="C1148" s="121" t="s">
        <v>358</v>
      </c>
      <c r="D1148" s="36" t="s">
        <v>5</v>
      </c>
      <c r="E1148" s="36">
        <v>5</v>
      </c>
      <c r="F1148" s="36">
        <v>1</v>
      </c>
      <c r="G1148" s="116">
        <v>129.59</v>
      </c>
      <c r="H1148" s="102" t="s">
        <v>20893</v>
      </c>
    </row>
    <row r="1149" spans="1:8" ht="31.5" x14ac:dyDescent="0.25">
      <c r="A1149" s="36"/>
      <c r="B1149" s="36"/>
      <c r="C1149" s="122" t="s">
        <v>14543</v>
      </c>
      <c r="D1149" s="106"/>
      <c r="E1149" s="106"/>
      <c r="F1149" s="106">
        <v>1</v>
      </c>
      <c r="G1149" s="117">
        <v>129.59</v>
      </c>
      <c r="H1149" s="102"/>
    </row>
    <row r="1150" spans="1:8" ht="47.25" x14ac:dyDescent="0.25">
      <c r="A1150" s="36" t="s">
        <v>3200</v>
      </c>
      <c r="B1150" s="36" t="s">
        <v>9776</v>
      </c>
      <c r="C1150" s="121" t="s">
        <v>3201</v>
      </c>
      <c r="D1150" s="36" t="s">
        <v>3</v>
      </c>
      <c r="E1150" s="36">
        <v>10</v>
      </c>
      <c r="F1150" s="36">
        <v>3</v>
      </c>
      <c r="G1150" s="116">
        <v>777.55</v>
      </c>
      <c r="H1150" s="102" t="s">
        <v>19559</v>
      </c>
    </row>
    <row r="1151" spans="1:8" x14ac:dyDescent="0.25">
      <c r="A1151" s="36"/>
      <c r="B1151" s="36"/>
      <c r="C1151" s="121"/>
      <c r="D1151" s="36" t="s">
        <v>5</v>
      </c>
      <c r="E1151" s="36">
        <v>5</v>
      </c>
      <c r="F1151" s="36">
        <v>10</v>
      </c>
      <c r="G1151" s="116">
        <v>1295.9100000000001</v>
      </c>
      <c r="H1151" s="102"/>
    </row>
    <row r="1152" spans="1:8" x14ac:dyDescent="0.25">
      <c r="A1152" s="36"/>
      <c r="B1152" s="36"/>
      <c r="C1152" s="121"/>
      <c r="D1152" s="36" t="s">
        <v>7</v>
      </c>
      <c r="E1152" s="36">
        <v>0.5</v>
      </c>
      <c r="F1152" s="36">
        <v>13</v>
      </c>
      <c r="G1152" s="116">
        <v>168.47</v>
      </c>
      <c r="H1152" s="102"/>
    </row>
    <row r="1153" spans="1:8" ht="47.25" x14ac:dyDescent="0.25">
      <c r="A1153" s="36"/>
      <c r="B1153" s="36"/>
      <c r="C1153" s="122" t="s">
        <v>14544</v>
      </c>
      <c r="D1153" s="106"/>
      <c r="E1153" s="106"/>
      <c r="F1153" s="106">
        <v>26</v>
      </c>
      <c r="G1153" s="117">
        <v>2241.9299999999998</v>
      </c>
      <c r="H1153" s="102"/>
    </row>
    <row r="1154" spans="1:8" ht="31.5" x14ac:dyDescent="0.25">
      <c r="A1154" s="36" t="s">
        <v>3202</v>
      </c>
      <c r="B1154" s="36" t="s">
        <v>9777</v>
      </c>
      <c r="C1154" s="121" t="s">
        <v>3203</v>
      </c>
      <c r="D1154" s="36" t="s">
        <v>3</v>
      </c>
      <c r="E1154" s="36">
        <v>10</v>
      </c>
      <c r="F1154" s="36">
        <v>1</v>
      </c>
      <c r="G1154" s="116">
        <v>259.18</v>
      </c>
      <c r="H1154" s="102" t="s">
        <v>18966</v>
      </c>
    </row>
    <row r="1155" spans="1:8" ht="47.25" x14ac:dyDescent="0.25">
      <c r="A1155" s="36"/>
      <c r="B1155" s="36"/>
      <c r="C1155" s="122" t="s">
        <v>14545</v>
      </c>
      <c r="D1155" s="106"/>
      <c r="E1155" s="106"/>
      <c r="F1155" s="106">
        <v>1</v>
      </c>
      <c r="G1155" s="117">
        <v>259.18</v>
      </c>
      <c r="H1155" s="102"/>
    </row>
    <row r="1156" spans="1:8" ht="31.5" x14ac:dyDescent="0.25">
      <c r="A1156" s="36" t="s">
        <v>3204</v>
      </c>
      <c r="B1156" s="36" t="s">
        <v>9778</v>
      </c>
      <c r="C1156" s="121" t="s">
        <v>3205</v>
      </c>
      <c r="D1156" s="36" t="s">
        <v>8</v>
      </c>
      <c r="E1156" s="36">
        <v>2</v>
      </c>
      <c r="F1156" s="36">
        <v>1</v>
      </c>
      <c r="G1156" s="116">
        <v>51.84</v>
      </c>
      <c r="H1156" s="102" t="s">
        <v>20983</v>
      </c>
    </row>
    <row r="1157" spans="1:8" ht="47.25" x14ac:dyDescent="0.25">
      <c r="A1157" s="36"/>
      <c r="B1157" s="36"/>
      <c r="C1157" s="122" t="s">
        <v>14546</v>
      </c>
      <c r="D1157" s="106"/>
      <c r="E1157" s="106"/>
      <c r="F1157" s="106">
        <v>1</v>
      </c>
      <c r="G1157" s="117">
        <v>51.84</v>
      </c>
      <c r="H1157" s="102"/>
    </row>
    <row r="1158" spans="1:8" ht="47.25" x14ac:dyDescent="0.25">
      <c r="A1158" s="36" t="s">
        <v>3206</v>
      </c>
      <c r="B1158" s="36" t="s">
        <v>9779</v>
      </c>
      <c r="C1158" s="121" t="s">
        <v>3207</v>
      </c>
      <c r="D1158" s="36" t="s">
        <v>8</v>
      </c>
      <c r="E1158" s="36">
        <v>2</v>
      </c>
      <c r="F1158" s="36">
        <v>1</v>
      </c>
      <c r="G1158" s="116">
        <v>51.84</v>
      </c>
      <c r="H1158" s="102" t="s">
        <v>18089</v>
      </c>
    </row>
    <row r="1159" spans="1:8" ht="47.25" x14ac:dyDescent="0.25">
      <c r="A1159" s="36"/>
      <c r="B1159" s="36"/>
      <c r="C1159" s="122" t="s">
        <v>14547</v>
      </c>
      <c r="D1159" s="106"/>
      <c r="E1159" s="106"/>
      <c r="F1159" s="106">
        <v>1</v>
      </c>
      <c r="G1159" s="117">
        <v>51.84</v>
      </c>
      <c r="H1159" s="102"/>
    </row>
    <row r="1160" spans="1:8" ht="31.5" x14ac:dyDescent="0.25">
      <c r="A1160" s="36" t="s">
        <v>3208</v>
      </c>
      <c r="B1160" s="36" t="s">
        <v>9780</v>
      </c>
      <c r="C1160" s="121" t="s">
        <v>3209</v>
      </c>
      <c r="D1160" s="36" t="s">
        <v>5</v>
      </c>
      <c r="E1160" s="36">
        <v>5</v>
      </c>
      <c r="F1160" s="36">
        <v>2</v>
      </c>
      <c r="G1160" s="116">
        <v>259.18</v>
      </c>
      <c r="H1160" s="102" t="s">
        <v>17433</v>
      </c>
    </row>
    <row r="1161" spans="1:8" ht="31.5" x14ac:dyDescent="0.25">
      <c r="A1161" s="36"/>
      <c r="B1161" s="36"/>
      <c r="C1161" s="122" t="s">
        <v>14548</v>
      </c>
      <c r="D1161" s="106"/>
      <c r="E1161" s="106"/>
      <c r="F1161" s="106">
        <v>2</v>
      </c>
      <c r="G1161" s="117">
        <v>259.18</v>
      </c>
      <c r="H1161" s="102"/>
    </row>
    <row r="1162" spans="1:8" x14ac:dyDescent="0.25">
      <c r="A1162" s="36" t="s">
        <v>3210</v>
      </c>
      <c r="B1162" s="36" t="s">
        <v>9781</v>
      </c>
      <c r="C1162" s="121" t="s">
        <v>3211</v>
      </c>
      <c r="D1162" s="36" t="s">
        <v>3</v>
      </c>
      <c r="E1162" s="36">
        <v>10</v>
      </c>
      <c r="F1162" s="36">
        <v>2</v>
      </c>
      <c r="G1162" s="116">
        <v>518.36</v>
      </c>
      <c r="H1162" s="102" t="s">
        <v>18806</v>
      </c>
    </row>
    <row r="1163" spans="1:8" x14ac:dyDescent="0.25">
      <c r="A1163" s="36"/>
      <c r="B1163" s="36"/>
      <c r="C1163" s="121"/>
      <c r="D1163" s="36" t="s">
        <v>4</v>
      </c>
      <c r="E1163" s="36">
        <v>8</v>
      </c>
      <c r="F1163" s="36">
        <v>2</v>
      </c>
      <c r="G1163" s="116">
        <v>414.69</v>
      </c>
      <c r="H1163" s="102"/>
    </row>
    <row r="1164" spans="1:8" x14ac:dyDescent="0.25">
      <c r="A1164" s="36"/>
      <c r="B1164" s="36"/>
      <c r="C1164" s="121"/>
      <c r="D1164" s="36" t="s">
        <v>5</v>
      </c>
      <c r="E1164" s="36">
        <v>5</v>
      </c>
      <c r="F1164" s="36">
        <v>8</v>
      </c>
      <c r="G1164" s="116">
        <v>1036.73</v>
      </c>
      <c r="H1164" s="102"/>
    </row>
    <row r="1165" spans="1:8" x14ac:dyDescent="0.25">
      <c r="A1165" s="36"/>
      <c r="B1165" s="36"/>
      <c r="C1165" s="121"/>
      <c r="D1165" s="36" t="s">
        <v>7</v>
      </c>
      <c r="E1165" s="36">
        <v>0.5</v>
      </c>
      <c r="F1165" s="36">
        <v>17</v>
      </c>
      <c r="G1165" s="116">
        <v>220.3</v>
      </c>
      <c r="H1165" s="102"/>
    </row>
    <row r="1166" spans="1:8" x14ac:dyDescent="0.25">
      <c r="A1166" s="36"/>
      <c r="B1166" s="36"/>
      <c r="C1166" s="122" t="s">
        <v>14549</v>
      </c>
      <c r="D1166" s="106"/>
      <c r="E1166" s="106"/>
      <c r="F1166" s="106">
        <v>29</v>
      </c>
      <c r="G1166" s="117">
        <v>2190.08</v>
      </c>
      <c r="H1166" s="102"/>
    </row>
    <row r="1167" spans="1:8" ht="47.25" x14ac:dyDescent="0.25">
      <c r="A1167" s="36" t="s">
        <v>3212</v>
      </c>
      <c r="B1167" s="36" t="s">
        <v>9782</v>
      </c>
      <c r="C1167" s="121" t="s">
        <v>3213</v>
      </c>
      <c r="D1167" s="36" t="s">
        <v>5</v>
      </c>
      <c r="E1167" s="36">
        <v>5</v>
      </c>
      <c r="F1167" s="36">
        <v>1</v>
      </c>
      <c r="G1167" s="116">
        <v>129.59</v>
      </c>
      <c r="H1167" s="102" t="s">
        <v>20637</v>
      </c>
    </row>
    <row r="1168" spans="1:8" x14ac:dyDescent="0.25">
      <c r="A1168" s="36"/>
      <c r="B1168" s="36"/>
      <c r="C1168" s="121"/>
      <c r="D1168" s="36" t="s">
        <v>7</v>
      </c>
      <c r="E1168" s="36">
        <v>0.5</v>
      </c>
      <c r="F1168" s="36">
        <v>1</v>
      </c>
      <c r="G1168" s="116">
        <v>12.96</v>
      </c>
      <c r="H1168" s="102"/>
    </row>
    <row r="1169" spans="1:8" ht="47.25" x14ac:dyDescent="0.25">
      <c r="A1169" s="36"/>
      <c r="B1169" s="36"/>
      <c r="C1169" s="122" t="s">
        <v>14550</v>
      </c>
      <c r="D1169" s="106"/>
      <c r="E1169" s="106"/>
      <c r="F1169" s="106">
        <v>2</v>
      </c>
      <c r="G1169" s="117">
        <v>142.55000000000001</v>
      </c>
      <c r="H1169" s="102"/>
    </row>
    <row r="1170" spans="1:8" ht="31.5" x14ac:dyDescent="0.25">
      <c r="A1170" s="36" t="s">
        <v>3214</v>
      </c>
      <c r="B1170" s="36" t="s">
        <v>9783</v>
      </c>
      <c r="C1170" s="121" t="s">
        <v>3215</v>
      </c>
      <c r="D1170" s="36" t="s">
        <v>3</v>
      </c>
      <c r="E1170" s="36">
        <v>10</v>
      </c>
      <c r="F1170" s="36">
        <v>1</v>
      </c>
      <c r="G1170" s="116">
        <v>259.18</v>
      </c>
      <c r="H1170" s="102" t="s">
        <v>17114</v>
      </c>
    </row>
    <row r="1171" spans="1:8" x14ac:dyDescent="0.25">
      <c r="A1171" s="36"/>
      <c r="B1171" s="36"/>
      <c r="C1171" s="121"/>
      <c r="D1171" s="36" t="s">
        <v>5</v>
      </c>
      <c r="E1171" s="36">
        <v>5</v>
      </c>
      <c r="F1171" s="36">
        <v>1</v>
      </c>
      <c r="G1171" s="116">
        <v>129.59</v>
      </c>
      <c r="H1171" s="102"/>
    </row>
    <row r="1172" spans="1:8" x14ac:dyDescent="0.25">
      <c r="A1172" s="36"/>
      <c r="B1172" s="36"/>
      <c r="C1172" s="121"/>
      <c r="D1172" s="36" t="s">
        <v>7</v>
      </c>
      <c r="E1172" s="36">
        <v>0.5</v>
      </c>
      <c r="F1172" s="36">
        <v>2</v>
      </c>
      <c r="G1172" s="116">
        <v>25.92</v>
      </c>
      <c r="H1172" s="102"/>
    </row>
    <row r="1173" spans="1:8" ht="31.5" x14ac:dyDescent="0.25">
      <c r="A1173" s="36"/>
      <c r="B1173" s="36"/>
      <c r="C1173" s="122" t="s">
        <v>14551</v>
      </c>
      <c r="D1173" s="106"/>
      <c r="E1173" s="106"/>
      <c r="F1173" s="106">
        <v>4</v>
      </c>
      <c r="G1173" s="117">
        <v>414.69</v>
      </c>
      <c r="H1173" s="102"/>
    </row>
    <row r="1174" spans="1:8" ht="31.5" x14ac:dyDescent="0.25">
      <c r="A1174" s="36" t="s">
        <v>3216</v>
      </c>
      <c r="B1174" s="36" t="s">
        <v>9784</v>
      </c>
      <c r="C1174" s="121" t="s">
        <v>3217</v>
      </c>
      <c r="D1174" s="36" t="s">
        <v>3</v>
      </c>
      <c r="E1174" s="36">
        <v>10</v>
      </c>
      <c r="F1174" s="36">
        <v>1</v>
      </c>
      <c r="G1174" s="116">
        <v>259.18</v>
      </c>
      <c r="H1174" s="102" t="s">
        <v>18784</v>
      </c>
    </row>
    <row r="1175" spans="1:8" ht="31.5" x14ac:dyDescent="0.25">
      <c r="A1175" s="36"/>
      <c r="B1175" s="36"/>
      <c r="C1175" s="122" t="s">
        <v>14552</v>
      </c>
      <c r="D1175" s="106"/>
      <c r="E1175" s="106"/>
      <c r="F1175" s="106">
        <v>1</v>
      </c>
      <c r="G1175" s="117">
        <v>259.18</v>
      </c>
      <c r="H1175" s="102"/>
    </row>
    <row r="1176" spans="1:8" x14ac:dyDescent="0.25">
      <c r="A1176" s="36" t="s">
        <v>3218</v>
      </c>
      <c r="B1176" s="36" t="s">
        <v>9785</v>
      </c>
      <c r="C1176" s="121" t="s">
        <v>3219</v>
      </c>
      <c r="D1176" s="36" t="s">
        <v>7</v>
      </c>
      <c r="E1176" s="36">
        <v>0.5</v>
      </c>
      <c r="F1176" s="36">
        <v>1</v>
      </c>
      <c r="G1176" s="116">
        <v>12.96</v>
      </c>
      <c r="H1176" s="102" t="s">
        <v>17470</v>
      </c>
    </row>
    <row r="1177" spans="1:8" ht="31.5" x14ac:dyDescent="0.25">
      <c r="A1177" s="36"/>
      <c r="B1177" s="36"/>
      <c r="C1177" s="122" t="s">
        <v>14553</v>
      </c>
      <c r="D1177" s="106"/>
      <c r="E1177" s="106"/>
      <c r="F1177" s="106">
        <v>1</v>
      </c>
      <c r="G1177" s="117">
        <v>12.96</v>
      </c>
      <c r="H1177" s="102"/>
    </row>
    <row r="1178" spans="1:8" ht="47.25" x14ac:dyDescent="0.25">
      <c r="A1178" s="36" t="s">
        <v>3220</v>
      </c>
      <c r="B1178" s="36" t="s">
        <v>9786</v>
      </c>
      <c r="C1178" s="121" t="s">
        <v>3221</v>
      </c>
      <c r="D1178" s="36" t="s">
        <v>4</v>
      </c>
      <c r="E1178" s="36">
        <v>8</v>
      </c>
      <c r="F1178" s="36">
        <v>1</v>
      </c>
      <c r="G1178" s="116">
        <v>207.35</v>
      </c>
      <c r="H1178" s="102" t="s">
        <v>19284</v>
      </c>
    </row>
    <row r="1179" spans="1:8" x14ac:dyDescent="0.25">
      <c r="A1179" s="36"/>
      <c r="B1179" s="36"/>
      <c r="C1179" s="121"/>
      <c r="D1179" s="36" t="s">
        <v>7</v>
      </c>
      <c r="E1179" s="36">
        <v>0.5</v>
      </c>
      <c r="F1179" s="36">
        <v>1</v>
      </c>
      <c r="G1179" s="116">
        <v>12.96</v>
      </c>
      <c r="H1179" s="102"/>
    </row>
    <row r="1180" spans="1:8" ht="47.25" x14ac:dyDescent="0.25">
      <c r="A1180" s="36"/>
      <c r="B1180" s="36"/>
      <c r="C1180" s="122" t="s">
        <v>14554</v>
      </c>
      <c r="D1180" s="106"/>
      <c r="E1180" s="106"/>
      <c r="F1180" s="106">
        <v>2</v>
      </c>
      <c r="G1180" s="117">
        <v>220.31</v>
      </c>
      <c r="H1180" s="102"/>
    </row>
    <row r="1181" spans="1:8" ht="31.5" x14ac:dyDescent="0.25">
      <c r="A1181" s="36" t="s">
        <v>3222</v>
      </c>
      <c r="B1181" s="36" t="s">
        <v>9787</v>
      </c>
      <c r="C1181" s="121" t="s">
        <v>3223</v>
      </c>
      <c r="D1181" s="36" t="s">
        <v>7</v>
      </c>
      <c r="E1181" s="36">
        <v>0.5</v>
      </c>
      <c r="F1181" s="36">
        <v>1</v>
      </c>
      <c r="G1181" s="116">
        <v>12.96</v>
      </c>
      <c r="H1181" s="102" t="s">
        <v>20005</v>
      </c>
    </row>
    <row r="1182" spans="1:8" ht="31.5" x14ac:dyDescent="0.25">
      <c r="A1182" s="36"/>
      <c r="B1182" s="36"/>
      <c r="C1182" s="122" t="s">
        <v>14555</v>
      </c>
      <c r="D1182" s="106"/>
      <c r="E1182" s="106"/>
      <c r="F1182" s="106">
        <v>1</v>
      </c>
      <c r="G1182" s="117">
        <v>12.96</v>
      </c>
      <c r="H1182" s="102"/>
    </row>
    <row r="1183" spans="1:8" x14ac:dyDescent="0.25">
      <c r="A1183" s="36" t="s">
        <v>3224</v>
      </c>
      <c r="B1183" s="36" t="s">
        <v>9788</v>
      </c>
      <c r="C1183" s="121" t="s">
        <v>3225</v>
      </c>
      <c r="D1183" s="36" t="s">
        <v>8</v>
      </c>
      <c r="E1183" s="36">
        <v>2</v>
      </c>
      <c r="F1183" s="36">
        <v>1</v>
      </c>
      <c r="G1183" s="116">
        <v>51.84</v>
      </c>
      <c r="H1183" s="102" t="s">
        <v>19197</v>
      </c>
    </row>
    <row r="1184" spans="1:8" x14ac:dyDescent="0.25">
      <c r="A1184" s="36"/>
      <c r="B1184" s="36"/>
      <c r="C1184" s="122" t="s">
        <v>14556</v>
      </c>
      <c r="D1184" s="106"/>
      <c r="E1184" s="106"/>
      <c r="F1184" s="106">
        <v>1</v>
      </c>
      <c r="G1184" s="117">
        <v>51.84</v>
      </c>
      <c r="H1184" s="102"/>
    </row>
    <row r="1185" spans="1:8" ht="47.25" x14ac:dyDescent="0.25">
      <c r="A1185" s="36" t="s">
        <v>3226</v>
      </c>
      <c r="B1185" s="36" t="s">
        <v>9789</v>
      </c>
      <c r="C1185" s="121" t="s">
        <v>3227</v>
      </c>
      <c r="D1185" s="36" t="s">
        <v>8</v>
      </c>
      <c r="E1185" s="36">
        <v>2</v>
      </c>
      <c r="F1185" s="36">
        <v>5</v>
      </c>
      <c r="G1185" s="116">
        <v>259.18</v>
      </c>
      <c r="H1185" s="102" t="s">
        <v>17523</v>
      </c>
    </row>
    <row r="1186" spans="1:8" x14ac:dyDescent="0.25">
      <c r="A1186" s="36"/>
      <c r="B1186" s="36"/>
      <c r="C1186" s="121"/>
      <c r="D1186" s="36" t="s">
        <v>7</v>
      </c>
      <c r="E1186" s="36">
        <v>0.5</v>
      </c>
      <c r="F1186" s="36">
        <v>3</v>
      </c>
      <c r="G1186" s="116">
        <v>38.880000000000003</v>
      </c>
      <c r="H1186" s="102"/>
    </row>
    <row r="1187" spans="1:8" ht="47.25" x14ac:dyDescent="0.25">
      <c r="A1187" s="36"/>
      <c r="B1187" s="36"/>
      <c r="C1187" s="122" t="s">
        <v>14557</v>
      </c>
      <c r="D1187" s="106"/>
      <c r="E1187" s="106"/>
      <c r="F1187" s="106">
        <v>8</v>
      </c>
      <c r="G1187" s="117">
        <v>298.06</v>
      </c>
      <c r="H1187" s="102"/>
    </row>
    <row r="1188" spans="1:8" x14ac:dyDescent="0.25">
      <c r="A1188" s="36" t="s">
        <v>3228</v>
      </c>
      <c r="B1188" s="36" t="s">
        <v>9790</v>
      </c>
      <c r="C1188" s="121" t="s">
        <v>3229</v>
      </c>
      <c r="D1188" s="36" t="s">
        <v>8</v>
      </c>
      <c r="E1188" s="36">
        <v>2</v>
      </c>
      <c r="F1188" s="36">
        <v>4</v>
      </c>
      <c r="G1188" s="116">
        <v>207.35</v>
      </c>
      <c r="H1188" s="102" t="s">
        <v>18591</v>
      </c>
    </row>
    <row r="1189" spans="1:8" x14ac:dyDescent="0.25">
      <c r="A1189" s="36"/>
      <c r="B1189" s="36"/>
      <c r="C1189" s="121"/>
      <c r="D1189" s="36" t="s">
        <v>7</v>
      </c>
      <c r="E1189" s="36">
        <v>0.5</v>
      </c>
      <c r="F1189" s="36">
        <v>3</v>
      </c>
      <c r="G1189" s="116">
        <v>38.880000000000003</v>
      </c>
      <c r="H1189" s="102"/>
    </row>
    <row r="1190" spans="1:8" x14ac:dyDescent="0.25">
      <c r="A1190" s="36"/>
      <c r="B1190" s="36"/>
      <c r="C1190" s="122" t="s">
        <v>14558</v>
      </c>
      <c r="D1190" s="106"/>
      <c r="E1190" s="106"/>
      <c r="F1190" s="106">
        <v>7</v>
      </c>
      <c r="G1190" s="117">
        <v>246.23</v>
      </c>
      <c r="H1190" s="102"/>
    </row>
    <row r="1191" spans="1:8" ht="31.5" x14ac:dyDescent="0.25">
      <c r="A1191" s="36" t="s">
        <v>3230</v>
      </c>
      <c r="B1191" s="36" t="s">
        <v>9791</v>
      </c>
      <c r="C1191" s="121" t="s">
        <v>3231</v>
      </c>
      <c r="D1191" s="36" t="s">
        <v>8</v>
      </c>
      <c r="E1191" s="36">
        <v>2</v>
      </c>
      <c r="F1191" s="36">
        <v>1</v>
      </c>
      <c r="G1191" s="116">
        <v>51.84</v>
      </c>
      <c r="H1191" s="102" t="s">
        <v>19060</v>
      </c>
    </row>
    <row r="1192" spans="1:8" x14ac:dyDescent="0.25">
      <c r="A1192" s="36"/>
      <c r="B1192" s="36"/>
      <c r="C1192" s="121"/>
      <c r="D1192" s="36" t="s">
        <v>7</v>
      </c>
      <c r="E1192" s="36">
        <v>0.5</v>
      </c>
      <c r="F1192" s="36">
        <v>1</v>
      </c>
      <c r="G1192" s="116">
        <v>12.96</v>
      </c>
      <c r="H1192" s="102"/>
    </row>
    <row r="1193" spans="1:8" ht="31.5" x14ac:dyDescent="0.25">
      <c r="A1193" s="36"/>
      <c r="B1193" s="36"/>
      <c r="C1193" s="122" t="s">
        <v>14559</v>
      </c>
      <c r="D1193" s="106"/>
      <c r="E1193" s="106"/>
      <c r="F1193" s="106">
        <v>2</v>
      </c>
      <c r="G1193" s="117">
        <v>64.800000000000011</v>
      </c>
      <c r="H1193" s="102"/>
    </row>
    <row r="1194" spans="1:8" ht="31.5" x14ac:dyDescent="0.25">
      <c r="A1194" s="36" t="s">
        <v>3232</v>
      </c>
      <c r="B1194" s="36" t="s">
        <v>9792</v>
      </c>
      <c r="C1194" s="121" t="s">
        <v>3233</v>
      </c>
      <c r="D1194" s="36" t="s">
        <v>4</v>
      </c>
      <c r="E1194" s="36">
        <v>8</v>
      </c>
      <c r="F1194" s="36">
        <v>1</v>
      </c>
      <c r="G1194" s="116">
        <v>207.35</v>
      </c>
      <c r="H1194" s="102" t="s">
        <v>19358</v>
      </c>
    </row>
    <row r="1195" spans="1:8" x14ac:dyDescent="0.25">
      <c r="A1195" s="36"/>
      <c r="B1195" s="36"/>
      <c r="C1195" s="121"/>
      <c r="D1195" s="36" t="s">
        <v>7</v>
      </c>
      <c r="E1195" s="36">
        <v>0.5</v>
      </c>
      <c r="F1195" s="36">
        <v>1</v>
      </c>
      <c r="G1195" s="116">
        <v>12.96</v>
      </c>
      <c r="H1195" s="102"/>
    </row>
    <row r="1196" spans="1:8" ht="47.25" x14ac:dyDescent="0.25">
      <c r="A1196" s="36"/>
      <c r="B1196" s="36"/>
      <c r="C1196" s="122" t="s">
        <v>14560</v>
      </c>
      <c r="D1196" s="106"/>
      <c r="E1196" s="106"/>
      <c r="F1196" s="106">
        <v>2</v>
      </c>
      <c r="G1196" s="117">
        <v>220.31</v>
      </c>
      <c r="H1196" s="102"/>
    </row>
    <row r="1197" spans="1:8" ht="31.5" x14ac:dyDescent="0.25">
      <c r="A1197" s="36" t="s">
        <v>3234</v>
      </c>
      <c r="B1197" s="36" t="s">
        <v>9793</v>
      </c>
      <c r="C1197" s="121" t="s">
        <v>3235</v>
      </c>
      <c r="D1197" s="36" t="s">
        <v>4</v>
      </c>
      <c r="E1197" s="36">
        <v>8</v>
      </c>
      <c r="F1197" s="36">
        <v>1</v>
      </c>
      <c r="G1197" s="116">
        <v>207.35</v>
      </c>
      <c r="H1197" s="102" t="s">
        <v>17707</v>
      </c>
    </row>
    <row r="1198" spans="1:8" ht="47.25" x14ac:dyDescent="0.25">
      <c r="A1198" s="36"/>
      <c r="B1198" s="36"/>
      <c r="C1198" s="122" t="s">
        <v>14561</v>
      </c>
      <c r="D1198" s="106"/>
      <c r="E1198" s="106"/>
      <c r="F1198" s="106">
        <v>1</v>
      </c>
      <c r="G1198" s="117">
        <v>207.35</v>
      </c>
      <c r="H1198" s="102"/>
    </row>
    <row r="1199" spans="1:8" ht="31.5" x14ac:dyDescent="0.25">
      <c r="A1199" s="36" t="s">
        <v>3236</v>
      </c>
      <c r="B1199" s="36" t="s">
        <v>9794</v>
      </c>
      <c r="C1199" s="121" t="s">
        <v>3237</v>
      </c>
      <c r="D1199" s="36" t="s">
        <v>8</v>
      </c>
      <c r="E1199" s="36">
        <v>2</v>
      </c>
      <c r="F1199" s="36">
        <v>1</v>
      </c>
      <c r="G1199" s="116">
        <v>51.84</v>
      </c>
      <c r="H1199" s="102" t="s">
        <v>18519</v>
      </c>
    </row>
    <row r="1200" spans="1:8" x14ac:dyDescent="0.25">
      <c r="A1200" s="36"/>
      <c r="B1200" s="36"/>
      <c r="C1200" s="121"/>
      <c r="D1200" s="36" t="s">
        <v>7</v>
      </c>
      <c r="E1200" s="36">
        <v>0.5</v>
      </c>
      <c r="F1200" s="36">
        <v>1</v>
      </c>
      <c r="G1200" s="116">
        <v>12.96</v>
      </c>
      <c r="H1200" s="102"/>
    </row>
    <row r="1201" spans="1:8" ht="31.5" x14ac:dyDescent="0.25">
      <c r="A1201" s="36"/>
      <c r="B1201" s="36"/>
      <c r="C1201" s="122" t="s">
        <v>14562</v>
      </c>
      <c r="D1201" s="106"/>
      <c r="E1201" s="106"/>
      <c r="F1201" s="106">
        <v>2</v>
      </c>
      <c r="G1201" s="117">
        <v>64.800000000000011</v>
      </c>
      <c r="H1201" s="102"/>
    </row>
    <row r="1202" spans="1:8" ht="31.5" x14ac:dyDescent="0.25">
      <c r="A1202" s="36" t="s">
        <v>3238</v>
      </c>
      <c r="B1202" s="36" t="s">
        <v>9795</v>
      </c>
      <c r="C1202" s="121" t="s">
        <v>3239</v>
      </c>
      <c r="D1202" s="36" t="s">
        <v>7</v>
      </c>
      <c r="E1202" s="36">
        <v>0.5</v>
      </c>
      <c r="F1202" s="36">
        <v>1</v>
      </c>
      <c r="G1202" s="116">
        <v>12.96</v>
      </c>
      <c r="H1202" s="102" t="s">
        <v>19461</v>
      </c>
    </row>
    <row r="1203" spans="1:8" ht="31.5" x14ac:dyDescent="0.25">
      <c r="A1203" s="36"/>
      <c r="B1203" s="36"/>
      <c r="C1203" s="122" t="s">
        <v>14563</v>
      </c>
      <c r="D1203" s="106"/>
      <c r="E1203" s="106"/>
      <c r="F1203" s="106">
        <v>1</v>
      </c>
      <c r="G1203" s="117">
        <v>12.96</v>
      </c>
      <c r="H1203" s="102"/>
    </row>
    <row r="1204" spans="1:8" ht="31.5" x14ac:dyDescent="0.25">
      <c r="A1204" s="36" t="s">
        <v>3240</v>
      </c>
      <c r="B1204" s="36" t="s">
        <v>9796</v>
      </c>
      <c r="C1204" s="121" t="s">
        <v>3241</v>
      </c>
      <c r="D1204" s="36" t="s">
        <v>8</v>
      </c>
      <c r="E1204" s="36">
        <v>2</v>
      </c>
      <c r="F1204" s="36">
        <v>3</v>
      </c>
      <c r="G1204" s="116">
        <v>155.51</v>
      </c>
      <c r="H1204" s="102" t="s">
        <v>20189</v>
      </c>
    </row>
    <row r="1205" spans="1:8" x14ac:dyDescent="0.25">
      <c r="A1205" s="36"/>
      <c r="B1205" s="36"/>
      <c r="C1205" s="121"/>
      <c r="D1205" s="36" t="s">
        <v>7</v>
      </c>
      <c r="E1205" s="36">
        <v>0.5</v>
      </c>
      <c r="F1205" s="36">
        <v>3</v>
      </c>
      <c r="G1205" s="116">
        <v>38.880000000000003</v>
      </c>
      <c r="H1205" s="102"/>
    </row>
    <row r="1206" spans="1:8" ht="31.5" x14ac:dyDescent="0.25">
      <c r="A1206" s="36"/>
      <c r="B1206" s="36"/>
      <c r="C1206" s="122" t="s">
        <v>14564</v>
      </c>
      <c r="D1206" s="106"/>
      <c r="E1206" s="106"/>
      <c r="F1206" s="106">
        <v>6</v>
      </c>
      <c r="G1206" s="117">
        <v>194.39</v>
      </c>
      <c r="H1206" s="102"/>
    </row>
    <row r="1207" spans="1:8" ht="31.5" x14ac:dyDescent="0.25">
      <c r="A1207" s="36" t="s">
        <v>3242</v>
      </c>
      <c r="B1207" s="36" t="s">
        <v>9797</v>
      </c>
      <c r="C1207" s="121" t="s">
        <v>3243</v>
      </c>
      <c r="D1207" s="36" t="s">
        <v>7</v>
      </c>
      <c r="E1207" s="36">
        <v>0.5</v>
      </c>
      <c r="F1207" s="36">
        <v>1</v>
      </c>
      <c r="G1207" s="116">
        <v>12.96</v>
      </c>
      <c r="H1207" s="102" t="s">
        <v>20573</v>
      </c>
    </row>
    <row r="1208" spans="1:8" ht="31.5" x14ac:dyDescent="0.25">
      <c r="A1208" s="36"/>
      <c r="B1208" s="36"/>
      <c r="C1208" s="122" t="s">
        <v>14565</v>
      </c>
      <c r="D1208" s="106"/>
      <c r="E1208" s="106"/>
      <c r="F1208" s="106">
        <v>1</v>
      </c>
      <c r="G1208" s="117">
        <v>12.96</v>
      </c>
      <c r="H1208" s="102"/>
    </row>
    <row r="1209" spans="1:8" ht="31.5" x14ac:dyDescent="0.25">
      <c r="A1209" s="36" t="s">
        <v>3244</v>
      </c>
      <c r="B1209" s="36" t="s">
        <v>9798</v>
      </c>
      <c r="C1209" s="121" t="s">
        <v>3245</v>
      </c>
      <c r="D1209" s="36" t="s">
        <v>7</v>
      </c>
      <c r="E1209" s="36">
        <v>0.5</v>
      </c>
      <c r="F1209" s="36">
        <v>1</v>
      </c>
      <c r="G1209" s="116">
        <v>12.96</v>
      </c>
      <c r="H1209" s="102" t="s">
        <v>19717</v>
      </c>
    </row>
    <row r="1210" spans="1:8" ht="31.5" x14ac:dyDescent="0.25">
      <c r="A1210" s="36"/>
      <c r="B1210" s="36"/>
      <c r="C1210" s="122" t="s">
        <v>14566</v>
      </c>
      <c r="D1210" s="106"/>
      <c r="E1210" s="106"/>
      <c r="F1210" s="106">
        <v>1</v>
      </c>
      <c r="G1210" s="117">
        <v>12.96</v>
      </c>
      <c r="H1210" s="102"/>
    </row>
    <row r="1211" spans="1:8" x14ac:dyDescent="0.25">
      <c r="A1211" s="36" t="s">
        <v>3246</v>
      </c>
      <c r="B1211" s="36" t="s">
        <v>9799</v>
      </c>
      <c r="C1211" s="121" t="s">
        <v>3247</v>
      </c>
      <c r="D1211" s="36" t="s">
        <v>4</v>
      </c>
      <c r="E1211" s="36">
        <v>8</v>
      </c>
      <c r="F1211" s="36">
        <v>1</v>
      </c>
      <c r="G1211" s="116">
        <v>207.35</v>
      </c>
      <c r="H1211" s="102" t="s">
        <v>17880</v>
      </c>
    </row>
    <row r="1212" spans="1:8" ht="31.5" x14ac:dyDescent="0.25">
      <c r="A1212" s="36"/>
      <c r="B1212" s="36"/>
      <c r="C1212" s="122" t="s">
        <v>14567</v>
      </c>
      <c r="D1212" s="106"/>
      <c r="E1212" s="106"/>
      <c r="F1212" s="106">
        <v>1</v>
      </c>
      <c r="G1212" s="117">
        <v>207.35</v>
      </c>
      <c r="H1212" s="102"/>
    </row>
    <row r="1213" spans="1:8" ht="31.5" x14ac:dyDescent="0.25">
      <c r="A1213" s="36" t="s">
        <v>3248</v>
      </c>
      <c r="B1213" s="36" t="s">
        <v>9800</v>
      </c>
      <c r="C1213" s="121" t="s">
        <v>3249</v>
      </c>
      <c r="D1213" s="36" t="s">
        <v>8</v>
      </c>
      <c r="E1213" s="36">
        <v>2</v>
      </c>
      <c r="F1213" s="36">
        <v>3</v>
      </c>
      <c r="G1213" s="116">
        <v>155.51</v>
      </c>
      <c r="H1213" s="102" t="s">
        <v>17331</v>
      </c>
    </row>
    <row r="1214" spans="1:8" x14ac:dyDescent="0.25">
      <c r="A1214" s="36"/>
      <c r="B1214" s="36"/>
      <c r="C1214" s="121"/>
      <c r="D1214" s="36" t="s">
        <v>7</v>
      </c>
      <c r="E1214" s="36">
        <v>0.5</v>
      </c>
      <c r="F1214" s="36">
        <v>2</v>
      </c>
      <c r="G1214" s="116">
        <v>25.92</v>
      </c>
      <c r="H1214" s="102"/>
    </row>
    <row r="1215" spans="1:8" ht="31.5" x14ac:dyDescent="0.25">
      <c r="A1215" s="36"/>
      <c r="B1215" s="36"/>
      <c r="C1215" s="122" t="s">
        <v>14568</v>
      </c>
      <c r="D1215" s="106"/>
      <c r="E1215" s="106"/>
      <c r="F1215" s="106">
        <v>5</v>
      </c>
      <c r="G1215" s="117">
        <v>181.43</v>
      </c>
      <c r="H1215" s="102"/>
    </row>
    <row r="1216" spans="1:8" x14ac:dyDescent="0.25">
      <c r="A1216" s="36" t="s">
        <v>3250</v>
      </c>
      <c r="B1216" s="36" t="s">
        <v>9801</v>
      </c>
      <c r="C1216" s="121" t="s">
        <v>3251</v>
      </c>
      <c r="D1216" s="36" t="s">
        <v>5</v>
      </c>
      <c r="E1216" s="36">
        <v>5</v>
      </c>
      <c r="F1216" s="36">
        <v>1</v>
      </c>
      <c r="G1216" s="116">
        <v>129.59</v>
      </c>
      <c r="H1216" s="102" t="s">
        <v>17725</v>
      </c>
    </row>
    <row r="1217" spans="1:8" x14ac:dyDescent="0.25">
      <c r="A1217" s="36"/>
      <c r="B1217" s="36"/>
      <c r="C1217" s="121"/>
      <c r="D1217" s="36" t="s">
        <v>7</v>
      </c>
      <c r="E1217" s="36">
        <v>0.5</v>
      </c>
      <c r="F1217" s="36">
        <v>1</v>
      </c>
      <c r="G1217" s="116">
        <v>12.96</v>
      </c>
      <c r="H1217" s="102"/>
    </row>
    <row r="1218" spans="1:8" ht="31.5" x14ac:dyDescent="0.25">
      <c r="A1218" s="36"/>
      <c r="B1218" s="36"/>
      <c r="C1218" s="122" t="s">
        <v>14569</v>
      </c>
      <c r="D1218" s="106"/>
      <c r="E1218" s="106"/>
      <c r="F1218" s="106">
        <v>2</v>
      </c>
      <c r="G1218" s="117">
        <v>142.55000000000001</v>
      </c>
      <c r="H1218" s="102"/>
    </row>
    <row r="1219" spans="1:8" x14ac:dyDescent="0.25">
      <c r="A1219" s="36" t="s">
        <v>3252</v>
      </c>
      <c r="B1219" s="36" t="s">
        <v>9802</v>
      </c>
      <c r="C1219" s="121" t="s">
        <v>3253</v>
      </c>
      <c r="D1219" s="36" t="s">
        <v>8</v>
      </c>
      <c r="E1219" s="36">
        <v>2</v>
      </c>
      <c r="F1219" s="36">
        <v>2</v>
      </c>
      <c r="G1219" s="116">
        <v>103.67</v>
      </c>
      <c r="H1219" s="102" t="s">
        <v>17589</v>
      </c>
    </row>
    <row r="1220" spans="1:8" x14ac:dyDescent="0.25">
      <c r="A1220" s="36"/>
      <c r="B1220" s="36"/>
      <c r="C1220" s="121"/>
      <c r="D1220" s="36" t="s">
        <v>7</v>
      </c>
      <c r="E1220" s="36">
        <v>0.5</v>
      </c>
      <c r="F1220" s="36">
        <v>5</v>
      </c>
      <c r="G1220" s="116">
        <v>64.8</v>
      </c>
      <c r="H1220" s="102"/>
    </row>
    <row r="1221" spans="1:8" x14ac:dyDescent="0.25">
      <c r="A1221" s="36"/>
      <c r="B1221" s="36"/>
      <c r="C1221" s="122" t="s">
        <v>14570</v>
      </c>
      <c r="D1221" s="106"/>
      <c r="E1221" s="106"/>
      <c r="F1221" s="106">
        <v>7</v>
      </c>
      <c r="G1221" s="117">
        <v>168.47</v>
      </c>
      <c r="H1221" s="102"/>
    </row>
    <row r="1222" spans="1:8" ht="31.5" x14ac:dyDescent="0.25">
      <c r="A1222" s="36" t="s">
        <v>394</v>
      </c>
      <c r="B1222" s="36" t="s">
        <v>9803</v>
      </c>
      <c r="C1222" s="121" t="s">
        <v>289</v>
      </c>
      <c r="D1222" s="36" t="s">
        <v>8</v>
      </c>
      <c r="E1222" s="36">
        <v>2</v>
      </c>
      <c r="F1222" s="36">
        <v>3</v>
      </c>
      <c r="G1222" s="116">
        <v>155.51</v>
      </c>
      <c r="H1222" s="102" t="s">
        <v>20100</v>
      </c>
    </row>
    <row r="1223" spans="1:8" x14ac:dyDescent="0.25">
      <c r="A1223" s="36"/>
      <c r="B1223" s="36"/>
      <c r="C1223" s="121"/>
      <c r="D1223" s="36" t="s">
        <v>7</v>
      </c>
      <c r="E1223" s="36">
        <v>0.5</v>
      </c>
      <c r="F1223" s="36">
        <v>1</v>
      </c>
      <c r="G1223" s="116">
        <v>12.96</v>
      </c>
      <c r="H1223" s="102"/>
    </row>
    <row r="1224" spans="1:8" ht="31.5" x14ac:dyDescent="0.25">
      <c r="A1224" s="36"/>
      <c r="B1224" s="36"/>
      <c r="C1224" s="122" t="s">
        <v>14571</v>
      </c>
      <c r="D1224" s="106"/>
      <c r="E1224" s="106"/>
      <c r="F1224" s="106">
        <v>4</v>
      </c>
      <c r="G1224" s="117">
        <v>168.47</v>
      </c>
      <c r="H1224" s="102"/>
    </row>
    <row r="1225" spans="1:8" ht="47.25" x14ac:dyDescent="0.25">
      <c r="A1225" s="36" t="s">
        <v>3254</v>
      </c>
      <c r="B1225" s="36" t="s">
        <v>9804</v>
      </c>
      <c r="C1225" s="121" t="s">
        <v>3255</v>
      </c>
      <c r="D1225" s="36" t="s">
        <v>7</v>
      </c>
      <c r="E1225" s="36">
        <v>0.5</v>
      </c>
      <c r="F1225" s="36">
        <v>2</v>
      </c>
      <c r="G1225" s="116">
        <v>25.92</v>
      </c>
      <c r="H1225" s="102" t="s">
        <v>18194</v>
      </c>
    </row>
    <row r="1226" spans="1:8" ht="47.25" x14ac:dyDescent="0.25">
      <c r="A1226" s="36"/>
      <c r="B1226" s="36"/>
      <c r="C1226" s="122" t="s">
        <v>14572</v>
      </c>
      <c r="D1226" s="106"/>
      <c r="E1226" s="106"/>
      <c r="F1226" s="106">
        <v>2</v>
      </c>
      <c r="G1226" s="117">
        <v>25.92</v>
      </c>
      <c r="H1226" s="102"/>
    </row>
    <row r="1227" spans="1:8" ht="31.5" x14ac:dyDescent="0.25">
      <c r="A1227" s="36" t="s">
        <v>3256</v>
      </c>
      <c r="B1227" s="36" t="s">
        <v>9805</v>
      </c>
      <c r="C1227" s="121" t="s">
        <v>3257</v>
      </c>
      <c r="D1227" s="36" t="s">
        <v>3</v>
      </c>
      <c r="E1227" s="36">
        <v>10</v>
      </c>
      <c r="F1227" s="36">
        <v>1</v>
      </c>
      <c r="G1227" s="116">
        <v>259.18</v>
      </c>
      <c r="H1227" s="102" t="s">
        <v>20444</v>
      </c>
    </row>
    <row r="1228" spans="1:8" x14ac:dyDescent="0.25">
      <c r="A1228" s="36"/>
      <c r="B1228" s="36"/>
      <c r="C1228" s="121"/>
      <c r="D1228" s="36" t="s">
        <v>8</v>
      </c>
      <c r="E1228" s="36">
        <v>2</v>
      </c>
      <c r="F1228" s="36">
        <v>1</v>
      </c>
      <c r="G1228" s="116">
        <v>51.84</v>
      </c>
      <c r="H1228" s="102"/>
    </row>
    <row r="1229" spans="1:8" x14ac:dyDescent="0.25">
      <c r="A1229" s="36"/>
      <c r="B1229" s="36"/>
      <c r="C1229" s="121"/>
      <c r="D1229" s="36" t="s">
        <v>7</v>
      </c>
      <c r="E1229" s="36">
        <v>0.5</v>
      </c>
      <c r="F1229" s="36">
        <v>16</v>
      </c>
      <c r="G1229" s="116">
        <v>207.35</v>
      </c>
      <c r="H1229" s="102"/>
    </row>
    <row r="1230" spans="1:8" ht="47.25" x14ac:dyDescent="0.25">
      <c r="A1230" s="36"/>
      <c r="B1230" s="36"/>
      <c r="C1230" s="122" t="s">
        <v>14573</v>
      </c>
      <c r="D1230" s="106"/>
      <c r="E1230" s="106"/>
      <c r="F1230" s="106">
        <v>18</v>
      </c>
      <c r="G1230" s="117">
        <v>518.37</v>
      </c>
      <c r="H1230" s="102"/>
    </row>
    <row r="1231" spans="1:8" ht="31.5" x14ac:dyDescent="0.25">
      <c r="A1231" s="36" t="s">
        <v>3258</v>
      </c>
      <c r="B1231" s="36" t="s">
        <v>9806</v>
      </c>
      <c r="C1231" s="121" t="s">
        <v>3259</v>
      </c>
      <c r="D1231" s="36" t="s">
        <v>5</v>
      </c>
      <c r="E1231" s="36">
        <v>5</v>
      </c>
      <c r="F1231" s="36">
        <v>1</v>
      </c>
      <c r="G1231" s="116">
        <v>129.59</v>
      </c>
      <c r="H1231" s="102" t="s">
        <v>19741</v>
      </c>
    </row>
    <row r="1232" spans="1:8" ht="31.5" x14ac:dyDescent="0.25">
      <c r="A1232" s="36"/>
      <c r="B1232" s="36"/>
      <c r="C1232" s="122" t="s">
        <v>14574</v>
      </c>
      <c r="D1232" s="106"/>
      <c r="E1232" s="106"/>
      <c r="F1232" s="106">
        <v>1</v>
      </c>
      <c r="G1232" s="117">
        <v>129.59</v>
      </c>
      <c r="H1232" s="102"/>
    </row>
    <row r="1233" spans="1:8" ht="31.5" x14ac:dyDescent="0.25">
      <c r="A1233" s="36" t="s">
        <v>3260</v>
      </c>
      <c r="B1233" s="36" t="s">
        <v>9807</v>
      </c>
      <c r="C1233" s="121" t="s">
        <v>3261</v>
      </c>
      <c r="D1233" s="36" t="s">
        <v>8</v>
      </c>
      <c r="E1233" s="36">
        <v>2</v>
      </c>
      <c r="F1233" s="36">
        <v>1</v>
      </c>
      <c r="G1233" s="116">
        <v>51.84</v>
      </c>
      <c r="H1233" s="102" t="s">
        <v>19453</v>
      </c>
    </row>
    <row r="1234" spans="1:8" ht="31.5" x14ac:dyDescent="0.25">
      <c r="A1234" s="36"/>
      <c r="B1234" s="36"/>
      <c r="C1234" s="122" t="s">
        <v>14575</v>
      </c>
      <c r="D1234" s="106"/>
      <c r="E1234" s="106"/>
      <c r="F1234" s="106">
        <v>1</v>
      </c>
      <c r="G1234" s="117">
        <v>51.84</v>
      </c>
      <c r="H1234" s="102"/>
    </row>
    <row r="1235" spans="1:8" ht="31.5" x14ac:dyDescent="0.25">
      <c r="A1235" s="36" t="s">
        <v>3262</v>
      </c>
      <c r="B1235" s="36" t="s">
        <v>9808</v>
      </c>
      <c r="C1235" s="121" t="s">
        <v>3263</v>
      </c>
      <c r="D1235" s="36" t="s">
        <v>7</v>
      </c>
      <c r="E1235" s="36">
        <v>0.5</v>
      </c>
      <c r="F1235" s="36">
        <v>1</v>
      </c>
      <c r="G1235" s="116">
        <v>12.96</v>
      </c>
      <c r="H1235" s="102" t="s">
        <v>19545</v>
      </c>
    </row>
    <row r="1236" spans="1:8" ht="31.5" x14ac:dyDescent="0.25">
      <c r="A1236" s="36"/>
      <c r="B1236" s="36"/>
      <c r="C1236" s="122" t="s">
        <v>14576</v>
      </c>
      <c r="D1236" s="106"/>
      <c r="E1236" s="106"/>
      <c r="F1236" s="106">
        <v>1</v>
      </c>
      <c r="G1236" s="117">
        <v>12.96</v>
      </c>
      <c r="H1236" s="102"/>
    </row>
    <row r="1237" spans="1:8" ht="47.25" x14ac:dyDescent="0.25">
      <c r="A1237" s="36" t="s">
        <v>3264</v>
      </c>
      <c r="B1237" s="36" t="s">
        <v>9809</v>
      </c>
      <c r="C1237" s="121" t="s">
        <v>3265</v>
      </c>
      <c r="D1237" s="36" t="s">
        <v>8</v>
      </c>
      <c r="E1237" s="36">
        <v>2</v>
      </c>
      <c r="F1237" s="36">
        <v>1</v>
      </c>
      <c r="G1237" s="116">
        <v>51.84</v>
      </c>
      <c r="H1237" s="102" t="s">
        <v>17592</v>
      </c>
    </row>
    <row r="1238" spans="1:8" ht="47.25" x14ac:dyDescent="0.25">
      <c r="A1238" s="36"/>
      <c r="B1238" s="36"/>
      <c r="C1238" s="122" t="s">
        <v>14577</v>
      </c>
      <c r="D1238" s="106"/>
      <c r="E1238" s="106"/>
      <c r="F1238" s="106">
        <v>1</v>
      </c>
      <c r="G1238" s="117">
        <v>51.84</v>
      </c>
      <c r="H1238" s="102"/>
    </row>
    <row r="1239" spans="1:8" ht="31.5" x14ac:dyDescent="0.25">
      <c r="A1239" s="36" t="s">
        <v>3266</v>
      </c>
      <c r="B1239" s="36" t="s">
        <v>9810</v>
      </c>
      <c r="C1239" s="121" t="s">
        <v>3267</v>
      </c>
      <c r="D1239" s="36" t="s">
        <v>8</v>
      </c>
      <c r="E1239" s="36">
        <v>2</v>
      </c>
      <c r="F1239" s="36">
        <v>3</v>
      </c>
      <c r="G1239" s="116">
        <v>155.51</v>
      </c>
      <c r="H1239" s="102" t="s">
        <v>17633</v>
      </c>
    </row>
    <row r="1240" spans="1:8" x14ac:dyDescent="0.25">
      <c r="A1240" s="36"/>
      <c r="B1240" s="36"/>
      <c r="C1240" s="121"/>
      <c r="D1240" s="36" t="s">
        <v>7</v>
      </c>
      <c r="E1240" s="36">
        <v>0.5</v>
      </c>
      <c r="F1240" s="36">
        <v>1</v>
      </c>
      <c r="G1240" s="116">
        <v>12.96</v>
      </c>
      <c r="H1240" s="102"/>
    </row>
    <row r="1241" spans="1:8" ht="31.5" x14ac:dyDescent="0.25">
      <c r="A1241" s="36"/>
      <c r="B1241" s="36"/>
      <c r="C1241" s="122" t="s">
        <v>14578</v>
      </c>
      <c r="D1241" s="106"/>
      <c r="E1241" s="106"/>
      <c r="F1241" s="106">
        <v>4</v>
      </c>
      <c r="G1241" s="117">
        <v>168.47</v>
      </c>
      <c r="H1241" s="102"/>
    </row>
    <row r="1242" spans="1:8" ht="31.5" x14ac:dyDescent="0.25">
      <c r="A1242" s="36" t="s">
        <v>3268</v>
      </c>
      <c r="B1242" s="36" t="s">
        <v>9811</v>
      </c>
      <c r="C1242" s="121" t="s">
        <v>3269</v>
      </c>
      <c r="D1242" s="36" t="s">
        <v>8</v>
      </c>
      <c r="E1242" s="36">
        <v>2</v>
      </c>
      <c r="F1242" s="36">
        <v>4</v>
      </c>
      <c r="G1242" s="116">
        <v>207.35</v>
      </c>
      <c r="H1242" s="102" t="s">
        <v>20425</v>
      </c>
    </row>
    <row r="1243" spans="1:8" x14ac:dyDescent="0.25">
      <c r="A1243" s="36"/>
      <c r="B1243" s="36"/>
      <c r="C1243" s="121"/>
      <c r="D1243" s="36" t="s">
        <v>7</v>
      </c>
      <c r="E1243" s="36">
        <v>0.5</v>
      </c>
      <c r="F1243" s="36">
        <v>1</v>
      </c>
      <c r="G1243" s="116">
        <v>12.96</v>
      </c>
      <c r="H1243" s="102"/>
    </row>
    <row r="1244" spans="1:8" ht="31.5" x14ac:dyDescent="0.25">
      <c r="A1244" s="36"/>
      <c r="B1244" s="36"/>
      <c r="C1244" s="122" t="s">
        <v>14579</v>
      </c>
      <c r="D1244" s="106"/>
      <c r="E1244" s="106"/>
      <c r="F1244" s="106">
        <v>5</v>
      </c>
      <c r="G1244" s="117">
        <v>220.31</v>
      </c>
      <c r="H1244" s="102"/>
    </row>
    <row r="1245" spans="1:8" x14ac:dyDescent="0.25">
      <c r="A1245" s="36" t="s">
        <v>3270</v>
      </c>
      <c r="B1245" s="36" t="s">
        <v>9812</v>
      </c>
      <c r="C1245" s="121" t="s">
        <v>3271</v>
      </c>
      <c r="D1245" s="36" t="s">
        <v>8</v>
      </c>
      <c r="E1245" s="36">
        <v>2</v>
      </c>
      <c r="F1245" s="36">
        <v>1</v>
      </c>
      <c r="G1245" s="116">
        <v>51.84</v>
      </c>
      <c r="H1245" s="102" t="s">
        <v>20235</v>
      </c>
    </row>
    <row r="1246" spans="1:8" x14ac:dyDescent="0.25">
      <c r="A1246" s="36"/>
      <c r="B1246" s="36"/>
      <c r="C1246" s="121"/>
      <c r="D1246" s="36" t="s">
        <v>7</v>
      </c>
      <c r="E1246" s="36">
        <v>0.5</v>
      </c>
      <c r="F1246" s="36">
        <v>4</v>
      </c>
      <c r="G1246" s="116">
        <v>51.84</v>
      </c>
      <c r="H1246" s="102"/>
    </row>
    <row r="1247" spans="1:8" x14ac:dyDescent="0.25">
      <c r="A1247" s="36"/>
      <c r="B1247" s="36"/>
      <c r="C1247" s="122" t="s">
        <v>14580</v>
      </c>
      <c r="D1247" s="106"/>
      <c r="E1247" s="106"/>
      <c r="F1247" s="106">
        <v>5</v>
      </c>
      <c r="G1247" s="117">
        <v>103.68</v>
      </c>
      <c r="H1247" s="102"/>
    </row>
    <row r="1248" spans="1:8" ht="31.5" x14ac:dyDescent="0.25">
      <c r="A1248" s="36" t="s">
        <v>3272</v>
      </c>
      <c r="B1248" s="36" t="s">
        <v>9813</v>
      </c>
      <c r="C1248" s="121" t="s">
        <v>3273</v>
      </c>
      <c r="D1248" s="36" t="s">
        <v>8</v>
      </c>
      <c r="E1248" s="36">
        <v>2</v>
      </c>
      <c r="F1248" s="36">
        <v>2</v>
      </c>
      <c r="G1248" s="116">
        <v>103.67</v>
      </c>
      <c r="H1248" s="102" t="s">
        <v>20410</v>
      </c>
    </row>
    <row r="1249" spans="1:8" x14ac:dyDescent="0.25">
      <c r="A1249" s="36"/>
      <c r="B1249" s="36"/>
      <c r="C1249" s="121"/>
      <c r="D1249" s="36" t="s">
        <v>7</v>
      </c>
      <c r="E1249" s="36">
        <v>0.5</v>
      </c>
      <c r="F1249" s="36">
        <v>1</v>
      </c>
      <c r="G1249" s="116">
        <v>12.96</v>
      </c>
      <c r="H1249" s="102"/>
    </row>
    <row r="1250" spans="1:8" ht="31.5" x14ac:dyDescent="0.25">
      <c r="A1250" s="36"/>
      <c r="B1250" s="36"/>
      <c r="C1250" s="122" t="s">
        <v>14581</v>
      </c>
      <c r="D1250" s="106"/>
      <c r="E1250" s="106"/>
      <c r="F1250" s="106">
        <v>3</v>
      </c>
      <c r="G1250" s="117">
        <v>116.63</v>
      </c>
      <c r="H1250" s="102"/>
    </row>
    <row r="1251" spans="1:8" ht="31.5" x14ac:dyDescent="0.25">
      <c r="A1251" s="36" t="s">
        <v>3274</v>
      </c>
      <c r="B1251" s="36" t="s">
        <v>9814</v>
      </c>
      <c r="C1251" s="121" t="s">
        <v>3275</v>
      </c>
      <c r="D1251" s="36" t="s">
        <v>8</v>
      </c>
      <c r="E1251" s="36">
        <v>2</v>
      </c>
      <c r="F1251" s="36">
        <v>7</v>
      </c>
      <c r="G1251" s="116">
        <v>362.85</v>
      </c>
      <c r="H1251" s="102" t="s">
        <v>17003</v>
      </c>
    </row>
    <row r="1252" spans="1:8" x14ac:dyDescent="0.25">
      <c r="A1252" s="36"/>
      <c r="B1252" s="36"/>
      <c r="C1252" s="121"/>
      <c r="D1252" s="36" t="s">
        <v>7</v>
      </c>
      <c r="E1252" s="36">
        <v>0.5</v>
      </c>
      <c r="F1252" s="36">
        <v>3</v>
      </c>
      <c r="G1252" s="116">
        <v>38.880000000000003</v>
      </c>
      <c r="H1252" s="102"/>
    </row>
    <row r="1253" spans="1:8" ht="31.5" x14ac:dyDescent="0.25">
      <c r="A1253" s="36"/>
      <c r="B1253" s="36"/>
      <c r="C1253" s="122" t="s">
        <v>14582</v>
      </c>
      <c r="D1253" s="106"/>
      <c r="E1253" s="106"/>
      <c r="F1253" s="106">
        <v>10</v>
      </c>
      <c r="G1253" s="117">
        <v>401.73</v>
      </c>
      <c r="H1253" s="102"/>
    </row>
    <row r="1254" spans="1:8" ht="31.5" x14ac:dyDescent="0.25">
      <c r="A1254" s="36" t="s">
        <v>3276</v>
      </c>
      <c r="B1254" s="36" t="s">
        <v>9815</v>
      </c>
      <c r="C1254" s="121" t="s">
        <v>3277</v>
      </c>
      <c r="D1254" s="36" t="s">
        <v>8</v>
      </c>
      <c r="E1254" s="36">
        <v>2</v>
      </c>
      <c r="F1254" s="36">
        <v>1</v>
      </c>
      <c r="G1254" s="116">
        <v>51.84</v>
      </c>
      <c r="H1254" s="102" t="s">
        <v>18185</v>
      </c>
    </row>
    <row r="1255" spans="1:8" ht="31.5" x14ac:dyDescent="0.25">
      <c r="A1255" s="36"/>
      <c r="B1255" s="36"/>
      <c r="C1255" s="122" t="s">
        <v>14583</v>
      </c>
      <c r="D1255" s="106"/>
      <c r="E1255" s="106"/>
      <c r="F1255" s="106">
        <v>1</v>
      </c>
      <c r="G1255" s="117">
        <v>51.84</v>
      </c>
      <c r="H1255" s="102"/>
    </row>
    <row r="1256" spans="1:8" ht="31.5" x14ac:dyDescent="0.25">
      <c r="A1256" s="36" t="s">
        <v>3278</v>
      </c>
      <c r="B1256" s="36" t="s">
        <v>9816</v>
      </c>
      <c r="C1256" s="121" t="s">
        <v>3279</v>
      </c>
      <c r="D1256" s="36" t="s">
        <v>8</v>
      </c>
      <c r="E1256" s="36">
        <v>2</v>
      </c>
      <c r="F1256" s="36">
        <v>2</v>
      </c>
      <c r="G1256" s="116">
        <v>103.67</v>
      </c>
      <c r="H1256" s="102" t="s">
        <v>19214</v>
      </c>
    </row>
    <row r="1257" spans="1:8" ht="31.5" x14ac:dyDescent="0.25">
      <c r="A1257" s="36"/>
      <c r="B1257" s="36"/>
      <c r="C1257" s="122" t="s">
        <v>14584</v>
      </c>
      <c r="D1257" s="106"/>
      <c r="E1257" s="106"/>
      <c r="F1257" s="106">
        <v>2</v>
      </c>
      <c r="G1257" s="117">
        <v>103.67</v>
      </c>
      <c r="H1257" s="102"/>
    </row>
    <row r="1258" spans="1:8" ht="31.5" x14ac:dyDescent="0.25">
      <c r="A1258" s="36" t="s">
        <v>3280</v>
      </c>
      <c r="B1258" s="36" t="s">
        <v>9817</v>
      </c>
      <c r="C1258" s="121" t="s">
        <v>3281</v>
      </c>
      <c r="D1258" s="36" t="s">
        <v>4</v>
      </c>
      <c r="E1258" s="36">
        <v>8</v>
      </c>
      <c r="F1258" s="36">
        <v>5</v>
      </c>
      <c r="G1258" s="116">
        <v>1036.73</v>
      </c>
      <c r="H1258" s="102" t="s">
        <v>20752</v>
      </c>
    </row>
    <row r="1259" spans="1:8" x14ac:dyDescent="0.25">
      <c r="A1259" s="36"/>
      <c r="B1259" s="36"/>
      <c r="C1259" s="121"/>
      <c r="D1259" s="36" t="s">
        <v>8</v>
      </c>
      <c r="E1259" s="36">
        <v>2</v>
      </c>
      <c r="F1259" s="36">
        <v>17</v>
      </c>
      <c r="G1259" s="116">
        <v>881.22</v>
      </c>
      <c r="H1259" s="102"/>
    </row>
    <row r="1260" spans="1:8" x14ac:dyDescent="0.25">
      <c r="A1260" s="36"/>
      <c r="B1260" s="36"/>
      <c r="C1260" s="121"/>
      <c r="D1260" s="36" t="s">
        <v>6</v>
      </c>
      <c r="E1260" s="36">
        <v>1</v>
      </c>
      <c r="F1260" s="36">
        <v>2</v>
      </c>
      <c r="G1260" s="116">
        <v>51.84</v>
      </c>
      <c r="H1260" s="102"/>
    </row>
    <row r="1261" spans="1:8" x14ac:dyDescent="0.25">
      <c r="A1261" s="36"/>
      <c r="B1261" s="36"/>
      <c r="C1261" s="121"/>
      <c r="D1261" s="36" t="s">
        <v>7</v>
      </c>
      <c r="E1261" s="36">
        <v>0.5</v>
      </c>
      <c r="F1261" s="36">
        <v>12</v>
      </c>
      <c r="G1261" s="116">
        <v>155.51</v>
      </c>
      <c r="H1261" s="102"/>
    </row>
    <row r="1262" spans="1:8" ht="31.5" x14ac:dyDescent="0.25">
      <c r="A1262" s="36"/>
      <c r="B1262" s="36"/>
      <c r="C1262" s="122" t="s">
        <v>14585</v>
      </c>
      <c r="D1262" s="106"/>
      <c r="E1262" s="106"/>
      <c r="F1262" s="106">
        <v>36</v>
      </c>
      <c r="G1262" s="117">
        <v>2125.3000000000002</v>
      </c>
      <c r="H1262" s="102"/>
    </row>
    <row r="1263" spans="1:8" x14ac:dyDescent="0.25">
      <c r="A1263" s="36" t="s">
        <v>3282</v>
      </c>
      <c r="B1263" s="36" t="s">
        <v>9818</v>
      </c>
      <c r="C1263" s="121" t="s">
        <v>3283</v>
      </c>
      <c r="D1263" s="36" t="s">
        <v>7</v>
      </c>
      <c r="E1263" s="36">
        <v>0.5</v>
      </c>
      <c r="F1263" s="36">
        <v>1</v>
      </c>
      <c r="G1263" s="116">
        <v>12.96</v>
      </c>
      <c r="H1263" s="102" t="s">
        <v>18106</v>
      </c>
    </row>
    <row r="1264" spans="1:8" ht="31.5" x14ac:dyDescent="0.25">
      <c r="A1264" s="36"/>
      <c r="B1264" s="36"/>
      <c r="C1264" s="122" t="s">
        <v>14586</v>
      </c>
      <c r="D1264" s="106"/>
      <c r="E1264" s="106"/>
      <c r="F1264" s="106">
        <v>1</v>
      </c>
      <c r="G1264" s="117">
        <v>12.96</v>
      </c>
      <c r="H1264" s="102"/>
    </row>
    <row r="1265" spans="1:8" x14ac:dyDescent="0.25">
      <c r="A1265" s="36" t="s">
        <v>3284</v>
      </c>
      <c r="B1265" s="36" t="s">
        <v>9819</v>
      </c>
      <c r="C1265" s="121" t="s">
        <v>3285</v>
      </c>
      <c r="D1265" s="36" t="s">
        <v>8</v>
      </c>
      <c r="E1265" s="36">
        <v>2</v>
      </c>
      <c r="F1265" s="36">
        <v>4</v>
      </c>
      <c r="G1265" s="116">
        <v>207.35</v>
      </c>
      <c r="H1265" s="102" t="s">
        <v>17720</v>
      </c>
    </row>
    <row r="1266" spans="1:8" x14ac:dyDescent="0.25">
      <c r="A1266" s="36"/>
      <c r="B1266" s="36"/>
      <c r="C1266" s="121"/>
      <c r="D1266" s="36" t="s">
        <v>7</v>
      </c>
      <c r="E1266" s="36">
        <v>0.5</v>
      </c>
      <c r="F1266" s="36">
        <v>1</v>
      </c>
      <c r="G1266" s="116">
        <v>12.96</v>
      </c>
      <c r="H1266" s="102"/>
    </row>
    <row r="1267" spans="1:8" ht="31.5" x14ac:dyDescent="0.25">
      <c r="A1267" s="36"/>
      <c r="B1267" s="36"/>
      <c r="C1267" s="122" t="s">
        <v>14587</v>
      </c>
      <c r="D1267" s="106"/>
      <c r="E1267" s="106"/>
      <c r="F1267" s="106">
        <v>5</v>
      </c>
      <c r="G1267" s="117">
        <v>220.31</v>
      </c>
      <c r="H1267" s="102"/>
    </row>
    <row r="1268" spans="1:8" ht="31.5" x14ac:dyDescent="0.25">
      <c r="A1268" s="36" t="s">
        <v>3286</v>
      </c>
      <c r="B1268" s="36" t="s">
        <v>9820</v>
      </c>
      <c r="C1268" s="121" t="s">
        <v>3287</v>
      </c>
      <c r="D1268" s="36" t="s">
        <v>5</v>
      </c>
      <c r="E1268" s="36">
        <v>5</v>
      </c>
      <c r="F1268" s="36">
        <v>2</v>
      </c>
      <c r="G1268" s="116">
        <v>259.18</v>
      </c>
      <c r="H1268" s="102" t="s">
        <v>20677</v>
      </c>
    </row>
    <row r="1269" spans="1:8" ht="31.5" x14ac:dyDescent="0.25">
      <c r="A1269" s="36"/>
      <c r="B1269" s="36"/>
      <c r="C1269" s="122" t="s">
        <v>14588</v>
      </c>
      <c r="D1269" s="106"/>
      <c r="E1269" s="106"/>
      <c r="F1269" s="106">
        <v>2</v>
      </c>
      <c r="G1269" s="117">
        <v>259.18</v>
      </c>
      <c r="H1269" s="102"/>
    </row>
    <row r="1270" spans="1:8" ht="31.5" x14ac:dyDescent="0.25">
      <c r="A1270" s="36" t="s">
        <v>3288</v>
      </c>
      <c r="B1270" s="36" t="s">
        <v>9821</v>
      </c>
      <c r="C1270" s="121" t="s">
        <v>3289</v>
      </c>
      <c r="D1270" s="36" t="s">
        <v>7</v>
      </c>
      <c r="E1270" s="36">
        <v>0.5</v>
      </c>
      <c r="F1270" s="36">
        <v>2</v>
      </c>
      <c r="G1270" s="116">
        <v>25.92</v>
      </c>
      <c r="H1270" s="102" t="s">
        <v>17086</v>
      </c>
    </row>
    <row r="1271" spans="1:8" ht="31.5" x14ac:dyDescent="0.25">
      <c r="A1271" s="36"/>
      <c r="B1271" s="36"/>
      <c r="C1271" s="122" t="s">
        <v>14589</v>
      </c>
      <c r="D1271" s="106"/>
      <c r="E1271" s="106"/>
      <c r="F1271" s="106">
        <v>2</v>
      </c>
      <c r="G1271" s="117">
        <v>25.92</v>
      </c>
      <c r="H1271" s="102"/>
    </row>
    <row r="1272" spans="1:8" x14ac:dyDescent="0.25">
      <c r="A1272" s="36" t="s">
        <v>3290</v>
      </c>
      <c r="B1272" s="36" t="s">
        <v>9822</v>
      </c>
      <c r="C1272" s="121" t="s">
        <v>3291</v>
      </c>
      <c r="D1272" s="36" t="s">
        <v>7</v>
      </c>
      <c r="E1272" s="36">
        <v>0.5</v>
      </c>
      <c r="F1272" s="36">
        <v>1</v>
      </c>
      <c r="G1272" s="116">
        <v>12.96</v>
      </c>
      <c r="H1272" s="102" t="s">
        <v>18086</v>
      </c>
    </row>
    <row r="1273" spans="1:8" ht="31.5" x14ac:dyDescent="0.25">
      <c r="A1273" s="36"/>
      <c r="B1273" s="36"/>
      <c r="C1273" s="122" t="s">
        <v>14590</v>
      </c>
      <c r="D1273" s="106"/>
      <c r="E1273" s="106"/>
      <c r="F1273" s="106">
        <v>1</v>
      </c>
      <c r="G1273" s="117">
        <v>12.96</v>
      </c>
      <c r="H1273" s="102"/>
    </row>
    <row r="1274" spans="1:8" x14ac:dyDescent="0.25">
      <c r="A1274" s="36" t="s">
        <v>400</v>
      </c>
      <c r="B1274" s="36" t="s">
        <v>8041</v>
      </c>
      <c r="C1274" s="121" t="s">
        <v>120</v>
      </c>
      <c r="D1274" s="36" t="s">
        <v>5</v>
      </c>
      <c r="E1274" s="36">
        <v>5</v>
      </c>
      <c r="F1274" s="36">
        <v>1</v>
      </c>
      <c r="G1274" s="116">
        <v>129.59</v>
      </c>
      <c r="H1274" s="102" t="s">
        <v>18134</v>
      </c>
    </row>
    <row r="1275" spans="1:8" x14ac:dyDescent="0.25">
      <c r="A1275" s="36"/>
      <c r="B1275" s="36"/>
      <c r="C1275" s="121"/>
      <c r="D1275" s="36" t="s">
        <v>7</v>
      </c>
      <c r="E1275" s="36">
        <v>0.5</v>
      </c>
      <c r="F1275" s="36">
        <v>1</v>
      </c>
      <c r="G1275" s="116">
        <v>12.96</v>
      </c>
      <c r="H1275" s="102"/>
    </row>
    <row r="1276" spans="1:8" ht="31.5" x14ac:dyDescent="0.25">
      <c r="A1276" s="36"/>
      <c r="B1276" s="36"/>
      <c r="C1276" s="122" t="s">
        <v>14591</v>
      </c>
      <c r="D1276" s="106"/>
      <c r="E1276" s="106"/>
      <c r="F1276" s="106">
        <v>2</v>
      </c>
      <c r="G1276" s="117">
        <v>142.55000000000001</v>
      </c>
      <c r="H1276" s="102"/>
    </row>
    <row r="1277" spans="1:8" x14ac:dyDescent="0.25">
      <c r="A1277" s="36" t="s">
        <v>3292</v>
      </c>
      <c r="B1277" s="36" t="s">
        <v>9823</v>
      </c>
      <c r="C1277" s="121" t="s">
        <v>3293</v>
      </c>
      <c r="D1277" s="36" t="s">
        <v>8</v>
      </c>
      <c r="E1277" s="36">
        <v>2</v>
      </c>
      <c r="F1277" s="36">
        <v>1</v>
      </c>
      <c r="G1277" s="116">
        <v>51.84</v>
      </c>
      <c r="H1277" s="102" t="s">
        <v>17894</v>
      </c>
    </row>
    <row r="1278" spans="1:8" x14ac:dyDescent="0.25">
      <c r="A1278" s="36"/>
      <c r="B1278" s="36"/>
      <c r="C1278" s="121"/>
      <c r="D1278" s="36" t="s">
        <v>7</v>
      </c>
      <c r="E1278" s="36">
        <v>0.5</v>
      </c>
      <c r="F1278" s="36">
        <v>1</v>
      </c>
      <c r="G1278" s="116">
        <v>12.96</v>
      </c>
      <c r="H1278" s="102"/>
    </row>
    <row r="1279" spans="1:8" x14ac:dyDescent="0.25">
      <c r="A1279" s="36"/>
      <c r="B1279" s="36"/>
      <c r="C1279" s="122" t="s">
        <v>14592</v>
      </c>
      <c r="D1279" s="106"/>
      <c r="E1279" s="106"/>
      <c r="F1279" s="106">
        <v>2</v>
      </c>
      <c r="G1279" s="117">
        <v>64.800000000000011</v>
      </c>
      <c r="H1279" s="102"/>
    </row>
    <row r="1280" spans="1:8" ht="31.5" x14ac:dyDescent="0.25">
      <c r="A1280" s="36" t="s">
        <v>3294</v>
      </c>
      <c r="B1280" s="36" t="s">
        <v>9824</v>
      </c>
      <c r="C1280" s="121" t="s">
        <v>3295</v>
      </c>
      <c r="D1280" s="36" t="s">
        <v>3</v>
      </c>
      <c r="E1280" s="36">
        <v>10</v>
      </c>
      <c r="F1280" s="36">
        <v>1</v>
      </c>
      <c r="G1280" s="116">
        <v>259.18</v>
      </c>
      <c r="H1280" s="102" t="s">
        <v>19736</v>
      </c>
    </row>
    <row r="1281" spans="1:8" ht="31.5" x14ac:dyDescent="0.25">
      <c r="A1281" s="36"/>
      <c r="B1281" s="36"/>
      <c r="C1281" s="122" t="s">
        <v>14593</v>
      </c>
      <c r="D1281" s="106"/>
      <c r="E1281" s="106"/>
      <c r="F1281" s="106">
        <v>1</v>
      </c>
      <c r="G1281" s="117">
        <v>259.18</v>
      </c>
      <c r="H1281" s="102"/>
    </row>
    <row r="1282" spans="1:8" ht="31.5" x14ac:dyDescent="0.25">
      <c r="A1282" s="36" t="s">
        <v>3296</v>
      </c>
      <c r="B1282" s="36" t="s">
        <v>9825</v>
      </c>
      <c r="C1282" s="121" t="s">
        <v>3297</v>
      </c>
      <c r="D1282" s="36" t="s">
        <v>8</v>
      </c>
      <c r="E1282" s="36">
        <v>2</v>
      </c>
      <c r="F1282" s="36">
        <v>2</v>
      </c>
      <c r="G1282" s="116">
        <v>103.67</v>
      </c>
      <c r="H1282" s="102" t="s">
        <v>17135</v>
      </c>
    </row>
    <row r="1283" spans="1:8" x14ac:dyDescent="0.25">
      <c r="A1283" s="36"/>
      <c r="B1283" s="36"/>
      <c r="C1283" s="121"/>
      <c r="D1283" s="36" t="s">
        <v>7</v>
      </c>
      <c r="E1283" s="36">
        <v>0.5</v>
      </c>
      <c r="F1283" s="36">
        <v>6</v>
      </c>
      <c r="G1283" s="116">
        <v>77.75</v>
      </c>
      <c r="H1283" s="102"/>
    </row>
    <row r="1284" spans="1:8" ht="31.5" x14ac:dyDescent="0.25">
      <c r="A1284" s="36"/>
      <c r="B1284" s="36"/>
      <c r="C1284" s="122" t="s">
        <v>14594</v>
      </c>
      <c r="D1284" s="106"/>
      <c r="E1284" s="106"/>
      <c r="F1284" s="106">
        <v>8</v>
      </c>
      <c r="G1284" s="117">
        <v>181.42000000000002</v>
      </c>
      <c r="H1284" s="102"/>
    </row>
    <row r="1285" spans="1:8" x14ac:dyDescent="0.25">
      <c r="A1285" s="36" t="s">
        <v>3298</v>
      </c>
      <c r="B1285" s="36" t="s">
        <v>9826</v>
      </c>
      <c r="C1285" s="121" t="s">
        <v>3299</v>
      </c>
      <c r="D1285" s="36" t="s">
        <v>5</v>
      </c>
      <c r="E1285" s="36">
        <v>5</v>
      </c>
      <c r="F1285" s="36">
        <v>2</v>
      </c>
      <c r="G1285" s="116">
        <v>259.18</v>
      </c>
      <c r="H1285" s="114" t="s">
        <v>19883</v>
      </c>
    </row>
    <row r="1286" spans="1:8" x14ac:dyDescent="0.25">
      <c r="A1286" s="36"/>
      <c r="B1286" s="36"/>
      <c r="C1286" s="121"/>
      <c r="D1286" s="36" t="s">
        <v>7</v>
      </c>
      <c r="E1286" s="36">
        <v>0.5</v>
      </c>
      <c r="F1286" s="36">
        <v>2</v>
      </c>
      <c r="G1286" s="116">
        <v>25.92</v>
      </c>
      <c r="H1286" s="102"/>
    </row>
    <row r="1287" spans="1:8" ht="31.5" x14ac:dyDescent="0.25">
      <c r="A1287" s="36"/>
      <c r="B1287" s="36"/>
      <c r="C1287" s="122" t="s">
        <v>14595</v>
      </c>
      <c r="D1287" s="106"/>
      <c r="E1287" s="106"/>
      <c r="F1287" s="106">
        <v>4</v>
      </c>
      <c r="G1287" s="117">
        <v>285.10000000000002</v>
      </c>
      <c r="H1287" s="102"/>
    </row>
    <row r="1288" spans="1:8" ht="31.5" x14ac:dyDescent="0.25">
      <c r="A1288" s="36" t="s">
        <v>3300</v>
      </c>
      <c r="B1288" s="36" t="s">
        <v>9827</v>
      </c>
      <c r="C1288" s="121" t="s">
        <v>3301</v>
      </c>
      <c r="D1288" s="36" t="s">
        <v>4</v>
      </c>
      <c r="E1288" s="36">
        <v>8</v>
      </c>
      <c r="F1288" s="36">
        <v>1</v>
      </c>
      <c r="G1288" s="116">
        <v>207.35</v>
      </c>
      <c r="H1288" s="102" t="s">
        <v>17541</v>
      </c>
    </row>
    <row r="1289" spans="1:8" ht="31.5" x14ac:dyDescent="0.25">
      <c r="A1289" s="36"/>
      <c r="B1289" s="36"/>
      <c r="C1289" s="122" t="s">
        <v>14596</v>
      </c>
      <c r="D1289" s="106"/>
      <c r="E1289" s="106"/>
      <c r="F1289" s="106">
        <v>1</v>
      </c>
      <c r="G1289" s="117">
        <v>207.35</v>
      </c>
      <c r="H1289" s="102"/>
    </row>
    <row r="1290" spans="1:8" x14ac:dyDescent="0.25">
      <c r="A1290" s="36" t="s">
        <v>3302</v>
      </c>
      <c r="B1290" s="36" t="s">
        <v>9828</v>
      </c>
      <c r="C1290" s="121" t="s">
        <v>3303</v>
      </c>
      <c r="D1290" s="36" t="s">
        <v>8</v>
      </c>
      <c r="E1290" s="36">
        <v>2</v>
      </c>
      <c r="F1290" s="36">
        <v>1</v>
      </c>
      <c r="G1290" s="116">
        <v>51.84</v>
      </c>
      <c r="H1290" s="102" t="s">
        <v>20873</v>
      </c>
    </row>
    <row r="1291" spans="1:8" ht="31.5" x14ac:dyDescent="0.25">
      <c r="A1291" s="36"/>
      <c r="B1291" s="36"/>
      <c r="C1291" s="122" t="s">
        <v>14597</v>
      </c>
      <c r="D1291" s="106"/>
      <c r="E1291" s="106"/>
      <c r="F1291" s="106">
        <v>1</v>
      </c>
      <c r="G1291" s="117">
        <v>51.84</v>
      </c>
      <c r="H1291" s="102"/>
    </row>
    <row r="1292" spans="1:8" x14ac:dyDescent="0.25">
      <c r="A1292" s="36" t="s">
        <v>3304</v>
      </c>
      <c r="B1292" s="36" t="s">
        <v>9829</v>
      </c>
      <c r="C1292" s="121" t="s">
        <v>3305</v>
      </c>
      <c r="D1292" s="36" t="s">
        <v>7</v>
      </c>
      <c r="E1292" s="36">
        <v>0.5</v>
      </c>
      <c r="F1292" s="36">
        <v>1</v>
      </c>
      <c r="G1292" s="116">
        <v>12.96</v>
      </c>
      <c r="H1292" s="102" t="s">
        <v>17793</v>
      </c>
    </row>
    <row r="1293" spans="1:8" ht="31.5" x14ac:dyDescent="0.25">
      <c r="A1293" s="36"/>
      <c r="B1293" s="36"/>
      <c r="C1293" s="122" t="s">
        <v>14598</v>
      </c>
      <c r="D1293" s="106"/>
      <c r="E1293" s="106"/>
      <c r="F1293" s="106">
        <v>1</v>
      </c>
      <c r="G1293" s="117">
        <v>12.96</v>
      </c>
      <c r="H1293" s="102"/>
    </row>
    <row r="1294" spans="1:8" ht="47.25" x14ac:dyDescent="0.25">
      <c r="A1294" s="36" t="s">
        <v>3306</v>
      </c>
      <c r="B1294" s="36" t="s">
        <v>9830</v>
      </c>
      <c r="C1294" s="121" t="s">
        <v>3307</v>
      </c>
      <c r="D1294" s="36" t="s">
        <v>7</v>
      </c>
      <c r="E1294" s="36">
        <v>0.5</v>
      </c>
      <c r="F1294" s="36">
        <v>2</v>
      </c>
      <c r="G1294" s="116">
        <v>25.92</v>
      </c>
      <c r="H1294" s="102" t="s">
        <v>17987</v>
      </c>
    </row>
    <row r="1295" spans="1:8" ht="47.25" x14ac:dyDescent="0.25">
      <c r="A1295" s="36"/>
      <c r="B1295" s="36"/>
      <c r="C1295" s="122" t="s">
        <v>14599</v>
      </c>
      <c r="D1295" s="106"/>
      <c r="E1295" s="106"/>
      <c r="F1295" s="106">
        <v>2</v>
      </c>
      <c r="G1295" s="117">
        <v>25.92</v>
      </c>
      <c r="H1295" s="102"/>
    </row>
    <row r="1296" spans="1:8" ht="47.25" x14ac:dyDescent="0.25">
      <c r="A1296" s="36" t="s">
        <v>405</v>
      </c>
      <c r="B1296" s="36" t="s">
        <v>9831</v>
      </c>
      <c r="C1296" s="121" t="s">
        <v>249</v>
      </c>
      <c r="D1296" s="36" t="s">
        <v>5</v>
      </c>
      <c r="E1296" s="36">
        <v>5</v>
      </c>
      <c r="F1296" s="36">
        <v>1</v>
      </c>
      <c r="G1296" s="116">
        <v>129.59</v>
      </c>
      <c r="H1296" s="102" t="s">
        <v>17327</v>
      </c>
    </row>
    <row r="1297" spans="1:8" x14ac:dyDescent="0.25">
      <c r="A1297" s="36"/>
      <c r="B1297" s="36"/>
      <c r="C1297" s="121"/>
      <c r="D1297" s="36" t="s">
        <v>7</v>
      </c>
      <c r="E1297" s="36">
        <v>0.5</v>
      </c>
      <c r="F1297" s="36">
        <v>12</v>
      </c>
      <c r="G1297" s="116">
        <v>155.51</v>
      </c>
      <c r="H1297" s="102"/>
    </row>
    <row r="1298" spans="1:8" ht="47.25" x14ac:dyDescent="0.25">
      <c r="A1298" s="36"/>
      <c r="B1298" s="36"/>
      <c r="C1298" s="122" t="s">
        <v>14600</v>
      </c>
      <c r="D1298" s="106"/>
      <c r="E1298" s="106"/>
      <c r="F1298" s="106">
        <v>13</v>
      </c>
      <c r="G1298" s="117">
        <v>285.10000000000002</v>
      </c>
      <c r="H1298" s="102"/>
    </row>
    <row r="1299" spans="1:8" x14ac:dyDescent="0.25">
      <c r="A1299" s="36" t="s">
        <v>3308</v>
      </c>
      <c r="B1299" s="36" t="s">
        <v>9832</v>
      </c>
      <c r="C1299" s="121" t="s">
        <v>3309</v>
      </c>
      <c r="D1299" s="36" t="s">
        <v>7</v>
      </c>
      <c r="E1299" s="36">
        <v>0.5</v>
      </c>
      <c r="F1299" s="36">
        <v>1</v>
      </c>
      <c r="G1299" s="116">
        <v>12.96</v>
      </c>
      <c r="H1299" s="102" t="s">
        <v>20002</v>
      </c>
    </row>
    <row r="1300" spans="1:8" ht="31.5" x14ac:dyDescent="0.25">
      <c r="A1300" s="36"/>
      <c r="B1300" s="36"/>
      <c r="C1300" s="122" t="s">
        <v>14601</v>
      </c>
      <c r="D1300" s="106"/>
      <c r="E1300" s="106"/>
      <c r="F1300" s="106">
        <v>1</v>
      </c>
      <c r="G1300" s="117">
        <v>12.96</v>
      </c>
      <c r="H1300" s="102"/>
    </row>
    <row r="1301" spans="1:8" ht="47.25" x14ac:dyDescent="0.25">
      <c r="A1301" s="36" t="s">
        <v>3310</v>
      </c>
      <c r="B1301" s="36" t="s">
        <v>9833</v>
      </c>
      <c r="C1301" s="121" t="s">
        <v>3311</v>
      </c>
      <c r="D1301" s="36" t="s">
        <v>4</v>
      </c>
      <c r="E1301" s="36">
        <v>8</v>
      </c>
      <c r="F1301" s="36">
        <v>1</v>
      </c>
      <c r="G1301" s="116">
        <v>207.35</v>
      </c>
      <c r="H1301" s="102" t="s">
        <v>19771</v>
      </c>
    </row>
    <row r="1302" spans="1:8" x14ac:dyDescent="0.25">
      <c r="A1302" s="36"/>
      <c r="B1302" s="36"/>
      <c r="C1302" s="121"/>
      <c r="D1302" s="36" t="s">
        <v>8</v>
      </c>
      <c r="E1302" s="36">
        <v>2</v>
      </c>
      <c r="F1302" s="36">
        <v>6</v>
      </c>
      <c r="G1302" s="116">
        <v>311.02</v>
      </c>
      <c r="H1302" s="102"/>
    </row>
    <row r="1303" spans="1:8" x14ac:dyDescent="0.25">
      <c r="A1303" s="36"/>
      <c r="B1303" s="36"/>
      <c r="C1303" s="121"/>
      <c r="D1303" s="36" t="s">
        <v>7</v>
      </c>
      <c r="E1303" s="36">
        <v>0.5</v>
      </c>
      <c r="F1303" s="36">
        <v>6</v>
      </c>
      <c r="G1303" s="116">
        <v>77.75</v>
      </c>
      <c r="H1303" s="102"/>
    </row>
    <row r="1304" spans="1:8" ht="47.25" x14ac:dyDescent="0.25">
      <c r="A1304" s="36"/>
      <c r="B1304" s="36"/>
      <c r="C1304" s="122" t="s">
        <v>14602</v>
      </c>
      <c r="D1304" s="106"/>
      <c r="E1304" s="106"/>
      <c r="F1304" s="106">
        <v>13</v>
      </c>
      <c r="G1304" s="117">
        <v>596.12</v>
      </c>
      <c r="H1304" s="102"/>
    </row>
    <row r="1305" spans="1:8" ht="31.5" x14ac:dyDescent="0.25">
      <c r="A1305" s="36" t="s">
        <v>3312</v>
      </c>
      <c r="B1305" s="36" t="s">
        <v>9834</v>
      </c>
      <c r="C1305" s="121" t="s">
        <v>3313</v>
      </c>
      <c r="D1305" s="36" t="s">
        <v>8</v>
      </c>
      <c r="E1305" s="36">
        <v>2</v>
      </c>
      <c r="F1305" s="36">
        <v>2</v>
      </c>
      <c r="G1305" s="116">
        <v>103.67</v>
      </c>
      <c r="H1305" s="102" t="s">
        <v>19431</v>
      </c>
    </row>
    <row r="1306" spans="1:8" x14ac:dyDescent="0.25">
      <c r="A1306" s="36"/>
      <c r="B1306" s="36"/>
      <c r="C1306" s="121"/>
      <c r="D1306" s="36" t="s">
        <v>7</v>
      </c>
      <c r="E1306" s="36">
        <v>0.5</v>
      </c>
      <c r="F1306" s="36">
        <v>3</v>
      </c>
      <c r="G1306" s="116">
        <v>38.880000000000003</v>
      </c>
      <c r="H1306" s="102"/>
    </row>
    <row r="1307" spans="1:8" ht="47.25" x14ac:dyDescent="0.25">
      <c r="A1307" s="36"/>
      <c r="B1307" s="36"/>
      <c r="C1307" s="122" t="s">
        <v>14603</v>
      </c>
      <c r="D1307" s="106"/>
      <c r="E1307" s="106"/>
      <c r="F1307" s="106">
        <v>5</v>
      </c>
      <c r="G1307" s="117">
        <v>142.55000000000001</v>
      </c>
      <c r="H1307" s="102"/>
    </row>
    <row r="1308" spans="1:8" ht="31.5" x14ac:dyDescent="0.25">
      <c r="A1308" s="36" t="s">
        <v>3314</v>
      </c>
      <c r="B1308" s="36" t="s">
        <v>9835</v>
      </c>
      <c r="C1308" s="121" t="s">
        <v>7024</v>
      </c>
      <c r="D1308" s="36" t="s">
        <v>5</v>
      </c>
      <c r="E1308" s="36">
        <v>5</v>
      </c>
      <c r="F1308" s="36">
        <v>2</v>
      </c>
      <c r="G1308" s="116">
        <v>259.18</v>
      </c>
      <c r="H1308" s="102" t="s">
        <v>20335</v>
      </c>
    </row>
    <row r="1309" spans="1:8" ht="47.25" x14ac:dyDescent="0.25">
      <c r="A1309" s="36"/>
      <c r="B1309" s="36"/>
      <c r="C1309" s="122" t="s">
        <v>14604</v>
      </c>
      <c r="D1309" s="106"/>
      <c r="E1309" s="106"/>
      <c r="F1309" s="106">
        <v>2</v>
      </c>
      <c r="G1309" s="117">
        <v>259.18</v>
      </c>
      <c r="H1309" s="102"/>
    </row>
    <row r="1310" spans="1:8" ht="31.5" x14ac:dyDescent="0.25">
      <c r="A1310" s="36" t="s">
        <v>3315</v>
      </c>
      <c r="B1310" s="36" t="s">
        <v>9836</v>
      </c>
      <c r="C1310" s="121" t="s">
        <v>3316</v>
      </c>
      <c r="D1310" s="36" t="s">
        <v>8</v>
      </c>
      <c r="E1310" s="36">
        <v>2</v>
      </c>
      <c r="F1310" s="36">
        <v>8</v>
      </c>
      <c r="G1310" s="116">
        <v>414.69</v>
      </c>
      <c r="H1310" s="102" t="s">
        <v>20710</v>
      </c>
    </row>
    <row r="1311" spans="1:8" x14ac:dyDescent="0.25">
      <c r="A1311" s="36"/>
      <c r="B1311" s="36"/>
      <c r="C1311" s="121"/>
      <c r="D1311" s="36" t="s">
        <v>7</v>
      </c>
      <c r="E1311" s="36">
        <v>0.5</v>
      </c>
      <c r="F1311" s="36">
        <v>3</v>
      </c>
      <c r="G1311" s="116">
        <v>38.880000000000003</v>
      </c>
      <c r="H1311" s="102"/>
    </row>
    <row r="1312" spans="1:8" ht="31.5" x14ac:dyDescent="0.25">
      <c r="A1312" s="36"/>
      <c r="B1312" s="36"/>
      <c r="C1312" s="122" t="s">
        <v>14605</v>
      </c>
      <c r="D1312" s="106"/>
      <c r="E1312" s="106"/>
      <c r="F1312" s="106">
        <v>11</v>
      </c>
      <c r="G1312" s="117">
        <v>453.57</v>
      </c>
      <c r="H1312" s="102"/>
    </row>
    <row r="1313" spans="1:8" ht="31.5" x14ac:dyDescent="0.25">
      <c r="A1313" s="36" t="s">
        <v>3317</v>
      </c>
      <c r="B1313" s="36" t="s">
        <v>9837</v>
      </c>
      <c r="C1313" s="121" t="s">
        <v>3318</v>
      </c>
      <c r="D1313" s="36" t="s">
        <v>7</v>
      </c>
      <c r="E1313" s="36">
        <v>0.5</v>
      </c>
      <c r="F1313" s="36">
        <v>1</v>
      </c>
      <c r="G1313" s="116">
        <v>12.96</v>
      </c>
      <c r="H1313" s="102" t="s">
        <v>19212</v>
      </c>
    </row>
    <row r="1314" spans="1:8" ht="31.5" x14ac:dyDescent="0.25">
      <c r="A1314" s="36"/>
      <c r="B1314" s="36"/>
      <c r="C1314" s="122" t="s">
        <v>14606</v>
      </c>
      <c r="D1314" s="106"/>
      <c r="E1314" s="106"/>
      <c r="F1314" s="106">
        <v>1</v>
      </c>
      <c r="G1314" s="117">
        <v>12.96</v>
      </c>
      <c r="H1314" s="102"/>
    </row>
    <row r="1315" spans="1:8" ht="31.5" x14ac:dyDescent="0.25">
      <c r="A1315" s="36" t="s">
        <v>3319</v>
      </c>
      <c r="B1315" s="36" t="s">
        <v>9838</v>
      </c>
      <c r="C1315" s="121" t="s">
        <v>3320</v>
      </c>
      <c r="D1315" s="36" t="s">
        <v>8</v>
      </c>
      <c r="E1315" s="36">
        <v>2</v>
      </c>
      <c r="F1315" s="36">
        <v>1</v>
      </c>
      <c r="G1315" s="116">
        <v>51.84</v>
      </c>
      <c r="H1315" s="102" t="s">
        <v>19068</v>
      </c>
    </row>
    <row r="1316" spans="1:8" ht="31.5" x14ac:dyDescent="0.25">
      <c r="A1316" s="36"/>
      <c r="B1316" s="36"/>
      <c r="C1316" s="122" t="s">
        <v>14607</v>
      </c>
      <c r="D1316" s="106"/>
      <c r="E1316" s="106"/>
      <c r="F1316" s="106">
        <v>1</v>
      </c>
      <c r="G1316" s="117">
        <v>51.84</v>
      </c>
      <c r="H1316" s="102"/>
    </row>
    <row r="1317" spans="1:8" ht="31.5" x14ac:dyDescent="0.25">
      <c r="A1317" s="36" t="s">
        <v>3321</v>
      </c>
      <c r="B1317" s="36" t="s">
        <v>9839</v>
      </c>
      <c r="C1317" s="121" t="s">
        <v>3322</v>
      </c>
      <c r="D1317" s="36" t="s">
        <v>5</v>
      </c>
      <c r="E1317" s="36">
        <v>5</v>
      </c>
      <c r="F1317" s="36">
        <v>1</v>
      </c>
      <c r="G1317" s="116">
        <v>129.59</v>
      </c>
      <c r="H1317" s="102" t="s">
        <v>18137</v>
      </c>
    </row>
    <row r="1318" spans="1:8" x14ac:dyDescent="0.25">
      <c r="A1318" s="36"/>
      <c r="B1318" s="36"/>
      <c r="C1318" s="121"/>
      <c r="D1318" s="36" t="s">
        <v>7</v>
      </c>
      <c r="E1318" s="36">
        <v>0.5</v>
      </c>
      <c r="F1318" s="36">
        <v>1</v>
      </c>
      <c r="G1318" s="116">
        <v>12.96</v>
      </c>
      <c r="H1318" s="102"/>
    </row>
    <row r="1319" spans="1:8" ht="47.25" x14ac:dyDescent="0.25">
      <c r="A1319" s="36"/>
      <c r="B1319" s="36"/>
      <c r="C1319" s="122" t="s">
        <v>14608</v>
      </c>
      <c r="D1319" s="106"/>
      <c r="E1319" s="106"/>
      <c r="F1319" s="106">
        <v>2</v>
      </c>
      <c r="G1319" s="117">
        <v>142.55000000000001</v>
      </c>
      <c r="H1319" s="102"/>
    </row>
    <row r="1320" spans="1:8" x14ac:dyDescent="0.25">
      <c r="A1320" s="36" t="s">
        <v>3323</v>
      </c>
      <c r="B1320" s="36" t="s">
        <v>9840</v>
      </c>
      <c r="C1320" s="121" t="s">
        <v>3324</v>
      </c>
      <c r="D1320" s="36" t="s">
        <v>8</v>
      </c>
      <c r="E1320" s="36">
        <v>2</v>
      </c>
      <c r="F1320" s="36">
        <v>2</v>
      </c>
      <c r="G1320" s="116">
        <v>103.67</v>
      </c>
      <c r="H1320" s="102" t="s">
        <v>18297</v>
      </c>
    </row>
    <row r="1321" spans="1:8" x14ac:dyDescent="0.25">
      <c r="A1321" s="36"/>
      <c r="B1321" s="36"/>
      <c r="C1321" s="121"/>
      <c r="D1321" s="36" t="s">
        <v>7</v>
      </c>
      <c r="E1321" s="36">
        <v>0.5</v>
      </c>
      <c r="F1321" s="36">
        <v>3</v>
      </c>
      <c r="G1321" s="116">
        <v>38.880000000000003</v>
      </c>
      <c r="H1321" s="102"/>
    </row>
    <row r="1322" spans="1:8" x14ac:dyDescent="0.25">
      <c r="A1322" s="36"/>
      <c r="B1322" s="36"/>
      <c r="C1322" s="122" t="s">
        <v>14609</v>
      </c>
      <c r="D1322" s="106"/>
      <c r="E1322" s="106"/>
      <c r="F1322" s="106">
        <v>5</v>
      </c>
      <c r="G1322" s="117">
        <v>142.55000000000001</v>
      </c>
      <c r="H1322" s="102"/>
    </row>
    <row r="1323" spans="1:8" ht="31.5" x14ac:dyDescent="0.25">
      <c r="A1323" s="36" t="s">
        <v>3325</v>
      </c>
      <c r="B1323" s="36" t="s">
        <v>9841</v>
      </c>
      <c r="C1323" s="121" t="s">
        <v>3326</v>
      </c>
      <c r="D1323" s="36" t="s">
        <v>7</v>
      </c>
      <c r="E1323" s="36">
        <v>0.5</v>
      </c>
      <c r="F1323" s="36">
        <v>1</v>
      </c>
      <c r="G1323" s="116">
        <v>12.96</v>
      </c>
      <c r="H1323" s="102" t="s">
        <v>18887</v>
      </c>
    </row>
    <row r="1324" spans="1:8" ht="31.5" x14ac:dyDescent="0.25">
      <c r="A1324" s="36"/>
      <c r="B1324" s="36"/>
      <c r="C1324" s="122" t="s">
        <v>14610</v>
      </c>
      <c r="D1324" s="106"/>
      <c r="E1324" s="106"/>
      <c r="F1324" s="106">
        <v>1</v>
      </c>
      <c r="G1324" s="117">
        <v>12.96</v>
      </c>
      <c r="H1324" s="102"/>
    </row>
    <row r="1325" spans="1:8" ht="31.5" x14ac:dyDescent="0.25">
      <c r="A1325" s="36" t="s">
        <v>3327</v>
      </c>
      <c r="B1325" s="36" t="s">
        <v>9842</v>
      </c>
      <c r="C1325" s="121" t="s">
        <v>3328</v>
      </c>
      <c r="D1325" s="36" t="s">
        <v>3</v>
      </c>
      <c r="E1325" s="36">
        <v>10</v>
      </c>
      <c r="F1325" s="36">
        <v>1</v>
      </c>
      <c r="G1325" s="116">
        <v>259.18</v>
      </c>
      <c r="H1325" s="102" t="s">
        <v>20638</v>
      </c>
    </row>
    <row r="1326" spans="1:8" x14ac:dyDescent="0.25">
      <c r="A1326" s="36"/>
      <c r="B1326" s="36"/>
      <c r="C1326" s="121"/>
      <c r="D1326" s="36" t="s">
        <v>5</v>
      </c>
      <c r="E1326" s="36">
        <v>5</v>
      </c>
      <c r="F1326" s="36">
        <v>1</v>
      </c>
      <c r="G1326" s="116">
        <v>129.59</v>
      </c>
      <c r="H1326" s="102"/>
    </row>
    <row r="1327" spans="1:8" ht="31.5" x14ac:dyDescent="0.25">
      <c r="A1327" s="36"/>
      <c r="B1327" s="36"/>
      <c r="C1327" s="122" t="s">
        <v>14611</v>
      </c>
      <c r="D1327" s="106"/>
      <c r="E1327" s="106"/>
      <c r="F1327" s="106">
        <v>2</v>
      </c>
      <c r="G1327" s="117">
        <v>388.77</v>
      </c>
      <c r="H1327" s="102"/>
    </row>
    <row r="1328" spans="1:8" ht="31.5" x14ac:dyDescent="0.25">
      <c r="A1328" s="36" t="s">
        <v>3329</v>
      </c>
      <c r="B1328" s="36" t="s">
        <v>9843</v>
      </c>
      <c r="C1328" s="121" t="s">
        <v>3330</v>
      </c>
      <c r="D1328" s="36" t="s">
        <v>5</v>
      </c>
      <c r="E1328" s="36">
        <v>5</v>
      </c>
      <c r="F1328" s="36">
        <v>1</v>
      </c>
      <c r="G1328" s="116">
        <v>129.59</v>
      </c>
      <c r="H1328" s="102" t="s">
        <v>19286</v>
      </c>
    </row>
    <row r="1329" spans="1:8" ht="31.5" x14ac:dyDescent="0.25">
      <c r="A1329" s="36"/>
      <c r="B1329" s="36"/>
      <c r="C1329" s="122" t="s">
        <v>14612</v>
      </c>
      <c r="D1329" s="106"/>
      <c r="E1329" s="106"/>
      <c r="F1329" s="106">
        <v>1</v>
      </c>
      <c r="G1329" s="117">
        <v>129.59</v>
      </c>
      <c r="H1329" s="102"/>
    </row>
    <row r="1330" spans="1:8" ht="31.5" x14ac:dyDescent="0.25">
      <c r="A1330" s="36" t="s">
        <v>3331</v>
      </c>
      <c r="B1330" s="36" t="s">
        <v>9844</v>
      </c>
      <c r="C1330" s="121" t="s">
        <v>3332</v>
      </c>
      <c r="D1330" s="36" t="s">
        <v>7</v>
      </c>
      <c r="E1330" s="36">
        <v>0.5</v>
      </c>
      <c r="F1330" s="36">
        <v>1</v>
      </c>
      <c r="G1330" s="116">
        <v>12.96</v>
      </c>
      <c r="H1330" s="102" t="s">
        <v>19633</v>
      </c>
    </row>
    <row r="1331" spans="1:8" ht="31.5" x14ac:dyDescent="0.25">
      <c r="A1331" s="36"/>
      <c r="B1331" s="36"/>
      <c r="C1331" s="122" t="s">
        <v>14613</v>
      </c>
      <c r="D1331" s="106"/>
      <c r="E1331" s="106"/>
      <c r="F1331" s="106">
        <v>1</v>
      </c>
      <c r="G1331" s="117">
        <v>12.96</v>
      </c>
      <c r="H1331" s="102"/>
    </row>
    <row r="1332" spans="1:8" ht="31.5" x14ac:dyDescent="0.25">
      <c r="A1332" s="36" t="s">
        <v>3333</v>
      </c>
      <c r="B1332" s="36" t="s">
        <v>9845</v>
      </c>
      <c r="C1332" s="121" t="s">
        <v>3334</v>
      </c>
      <c r="D1332" s="36" t="s">
        <v>8</v>
      </c>
      <c r="E1332" s="36">
        <v>2</v>
      </c>
      <c r="F1332" s="36">
        <v>1</v>
      </c>
      <c r="G1332" s="116">
        <v>51.84</v>
      </c>
      <c r="H1332" s="102" t="s">
        <v>17264</v>
      </c>
    </row>
    <row r="1333" spans="1:8" ht="31.5" x14ac:dyDescent="0.25">
      <c r="A1333" s="36"/>
      <c r="B1333" s="36"/>
      <c r="C1333" s="122" t="s">
        <v>14614</v>
      </c>
      <c r="D1333" s="106"/>
      <c r="E1333" s="106"/>
      <c r="F1333" s="106">
        <v>1</v>
      </c>
      <c r="G1333" s="117">
        <v>51.84</v>
      </c>
      <c r="H1333" s="102"/>
    </row>
    <row r="1334" spans="1:8" ht="31.5" x14ac:dyDescent="0.25">
      <c r="A1334" s="36" t="s">
        <v>3335</v>
      </c>
      <c r="B1334" s="36" t="s">
        <v>9846</v>
      </c>
      <c r="C1334" s="121" t="s">
        <v>3336</v>
      </c>
      <c r="D1334" s="36" t="s">
        <v>8</v>
      </c>
      <c r="E1334" s="36">
        <v>2</v>
      </c>
      <c r="F1334" s="36">
        <v>1</v>
      </c>
      <c r="G1334" s="116">
        <v>51.84</v>
      </c>
      <c r="H1334" s="102" t="s">
        <v>18754</v>
      </c>
    </row>
    <row r="1335" spans="1:8" x14ac:dyDescent="0.25">
      <c r="A1335" s="36"/>
      <c r="B1335" s="36"/>
      <c r="C1335" s="121"/>
      <c r="D1335" s="36" t="s">
        <v>7</v>
      </c>
      <c r="E1335" s="36">
        <v>0.5</v>
      </c>
      <c r="F1335" s="36">
        <v>1</v>
      </c>
      <c r="G1335" s="116">
        <v>12.96</v>
      </c>
      <c r="H1335" s="102"/>
    </row>
    <row r="1336" spans="1:8" ht="31.5" x14ac:dyDescent="0.25">
      <c r="A1336" s="36"/>
      <c r="B1336" s="36"/>
      <c r="C1336" s="122" t="s">
        <v>14615</v>
      </c>
      <c r="D1336" s="106"/>
      <c r="E1336" s="106"/>
      <c r="F1336" s="106">
        <v>2</v>
      </c>
      <c r="G1336" s="117">
        <v>64.800000000000011</v>
      </c>
      <c r="H1336" s="102"/>
    </row>
    <row r="1337" spans="1:8" ht="31.5" x14ac:dyDescent="0.25">
      <c r="A1337" s="36" t="s">
        <v>3337</v>
      </c>
      <c r="B1337" s="36" t="s">
        <v>9847</v>
      </c>
      <c r="C1337" s="121" t="s">
        <v>3338</v>
      </c>
      <c r="D1337" s="36" t="s">
        <v>8</v>
      </c>
      <c r="E1337" s="36">
        <v>2</v>
      </c>
      <c r="F1337" s="36">
        <v>2</v>
      </c>
      <c r="G1337" s="116">
        <v>103.67</v>
      </c>
      <c r="H1337" s="102" t="s">
        <v>17924</v>
      </c>
    </row>
    <row r="1338" spans="1:8" x14ac:dyDescent="0.25">
      <c r="A1338" s="36"/>
      <c r="B1338" s="36"/>
      <c r="C1338" s="121"/>
      <c r="D1338" s="36" t="s">
        <v>7</v>
      </c>
      <c r="E1338" s="36">
        <v>0.5</v>
      </c>
      <c r="F1338" s="36">
        <v>1</v>
      </c>
      <c r="G1338" s="116">
        <v>12.96</v>
      </c>
      <c r="H1338" s="102"/>
    </row>
    <row r="1339" spans="1:8" ht="31.5" x14ac:dyDescent="0.25">
      <c r="A1339" s="36"/>
      <c r="B1339" s="36"/>
      <c r="C1339" s="122" t="s">
        <v>14616</v>
      </c>
      <c r="D1339" s="106"/>
      <c r="E1339" s="106"/>
      <c r="F1339" s="106">
        <v>3</v>
      </c>
      <c r="G1339" s="117">
        <v>116.63</v>
      </c>
      <c r="H1339" s="102"/>
    </row>
    <row r="1340" spans="1:8" x14ac:dyDescent="0.25">
      <c r="A1340" s="36" t="s">
        <v>3339</v>
      </c>
      <c r="B1340" s="36" t="s">
        <v>9848</v>
      </c>
      <c r="C1340" s="121" t="s">
        <v>3340</v>
      </c>
      <c r="D1340" s="36" t="s">
        <v>8</v>
      </c>
      <c r="E1340" s="36">
        <v>2</v>
      </c>
      <c r="F1340" s="36">
        <v>1</v>
      </c>
      <c r="G1340" s="116">
        <v>51.84</v>
      </c>
      <c r="H1340" s="102" t="s">
        <v>18016</v>
      </c>
    </row>
    <row r="1341" spans="1:8" ht="31.5" x14ac:dyDescent="0.25">
      <c r="A1341" s="36"/>
      <c r="B1341" s="36"/>
      <c r="C1341" s="122" t="s">
        <v>14617</v>
      </c>
      <c r="D1341" s="106"/>
      <c r="E1341" s="106"/>
      <c r="F1341" s="106">
        <v>1</v>
      </c>
      <c r="G1341" s="117">
        <v>51.84</v>
      </c>
      <c r="H1341" s="102"/>
    </row>
    <row r="1342" spans="1:8" ht="31.5" x14ac:dyDescent="0.25">
      <c r="A1342" s="36" t="s">
        <v>3341</v>
      </c>
      <c r="B1342" s="36" t="s">
        <v>9849</v>
      </c>
      <c r="C1342" s="121" t="s">
        <v>3342</v>
      </c>
      <c r="D1342" s="36" t="s">
        <v>8</v>
      </c>
      <c r="E1342" s="36">
        <v>2</v>
      </c>
      <c r="F1342" s="36">
        <v>1</v>
      </c>
      <c r="G1342" s="116">
        <v>51.84</v>
      </c>
      <c r="H1342" s="102" t="s">
        <v>20343</v>
      </c>
    </row>
    <row r="1343" spans="1:8" ht="31.5" x14ac:dyDescent="0.25">
      <c r="A1343" s="36"/>
      <c r="B1343" s="36"/>
      <c r="C1343" s="122" t="s">
        <v>14618</v>
      </c>
      <c r="D1343" s="106"/>
      <c r="E1343" s="106"/>
      <c r="F1343" s="106">
        <v>1</v>
      </c>
      <c r="G1343" s="117">
        <v>51.84</v>
      </c>
      <c r="H1343" s="102"/>
    </row>
    <row r="1344" spans="1:8" ht="31.5" x14ac:dyDescent="0.25">
      <c r="A1344" s="36" t="s">
        <v>3343</v>
      </c>
      <c r="B1344" s="36" t="s">
        <v>9850</v>
      </c>
      <c r="C1344" s="121" t="s">
        <v>3344</v>
      </c>
      <c r="D1344" s="36" t="s">
        <v>8</v>
      </c>
      <c r="E1344" s="36">
        <v>2</v>
      </c>
      <c r="F1344" s="36">
        <v>1</v>
      </c>
      <c r="G1344" s="116">
        <v>51.84</v>
      </c>
      <c r="H1344" s="102" t="s">
        <v>17586</v>
      </c>
    </row>
    <row r="1345" spans="1:8" x14ac:dyDescent="0.25">
      <c r="A1345" s="36"/>
      <c r="B1345" s="36"/>
      <c r="C1345" s="121"/>
      <c r="D1345" s="36" t="s">
        <v>7</v>
      </c>
      <c r="E1345" s="36">
        <v>0.5</v>
      </c>
      <c r="F1345" s="36">
        <v>2</v>
      </c>
      <c r="G1345" s="116">
        <v>25.92</v>
      </c>
      <c r="H1345" s="102"/>
    </row>
    <row r="1346" spans="1:8" ht="31.5" x14ac:dyDescent="0.25">
      <c r="A1346" s="36"/>
      <c r="B1346" s="36"/>
      <c r="C1346" s="122" t="s">
        <v>14619</v>
      </c>
      <c r="D1346" s="106"/>
      <c r="E1346" s="106"/>
      <c r="F1346" s="106">
        <v>3</v>
      </c>
      <c r="G1346" s="117">
        <v>77.760000000000005</v>
      </c>
      <c r="H1346" s="102"/>
    </row>
    <row r="1347" spans="1:8" ht="47.25" x14ac:dyDescent="0.25">
      <c r="A1347" s="36" t="s">
        <v>3345</v>
      </c>
      <c r="B1347" s="36" t="s">
        <v>9851</v>
      </c>
      <c r="C1347" s="121" t="s">
        <v>3346</v>
      </c>
      <c r="D1347" s="36" t="s">
        <v>8</v>
      </c>
      <c r="E1347" s="36">
        <v>2</v>
      </c>
      <c r="F1347" s="36">
        <v>1</v>
      </c>
      <c r="G1347" s="116">
        <v>51.84</v>
      </c>
      <c r="H1347" s="102" t="s">
        <v>20147</v>
      </c>
    </row>
    <row r="1348" spans="1:8" ht="47.25" x14ac:dyDescent="0.25">
      <c r="A1348" s="36"/>
      <c r="B1348" s="36"/>
      <c r="C1348" s="122" t="s">
        <v>14620</v>
      </c>
      <c r="D1348" s="106"/>
      <c r="E1348" s="106"/>
      <c r="F1348" s="106">
        <v>1</v>
      </c>
      <c r="G1348" s="117">
        <v>51.84</v>
      </c>
      <c r="H1348" s="102"/>
    </row>
    <row r="1349" spans="1:8" ht="31.5" x14ac:dyDescent="0.25">
      <c r="A1349" s="36" t="s">
        <v>3347</v>
      </c>
      <c r="B1349" s="36" t="s">
        <v>9852</v>
      </c>
      <c r="C1349" s="121" t="s">
        <v>3348</v>
      </c>
      <c r="D1349" s="36" t="s">
        <v>7</v>
      </c>
      <c r="E1349" s="36">
        <v>0.5</v>
      </c>
      <c r="F1349" s="36">
        <v>1</v>
      </c>
      <c r="G1349" s="116">
        <v>12.96</v>
      </c>
      <c r="H1349" s="102" t="s">
        <v>16870</v>
      </c>
    </row>
    <row r="1350" spans="1:8" ht="31.5" x14ac:dyDescent="0.25">
      <c r="A1350" s="36"/>
      <c r="B1350" s="36"/>
      <c r="C1350" s="122" t="s">
        <v>14621</v>
      </c>
      <c r="D1350" s="106"/>
      <c r="E1350" s="106"/>
      <c r="F1350" s="106">
        <v>1</v>
      </c>
      <c r="G1350" s="117">
        <v>12.96</v>
      </c>
      <c r="H1350" s="102"/>
    </row>
    <row r="1351" spans="1:8" ht="31.5" x14ac:dyDescent="0.25">
      <c r="A1351" s="36" t="s">
        <v>3349</v>
      </c>
      <c r="B1351" s="36" t="s">
        <v>9853</v>
      </c>
      <c r="C1351" s="121" t="s">
        <v>3350</v>
      </c>
      <c r="D1351" s="36" t="s">
        <v>7</v>
      </c>
      <c r="E1351" s="36">
        <v>0.5</v>
      </c>
      <c r="F1351" s="36">
        <v>1</v>
      </c>
      <c r="G1351" s="116">
        <v>12.96</v>
      </c>
      <c r="H1351" s="102" t="s">
        <v>17696</v>
      </c>
    </row>
    <row r="1352" spans="1:8" ht="31.5" x14ac:dyDescent="0.25">
      <c r="A1352" s="36"/>
      <c r="B1352" s="36"/>
      <c r="C1352" s="122" t="s">
        <v>14622</v>
      </c>
      <c r="D1352" s="106"/>
      <c r="E1352" s="106"/>
      <c r="F1352" s="106">
        <v>1</v>
      </c>
      <c r="G1352" s="117">
        <v>12.96</v>
      </c>
      <c r="H1352" s="102"/>
    </row>
    <row r="1353" spans="1:8" ht="31.5" x14ac:dyDescent="0.25">
      <c r="A1353" s="36" t="s">
        <v>3351</v>
      </c>
      <c r="B1353" s="36" t="s">
        <v>9854</v>
      </c>
      <c r="C1353" s="121" t="s">
        <v>3352</v>
      </c>
      <c r="D1353" s="36" t="s">
        <v>5</v>
      </c>
      <c r="E1353" s="36">
        <v>5</v>
      </c>
      <c r="F1353" s="36">
        <v>1</v>
      </c>
      <c r="G1353" s="116">
        <v>129.59</v>
      </c>
      <c r="H1353" s="102" t="s">
        <v>18592</v>
      </c>
    </row>
    <row r="1354" spans="1:8" ht="47.25" x14ac:dyDescent="0.25">
      <c r="A1354" s="36"/>
      <c r="B1354" s="36"/>
      <c r="C1354" s="122" t="s">
        <v>14623</v>
      </c>
      <c r="D1354" s="106"/>
      <c r="E1354" s="106"/>
      <c r="F1354" s="106">
        <v>1</v>
      </c>
      <c r="G1354" s="117">
        <v>129.59</v>
      </c>
      <c r="H1354" s="102"/>
    </row>
    <row r="1355" spans="1:8" ht="31.5" x14ac:dyDescent="0.25">
      <c r="A1355" s="36" t="s">
        <v>3353</v>
      </c>
      <c r="B1355" s="36" t="s">
        <v>9855</v>
      </c>
      <c r="C1355" s="121" t="s">
        <v>3354</v>
      </c>
      <c r="D1355" s="36" t="s">
        <v>7</v>
      </c>
      <c r="E1355" s="36">
        <v>0.5</v>
      </c>
      <c r="F1355" s="36">
        <v>1</v>
      </c>
      <c r="G1355" s="116">
        <v>12.96</v>
      </c>
      <c r="H1355" s="102" t="s">
        <v>20815</v>
      </c>
    </row>
    <row r="1356" spans="1:8" ht="31.5" x14ac:dyDescent="0.25">
      <c r="A1356" s="36"/>
      <c r="B1356" s="36"/>
      <c r="C1356" s="122" t="s">
        <v>14624</v>
      </c>
      <c r="D1356" s="106"/>
      <c r="E1356" s="106"/>
      <c r="F1356" s="106">
        <v>1</v>
      </c>
      <c r="G1356" s="117">
        <v>12.96</v>
      </c>
      <c r="H1356" s="102"/>
    </row>
    <row r="1357" spans="1:8" ht="31.5" x14ac:dyDescent="0.25">
      <c r="A1357" s="36" t="s">
        <v>3355</v>
      </c>
      <c r="B1357" s="36" t="s">
        <v>9856</v>
      </c>
      <c r="C1357" s="121" t="s">
        <v>3356</v>
      </c>
      <c r="D1357" s="36" t="s">
        <v>5</v>
      </c>
      <c r="E1357" s="36">
        <v>5</v>
      </c>
      <c r="F1357" s="36">
        <v>2</v>
      </c>
      <c r="G1357" s="116">
        <v>259.18</v>
      </c>
      <c r="H1357" s="102" t="s">
        <v>18066</v>
      </c>
    </row>
    <row r="1358" spans="1:8" ht="47.25" x14ac:dyDescent="0.25">
      <c r="A1358" s="36"/>
      <c r="B1358" s="36"/>
      <c r="C1358" s="122" t="s">
        <v>14625</v>
      </c>
      <c r="D1358" s="106"/>
      <c r="E1358" s="106"/>
      <c r="F1358" s="106">
        <v>2</v>
      </c>
      <c r="G1358" s="117">
        <v>259.18</v>
      </c>
      <c r="H1358" s="102"/>
    </row>
    <row r="1359" spans="1:8" ht="31.5" x14ac:dyDescent="0.25">
      <c r="A1359" s="36" t="s">
        <v>3357</v>
      </c>
      <c r="B1359" s="36" t="s">
        <v>9857</v>
      </c>
      <c r="C1359" s="121" t="s">
        <v>3358</v>
      </c>
      <c r="D1359" s="36" t="s">
        <v>5</v>
      </c>
      <c r="E1359" s="36">
        <v>5</v>
      </c>
      <c r="F1359" s="36">
        <v>1</v>
      </c>
      <c r="G1359" s="116">
        <v>129.59</v>
      </c>
      <c r="H1359" s="102" t="s">
        <v>17261</v>
      </c>
    </row>
    <row r="1360" spans="1:8" ht="31.5" x14ac:dyDescent="0.25">
      <c r="A1360" s="36"/>
      <c r="B1360" s="36"/>
      <c r="C1360" s="122" t="s">
        <v>14626</v>
      </c>
      <c r="D1360" s="106"/>
      <c r="E1360" s="106"/>
      <c r="F1360" s="106">
        <v>1</v>
      </c>
      <c r="G1360" s="117">
        <v>129.59</v>
      </c>
      <c r="H1360" s="102"/>
    </row>
    <row r="1361" spans="1:8" ht="31.5" x14ac:dyDescent="0.25">
      <c r="A1361" s="36" t="s">
        <v>3359</v>
      </c>
      <c r="B1361" s="36" t="s">
        <v>9858</v>
      </c>
      <c r="C1361" s="121" t="s">
        <v>3360</v>
      </c>
      <c r="D1361" s="36" t="s">
        <v>8</v>
      </c>
      <c r="E1361" s="36">
        <v>2</v>
      </c>
      <c r="F1361" s="36">
        <v>1</v>
      </c>
      <c r="G1361" s="116">
        <v>51.84</v>
      </c>
      <c r="H1361" s="102" t="s">
        <v>20534</v>
      </c>
    </row>
    <row r="1362" spans="1:8" x14ac:dyDescent="0.25">
      <c r="A1362" s="36"/>
      <c r="B1362" s="36"/>
      <c r="C1362" s="121"/>
      <c r="D1362" s="36" t="s">
        <v>7</v>
      </c>
      <c r="E1362" s="36">
        <v>0.5</v>
      </c>
      <c r="F1362" s="36">
        <v>1</v>
      </c>
      <c r="G1362" s="116">
        <v>12.96</v>
      </c>
      <c r="H1362" s="102"/>
    </row>
    <row r="1363" spans="1:8" ht="31.5" x14ac:dyDescent="0.25">
      <c r="A1363" s="36"/>
      <c r="B1363" s="36"/>
      <c r="C1363" s="122" t="s">
        <v>14627</v>
      </c>
      <c r="D1363" s="106"/>
      <c r="E1363" s="106"/>
      <c r="F1363" s="106">
        <v>2</v>
      </c>
      <c r="G1363" s="117">
        <v>64.800000000000011</v>
      </c>
      <c r="H1363" s="102"/>
    </row>
    <row r="1364" spans="1:8" ht="47.25" x14ac:dyDescent="0.25">
      <c r="A1364" s="36" t="s">
        <v>3361</v>
      </c>
      <c r="B1364" s="36" t="s">
        <v>9859</v>
      </c>
      <c r="C1364" s="121" t="s">
        <v>3362</v>
      </c>
      <c r="D1364" s="36" t="s">
        <v>8</v>
      </c>
      <c r="E1364" s="36">
        <v>2</v>
      </c>
      <c r="F1364" s="36">
        <v>1</v>
      </c>
      <c r="G1364" s="116">
        <v>51.84</v>
      </c>
      <c r="H1364" s="102" t="s">
        <v>19095</v>
      </c>
    </row>
    <row r="1365" spans="1:8" ht="47.25" x14ac:dyDescent="0.25">
      <c r="A1365" s="36"/>
      <c r="B1365" s="36"/>
      <c r="C1365" s="122" t="s">
        <v>14628</v>
      </c>
      <c r="D1365" s="106"/>
      <c r="E1365" s="106"/>
      <c r="F1365" s="106">
        <v>1</v>
      </c>
      <c r="G1365" s="117">
        <v>51.84</v>
      </c>
      <c r="H1365" s="102"/>
    </row>
    <row r="1366" spans="1:8" ht="31.5" x14ac:dyDescent="0.25">
      <c r="A1366" s="36" t="s">
        <v>3363</v>
      </c>
      <c r="B1366" s="36" t="s">
        <v>9860</v>
      </c>
      <c r="C1366" s="121" t="s">
        <v>3364</v>
      </c>
      <c r="D1366" s="36" t="s">
        <v>3</v>
      </c>
      <c r="E1366" s="36">
        <v>10</v>
      </c>
      <c r="F1366" s="36">
        <v>1</v>
      </c>
      <c r="G1366" s="116">
        <v>259.18</v>
      </c>
      <c r="H1366" s="102" t="s">
        <v>17695</v>
      </c>
    </row>
    <row r="1367" spans="1:8" ht="47.25" x14ac:dyDescent="0.25">
      <c r="A1367" s="36"/>
      <c r="B1367" s="36"/>
      <c r="C1367" s="122" t="s">
        <v>14629</v>
      </c>
      <c r="D1367" s="106"/>
      <c r="E1367" s="106"/>
      <c r="F1367" s="106">
        <v>1</v>
      </c>
      <c r="G1367" s="117">
        <v>259.18</v>
      </c>
      <c r="H1367" s="102"/>
    </row>
    <row r="1368" spans="1:8" x14ac:dyDescent="0.25">
      <c r="A1368" s="36" t="s">
        <v>3365</v>
      </c>
      <c r="B1368" s="36" t="s">
        <v>9861</v>
      </c>
      <c r="C1368" s="121" t="s">
        <v>3366</v>
      </c>
      <c r="D1368" s="36" t="s">
        <v>3</v>
      </c>
      <c r="E1368" s="36">
        <v>10</v>
      </c>
      <c r="F1368" s="36">
        <v>1</v>
      </c>
      <c r="G1368" s="116">
        <v>259.18</v>
      </c>
      <c r="H1368" s="102" t="s">
        <v>19931</v>
      </c>
    </row>
    <row r="1369" spans="1:8" x14ac:dyDescent="0.25">
      <c r="A1369" s="36"/>
      <c r="B1369" s="36"/>
      <c r="C1369" s="122" t="s">
        <v>14630</v>
      </c>
      <c r="D1369" s="106"/>
      <c r="E1369" s="106"/>
      <c r="F1369" s="106">
        <v>1</v>
      </c>
      <c r="G1369" s="117">
        <v>259.18</v>
      </c>
      <c r="H1369" s="102"/>
    </row>
    <row r="1370" spans="1:8" ht="47.25" x14ac:dyDescent="0.25">
      <c r="A1370" s="36" t="s">
        <v>3367</v>
      </c>
      <c r="B1370" s="36" t="s">
        <v>9862</v>
      </c>
      <c r="C1370" s="121" t="s">
        <v>3368</v>
      </c>
      <c r="D1370" s="36" t="s">
        <v>8</v>
      </c>
      <c r="E1370" s="36">
        <v>2</v>
      </c>
      <c r="F1370" s="36">
        <v>5</v>
      </c>
      <c r="G1370" s="116">
        <v>259.18</v>
      </c>
      <c r="H1370" s="102" t="s">
        <v>19622</v>
      </c>
    </row>
    <row r="1371" spans="1:8" x14ac:dyDescent="0.25">
      <c r="A1371" s="36"/>
      <c r="B1371" s="36"/>
      <c r="C1371" s="121"/>
      <c r="D1371" s="36" t="s">
        <v>7</v>
      </c>
      <c r="E1371" s="36">
        <v>0.5</v>
      </c>
      <c r="F1371" s="36">
        <v>3</v>
      </c>
      <c r="G1371" s="116">
        <v>38.880000000000003</v>
      </c>
      <c r="H1371" s="102"/>
    </row>
    <row r="1372" spans="1:8" ht="47.25" x14ac:dyDescent="0.25">
      <c r="A1372" s="36"/>
      <c r="B1372" s="36"/>
      <c r="C1372" s="122" t="s">
        <v>14631</v>
      </c>
      <c r="D1372" s="106"/>
      <c r="E1372" s="106"/>
      <c r="F1372" s="106">
        <v>8</v>
      </c>
      <c r="G1372" s="117">
        <v>298.06</v>
      </c>
      <c r="H1372" s="102"/>
    </row>
    <row r="1373" spans="1:8" ht="31.5" x14ac:dyDescent="0.25">
      <c r="A1373" s="36" t="s">
        <v>3369</v>
      </c>
      <c r="B1373" s="36" t="s">
        <v>9863</v>
      </c>
      <c r="C1373" s="121" t="s">
        <v>3370</v>
      </c>
      <c r="D1373" s="36" t="s">
        <v>8</v>
      </c>
      <c r="E1373" s="36">
        <v>2</v>
      </c>
      <c r="F1373" s="36">
        <v>6</v>
      </c>
      <c r="G1373" s="116">
        <v>311.02</v>
      </c>
      <c r="H1373" s="102" t="s">
        <v>17851</v>
      </c>
    </row>
    <row r="1374" spans="1:8" x14ac:dyDescent="0.25">
      <c r="A1374" s="36"/>
      <c r="B1374" s="36"/>
      <c r="C1374" s="121"/>
      <c r="D1374" s="36" t="s">
        <v>7</v>
      </c>
      <c r="E1374" s="36">
        <v>0.5</v>
      </c>
      <c r="F1374" s="36">
        <v>6</v>
      </c>
      <c r="G1374" s="116">
        <v>77.75</v>
      </c>
      <c r="H1374" s="102"/>
    </row>
    <row r="1375" spans="1:8" ht="31.5" x14ac:dyDescent="0.25">
      <c r="A1375" s="36"/>
      <c r="B1375" s="36"/>
      <c r="C1375" s="122" t="s">
        <v>14632</v>
      </c>
      <c r="D1375" s="106"/>
      <c r="E1375" s="106"/>
      <c r="F1375" s="106">
        <v>12</v>
      </c>
      <c r="G1375" s="117">
        <v>388.77</v>
      </c>
      <c r="H1375" s="102"/>
    </row>
    <row r="1376" spans="1:8" ht="31.5" x14ac:dyDescent="0.25">
      <c r="A1376" s="36" t="s">
        <v>3371</v>
      </c>
      <c r="B1376" s="36" t="s">
        <v>9864</v>
      </c>
      <c r="C1376" s="121" t="s">
        <v>3372</v>
      </c>
      <c r="D1376" s="36" t="s">
        <v>5</v>
      </c>
      <c r="E1376" s="36">
        <v>5</v>
      </c>
      <c r="F1376" s="36">
        <v>1</v>
      </c>
      <c r="G1376" s="116">
        <v>129.59</v>
      </c>
      <c r="H1376" s="102" t="s">
        <v>17386</v>
      </c>
    </row>
    <row r="1377" spans="1:8" ht="31.5" x14ac:dyDescent="0.25">
      <c r="A1377" s="36"/>
      <c r="B1377" s="36"/>
      <c r="C1377" s="122" t="s">
        <v>14633</v>
      </c>
      <c r="D1377" s="106"/>
      <c r="E1377" s="106"/>
      <c r="F1377" s="106">
        <v>1</v>
      </c>
      <c r="G1377" s="117">
        <v>129.59</v>
      </c>
      <c r="H1377" s="102"/>
    </row>
    <row r="1378" spans="1:8" ht="31.5" x14ac:dyDescent="0.25">
      <c r="A1378" s="36" t="s">
        <v>3373</v>
      </c>
      <c r="B1378" s="36" t="s">
        <v>9865</v>
      </c>
      <c r="C1378" s="121" t="s">
        <v>3374</v>
      </c>
      <c r="D1378" s="36" t="s">
        <v>5</v>
      </c>
      <c r="E1378" s="36">
        <v>5</v>
      </c>
      <c r="F1378" s="36">
        <v>1</v>
      </c>
      <c r="G1378" s="116">
        <v>129.59</v>
      </c>
      <c r="H1378" s="102" t="s">
        <v>18985</v>
      </c>
    </row>
    <row r="1379" spans="1:8" ht="31.5" x14ac:dyDescent="0.25">
      <c r="A1379" s="36"/>
      <c r="B1379" s="36"/>
      <c r="C1379" s="122" t="s">
        <v>14634</v>
      </c>
      <c r="D1379" s="106"/>
      <c r="E1379" s="106"/>
      <c r="F1379" s="106">
        <v>1</v>
      </c>
      <c r="G1379" s="117">
        <v>129.59</v>
      </c>
      <c r="H1379" s="102"/>
    </row>
    <row r="1380" spans="1:8" x14ac:dyDescent="0.25">
      <c r="A1380" s="36" t="s">
        <v>3375</v>
      </c>
      <c r="B1380" s="36" t="s">
        <v>9866</v>
      </c>
      <c r="C1380" s="121" t="s">
        <v>3376</v>
      </c>
      <c r="D1380" s="36" t="s">
        <v>7</v>
      </c>
      <c r="E1380" s="36">
        <v>0.5</v>
      </c>
      <c r="F1380" s="36">
        <v>4</v>
      </c>
      <c r="G1380" s="116">
        <v>51.84</v>
      </c>
      <c r="H1380" s="102" t="s">
        <v>19667</v>
      </c>
    </row>
    <row r="1381" spans="1:8" x14ac:dyDescent="0.25">
      <c r="A1381" s="36"/>
      <c r="B1381" s="36"/>
      <c r="C1381" s="122" t="s">
        <v>14635</v>
      </c>
      <c r="D1381" s="106"/>
      <c r="E1381" s="106"/>
      <c r="F1381" s="106">
        <v>4</v>
      </c>
      <c r="G1381" s="117">
        <v>51.84</v>
      </c>
      <c r="H1381" s="102"/>
    </row>
    <row r="1382" spans="1:8" ht="31.5" x14ac:dyDescent="0.25">
      <c r="A1382" s="36" t="s">
        <v>3377</v>
      </c>
      <c r="B1382" s="36" t="s">
        <v>9867</v>
      </c>
      <c r="C1382" s="121" t="s">
        <v>3378</v>
      </c>
      <c r="D1382" s="36" t="s">
        <v>5</v>
      </c>
      <c r="E1382" s="36">
        <v>5</v>
      </c>
      <c r="F1382" s="36">
        <v>4</v>
      </c>
      <c r="G1382" s="116">
        <v>518.36</v>
      </c>
      <c r="H1382" s="102" t="s">
        <v>20557</v>
      </c>
    </row>
    <row r="1383" spans="1:8" ht="47.25" x14ac:dyDescent="0.25">
      <c r="A1383" s="36"/>
      <c r="B1383" s="36"/>
      <c r="C1383" s="122" t="s">
        <v>14636</v>
      </c>
      <c r="D1383" s="106"/>
      <c r="E1383" s="106"/>
      <c r="F1383" s="106">
        <v>4</v>
      </c>
      <c r="G1383" s="117">
        <v>518.36</v>
      </c>
      <c r="H1383" s="102"/>
    </row>
    <row r="1384" spans="1:8" x14ac:dyDescent="0.25">
      <c r="A1384" s="36" t="s">
        <v>3379</v>
      </c>
      <c r="B1384" s="36" t="s">
        <v>9868</v>
      </c>
      <c r="C1384" s="121" t="s">
        <v>3380</v>
      </c>
      <c r="D1384" s="36" t="s">
        <v>8</v>
      </c>
      <c r="E1384" s="36">
        <v>2</v>
      </c>
      <c r="F1384" s="36">
        <v>1</v>
      </c>
      <c r="G1384" s="116">
        <v>51.84</v>
      </c>
      <c r="H1384" s="102" t="s">
        <v>18308</v>
      </c>
    </row>
    <row r="1385" spans="1:8" x14ac:dyDescent="0.25">
      <c r="A1385" s="36"/>
      <c r="B1385" s="36"/>
      <c r="C1385" s="122" t="s">
        <v>14637</v>
      </c>
      <c r="D1385" s="106"/>
      <c r="E1385" s="106"/>
      <c r="F1385" s="106">
        <v>1</v>
      </c>
      <c r="G1385" s="117">
        <v>51.84</v>
      </c>
      <c r="H1385" s="102"/>
    </row>
    <row r="1386" spans="1:8" ht="31.5" x14ac:dyDescent="0.25">
      <c r="A1386" s="36" t="s">
        <v>3381</v>
      </c>
      <c r="B1386" s="36" t="s">
        <v>9869</v>
      </c>
      <c r="C1386" s="121" t="s">
        <v>3382</v>
      </c>
      <c r="D1386" s="36" t="s">
        <v>5</v>
      </c>
      <c r="E1386" s="36">
        <v>5</v>
      </c>
      <c r="F1386" s="36">
        <v>1</v>
      </c>
      <c r="G1386" s="116">
        <v>129.59</v>
      </c>
      <c r="H1386" s="102" t="s">
        <v>20911</v>
      </c>
    </row>
    <row r="1387" spans="1:8" ht="31.5" x14ac:dyDescent="0.25">
      <c r="A1387" s="36"/>
      <c r="B1387" s="36"/>
      <c r="C1387" s="122" t="s">
        <v>14638</v>
      </c>
      <c r="D1387" s="106"/>
      <c r="E1387" s="106"/>
      <c r="F1387" s="106">
        <v>1</v>
      </c>
      <c r="G1387" s="117">
        <v>129.59</v>
      </c>
      <c r="H1387" s="102"/>
    </row>
    <row r="1388" spans="1:8" ht="31.5" x14ac:dyDescent="0.25">
      <c r="A1388" s="36" t="s">
        <v>3383</v>
      </c>
      <c r="B1388" s="36" t="s">
        <v>9870</v>
      </c>
      <c r="C1388" s="121" t="s">
        <v>3384</v>
      </c>
      <c r="D1388" s="36" t="s">
        <v>3</v>
      </c>
      <c r="E1388" s="36">
        <v>10</v>
      </c>
      <c r="F1388" s="36">
        <v>1</v>
      </c>
      <c r="G1388" s="116">
        <v>259.18</v>
      </c>
      <c r="H1388" s="102" t="s">
        <v>19025</v>
      </c>
    </row>
    <row r="1389" spans="1:8" ht="47.25" x14ac:dyDescent="0.25">
      <c r="A1389" s="36"/>
      <c r="B1389" s="36"/>
      <c r="C1389" s="122" t="s">
        <v>14639</v>
      </c>
      <c r="D1389" s="106"/>
      <c r="E1389" s="106"/>
      <c r="F1389" s="106">
        <v>1</v>
      </c>
      <c r="G1389" s="117">
        <v>259.18</v>
      </c>
      <c r="H1389" s="102"/>
    </row>
    <row r="1390" spans="1:8" x14ac:dyDescent="0.25">
      <c r="A1390" s="36" t="s">
        <v>3385</v>
      </c>
      <c r="B1390" s="36" t="s">
        <v>9871</v>
      </c>
      <c r="C1390" s="121" t="s">
        <v>3386</v>
      </c>
      <c r="D1390" s="36" t="s">
        <v>7</v>
      </c>
      <c r="E1390" s="36">
        <v>0.5</v>
      </c>
      <c r="F1390" s="36">
        <v>1</v>
      </c>
      <c r="G1390" s="116">
        <v>12.96</v>
      </c>
      <c r="H1390" s="102" t="s">
        <v>20303</v>
      </c>
    </row>
    <row r="1391" spans="1:8" ht="31.5" x14ac:dyDescent="0.25">
      <c r="A1391" s="36"/>
      <c r="B1391" s="36"/>
      <c r="C1391" s="122" t="s">
        <v>14640</v>
      </c>
      <c r="D1391" s="106"/>
      <c r="E1391" s="106"/>
      <c r="F1391" s="106">
        <v>1</v>
      </c>
      <c r="G1391" s="117">
        <v>12.96</v>
      </c>
      <c r="H1391" s="102"/>
    </row>
    <row r="1392" spans="1:8" ht="31.5" x14ac:dyDescent="0.25">
      <c r="A1392" s="36" t="s">
        <v>3387</v>
      </c>
      <c r="B1392" s="36" t="s">
        <v>9872</v>
      </c>
      <c r="C1392" s="121" t="s">
        <v>3388</v>
      </c>
      <c r="D1392" s="36" t="s">
        <v>8</v>
      </c>
      <c r="E1392" s="36">
        <v>2</v>
      </c>
      <c r="F1392" s="36">
        <v>1</v>
      </c>
      <c r="G1392" s="116">
        <v>51.84</v>
      </c>
      <c r="H1392" s="102" t="s">
        <v>19285</v>
      </c>
    </row>
    <row r="1393" spans="1:8" ht="31.5" x14ac:dyDescent="0.25">
      <c r="A1393" s="36"/>
      <c r="B1393" s="36"/>
      <c r="C1393" s="122" t="s">
        <v>14641</v>
      </c>
      <c r="D1393" s="106"/>
      <c r="E1393" s="106"/>
      <c r="F1393" s="106">
        <v>1</v>
      </c>
      <c r="G1393" s="117">
        <v>51.84</v>
      </c>
      <c r="H1393" s="102"/>
    </row>
    <row r="1394" spans="1:8" ht="31.5" x14ac:dyDescent="0.25">
      <c r="A1394" s="36" t="s">
        <v>3389</v>
      </c>
      <c r="B1394" s="36" t="s">
        <v>9873</v>
      </c>
      <c r="C1394" s="121" t="s">
        <v>3390</v>
      </c>
      <c r="D1394" s="36" t="s">
        <v>8</v>
      </c>
      <c r="E1394" s="36">
        <v>2</v>
      </c>
      <c r="F1394" s="36">
        <v>1</v>
      </c>
      <c r="G1394" s="116">
        <v>51.84</v>
      </c>
      <c r="H1394" s="102" t="s">
        <v>17501</v>
      </c>
    </row>
    <row r="1395" spans="1:8" ht="31.5" x14ac:dyDescent="0.25">
      <c r="A1395" s="36"/>
      <c r="B1395" s="36"/>
      <c r="C1395" s="122" t="s">
        <v>14642</v>
      </c>
      <c r="D1395" s="106"/>
      <c r="E1395" s="106"/>
      <c r="F1395" s="106">
        <v>1</v>
      </c>
      <c r="G1395" s="117">
        <v>51.84</v>
      </c>
      <c r="H1395" s="102"/>
    </row>
    <row r="1396" spans="1:8" ht="31.5" x14ac:dyDescent="0.25">
      <c r="A1396" s="36" t="s">
        <v>3391</v>
      </c>
      <c r="B1396" s="36" t="s">
        <v>9874</v>
      </c>
      <c r="C1396" s="121" t="s">
        <v>3392</v>
      </c>
      <c r="D1396" s="36" t="s">
        <v>7</v>
      </c>
      <c r="E1396" s="36">
        <v>0.5</v>
      </c>
      <c r="F1396" s="36">
        <v>1</v>
      </c>
      <c r="G1396" s="116">
        <v>12.96</v>
      </c>
      <c r="H1396" s="102" t="s">
        <v>19195</v>
      </c>
    </row>
    <row r="1397" spans="1:8" ht="31.5" x14ac:dyDescent="0.25">
      <c r="A1397" s="36"/>
      <c r="B1397" s="36"/>
      <c r="C1397" s="122" t="s">
        <v>14643</v>
      </c>
      <c r="D1397" s="106"/>
      <c r="E1397" s="106"/>
      <c r="F1397" s="106">
        <v>1</v>
      </c>
      <c r="G1397" s="117">
        <v>12.96</v>
      </c>
      <c r="H1397" s="102"/>
    </row>
    <row r="1398" spans="1:8" ht="31.5" x14ac:dyDescent="0.25">
      <c r="A1398" s="36" t="s">
        <v>3393</v>
      </c>
      <c r="B1398" s="36" t="s">
        <v>9875</v>
      </c>
      <c r="C1398" s="121" t="s">
        <v>3394</v>
      </c>
      <c r="D1398" s="36" t="s">
        <v>5</v>
      </c>
      <c r="E1398" s="36">
        <v>5</v>
      </c>
      <c r="F1398" s="36">
        <v>1</v>
      </c>
      <c r="G1398" s="116">
        <v>129.59</v>
      </c>
      <c r="H1398" s="102" t="s">
        <v>20570</v>
      </c>
    </row>
    <row r="1399" spans="1:8" ht="31.5" x14ac:dyDescent="0.25">
      <c r="A1399" s="36"/>
      <c r="B1399" s="36"/>
      <c r="C1399" s="122" t="s">
        <v>14644</v>
      </c>
      <c r="D1399" s="106"/>
      <c r="E1399" s="106"/>
      <c r="F1399" s="106">
        <v>1</v>
      </c>
      <c r="G1399" s="117">
        <v>129.59</v>
      </c>
      <c r="H1399" s="102"/>
    </row>
    <row r="1400" spans="1:8" ht="31.5" x14ac:dyDescent="0.25">
      <c r="A1400" s="36" t="s">
        <v>3395</v>
      </c>
      <c r="B1400" s="36" t="s">
        <v>9876</v>
      </c>
      <c r="C1400" s="121" t="s">
        <v>3396</v>
      </c>
      <c r="D1400" s="36" t="s">
        <v>3</v>
      </c>
      <c r="E1400" s="36">
        <v>10</v>
      </c>
      <c r="F1400" s="36">
        <v>5</v>
      </c>
      <c r="G1400" s="116">
        <v>1295.9100000000001</v>
      </c>
      <c r="H1400" s="102" t="s">
        <v>17403</v>
      </c>
    </row>
    <row r="1401" spans="1:8" x14ac:dyDescent="0.25">
      <c r="A1401" s="36"/>
      <c r="B1401" s="36"/>
      <c r="C1401" s="121"/>
      <c r="D1401" s="36" t="s">
        <v>7</v>
      </c>
      <c r="E1401" s="36">
        <v>0.5</v>
      </c>
      <c r="F1401" s="36">
        <v>1</v>
      </c>
      <c r="G1401" s="116">
        <v>12.96</v>
      </c>
      <c r="H1401" s="102"/>
    </row>
    <row r="1402" spans="1:8" ht="31.5" x14ac:dyDescent="0.25">
      <c r="A1402" s="36"/>
      <c r="B1402" s="36"/>
      <c r="C1402" s="122" t="s">
        <v>14645</v>
      </c>
      <c r="D1402" s="106"/>
      <c r="E1402" s="106"/>
      <c r="F1402" s="106">
        <v>6</v>
      </c>
      <c r="G1402" s="117">
        <v>1308.8700000000001</v>
      </c>
      <c r="H1402" s="102"/>
    </row>
    <row r="1403" spans="1:8" ht="31.5" x14ac:dyDescent="0.25">
      <c r="A1403" s="36" t="s">
        <v>3397</v>
      </c>
      <c r="B1403" s="36" t="s">
        <v>9877</v>
      </c>
      <c r="C1403" s="121" t="s">
        <v>3398</v>
      </c>
      <c r="D1403" s="36" t="s">
        <v>5</v>
      </c>
      <c r="E1403" s="36">
        <v>5</v>
      </c>
      <c r="F1403" s="36">
        <v>1</v>
      </c>
      <c r="G1403" s="116">
        <v>129.59</v>
      </c>
      <c r="H1403" s="102" t="s">
        <v>18868</v>
      </c>
    </row>
    <row r="1404" spans="1:8" x14ac:dyDescent="0.25">
      <c r="A1404" s="36"/>
      <c r="B1404" s="36"/>
      <c r="C1404" s="121"/>
      <c r="D1404" s="36" t="s">
        <v>7</v>
      </c>
      <c r="E1404" s="36">
        <v>0.5</v>
      </c>
      <c r="F1404" s="36">
        <v>1</v>
      </c>
      <c r="G1404" s="116">
        <v>12.96</v>
      </c>
      <c r="H1404" s="102"/>
    </row>
    <row r="1405" spans="1:8" ht="47.25" x14ac:dyDescent="0.25">
      <c r="A1405" s="36"/>
      <c r="B1405" s="36"/>
      <c r="C1405" s="122" t="s">
        <v>14646</v>
      </c>
      <c r="D1405" s="106"/>
      <c r="E1405" s="106"/>
      <c r="F1405" s="106">
        <v>2</v>
      </c>
      <c r="G1405" s="117">
        <v>142.55000000000001</v>
      </c>
      <c r="H1405" s="102"/>
    </row>
    <row r="1406" spans="1:8" ht="47.25" x14ac:dyDescent="0.25">
      <c r="A1406" s="36" t="s">
        <v>3399</v>
      </c>
      <c r="B1406" s="36" t="s">
        <v>9878</v>
      </c>
      <c r="C1406" s="121" t="s">
        <v>3400</v>
      </c>
      <c r="D1406" s="36" t="s">
        <v>5</v>
      </c>
      <c r="E1406" s="36">
        <v>5</v>
      </c>
      <c r="F1406" s="36">
        <v>1</v>
      </c>
      <c r="G1406" s="116">
        <v>129.59</v>
      </c>
      <c r="H1406" s="102" t="s">
        <v>18662</v>
      </c>
    </row>
    <row r="1407" spans="1:8" ht="63" x14ac:dyDescent="0.25">
      <c r="A1407" s="36"/>
      <c r="B1407" s="36"/>
      <c r="C1407" s="122" t="s">
        <v>14647</v>
      </c>
      <c r="D1407" s="106"/>
      <c r="E1407" s="106"/>
      <c r="F1407" s="106">
        <v>1</v>
      </c>
      <c r="G1407" s="117">
        <v>129.59</v>
      </c>
      <c r="H1407" s="102"/>
    </row>
    <row r="1408" spans="1:8" ht="31.5" x14ac:dyDescent="0.25">
      <c r="A1408" s="36" t="s">
        <v>3401</v>
      </c>
      <c r="B1408" s="36" t="s">
        <v>9879</v>
      </c>
      <c r="C1408" s="121" t="s">
        <v>3402</v>
      </c>
      <c r="D1408" s="36" t="s">
        <v>8</v>
      </c>
      <c r="E1408" s="36">
        <v>2</v>
      </c>
      <c r="F1408" s="36">
        <v>2</v>
      </c>
      <c r="G1408" s="116">
        <v>103.67</v>
      </c>
      <c r="H1408" s="102" t="s">
        <v>17607</v>
      </c>
    </row>
    <row r="1409" spans="1:8" x14ac:dyDescent="0.25">
      <c r="A1409" s="36"/>
      <c r="B1409" s="36"/>
      <c r="C1409" s="121"/>
      <c r="D1409" s="36" t="s">
        <v>7</v>
      </c>
      <c r="E1409" s="36">
        <v>0.5</v>
      </c>
      <c r="F1409" s="36">
        <v>1</v>
      </c>
      <c r="G1409" s="116">
        <v>12.96</v>
      </c>
      <c r="H1409" s="102"/>
    </row>
    <row r="1410" spans="1:8" ht="31.5" x14ac:dyDescent="0.25">
      <c r="A1410" s="36"/>
      <c r="B1410" s="36"/>
      <c r="C1410" s="122" t="s">
        <v>14648</v>
      </c>
      <c r="D1410" s="106"/>
      <c r="E1410" s="106"/>
      <c r="F1410" s="106">
        <v>3</v>
      </c>
      <c r="G1410" s="117">
        <v>116.63</v>
      </c>
      <c r="H1410" s="102"/>
    </row>
    <row r="1411" spans="1:8" ht="31.5" x14ac:dyDescent="0.25">
      <c r="A1411" s="36" t="s">
        <v>3403</v>
      </c>
      <c r="B1411" s="36" t="s">
        <v>9880</v>
      </c>
      <c r="C1411" s="121" t="s">
        <v>3404</v>
      </c>
      <c r="D1411" s="36" t="s">
        <v>8</v>
      </c>
      <c r="E1411" s="36">
        <v>2</v>
      </c>
      <c r="F1411" s="36">
        <v>1</v>
      </c>
      <c r="G1411" s="116">
        <v>51.84</v>
      </c>
      <c r="H1411" s="102" t="s">
        <v>20441</v>
      </c>
    </row>
    <row r="1412" spans="1:8" ht="31.5" x14ac:dyDescent="0.25">
      <c r="A1412" s="36"/>
      <c r="B1412" s="36"/>
      <c r="C1412" s="122" t="s">
        <v>14649</v>
      </c>
      <c r="D1412" s="106"/>
      <c r="E1412" s="106"/>
      <c r="F1412" s="106">
        <v>1</v>
      </c>
      <c r="G1412" s="117">
        <v>51.84</v>
      </c>
      <c r="H1412" s="102"/>
    </row>
    <row r="1413" spans="1:8" ht="31.5" x14ac:dyDescent="0.25">
      <c r="A1413" s="36" t="s">
        <v>3405</v>
      </c>
      <c r="B1413" s="36" t="s">
        <v>9881</v>
      </c>
      <c r="C1413" s="121" t="s">
        <v>3406</v>
      </c>
      <c r="D1413" s="36" t="s">
        <v>5</v>
      </c>
      <c r="E1413" s="36">
        <v>5</v>
      </c>
      <c r="F1413" s="36">
        <v>1</v>
      </c>
      <c r="G1413" s="116">
        <v>129.59</v>
      </c>
      <c r="H1413" s="102" t="s">
        <v>19710</v>
      </c>
    </row>
    <row r="1414" spans="1:8" ht="31.5" x14ac:dyDescent="0.25">
      <c r="A1414" s="36"/>
      <c r="B1414" s="36"/>
      <c r="C1414" s="122" t="s">
        <v>14650</v>
      </c>
      <c r="D1414" s="106"/>
      <c r="E1414" s="106"/>
      <c r="F1414" s="106">
        <v>1</v>
      </c>
      <c r="G1414" s="117">
        <v>129.59</v>
      </c>
      <c r="H1414" s="102"/>
    </row>
    <row r="1415" spans="1:8" ht="47.25" x14ac:dyDescent="0.25">
      <c r="A1415" s="36" t="s">
        <v>3407</v>
      </c>
      <c r="B1415" s="36" t="s">
        <v>9882</v>
      </c>
      <c r="C1415" s="121" t="s">
        <v>3408</v>
      </c>
      <c r="D1415" s="36" t="s">
        <v>5</v>
      </c>
      <c r="E1415" s="36">
        <v>5</v>
      </c>
      <c r="F1415" s="36">
        <v>2</v>
      </c>
      <c r="G1415" s="116">
        <v>259.18</v>
      </c>
      <c r="H1415" s="102" t="s">
        <v>18311</v>
      </c>
    </row>
    <row r="1416" spans="1:8" ht="47.25" x14ac:dyDescent="0.25">
      <c r="A1416" s="36"/>
      <c r="B1416" s="36"/>
      <c r="C1416" s="122" t="s">
        <v>14651</v>
      </c>
      <c r="D1416" s="106"/>
      <c r="E1416" s="106"/>
      <c r="F1416" s="106">
        <v>2</v>
      </c>
      <c r="G1416" s="117">
        <v>259.18</v>
      </c>
      <c r="H1416" s="102"/>
    </row>
    <row r="1417" spans="1:8" ht="31.5" x14ac:dyDescent="0.25">
      <c r="A1417" s="36" t="s">
        <v>3409</v>
      </c>
      <c r="B1417" s="36" t="s">
        <v>9883</v>
      </c>
      <c r="C1417" s="121" t="s">
        <v>3410</v>
      </c>
      <c r="D1417" s="36" t="s">
        <v>5</v>
      </c>
      <c r="E1417" s="36">
        <v>5</v>
      </c>
      <c r="F1417" s="36">
        <v>1</v>
      </c>
      <c r="G1417" s="116">
        <v>129.59</v>
      </c>
      <c r="H1417" s="102" t="s">
        <v>19802</v>
      </c>
    </row>
    <row r="1418" spans="1:8" ht="31.5" x14ac:dyDescent="0.25">
      <c r="A1418" s="36"/>
      <c r="B1418" s="36"/>
      <c r="C1418" s="122" t="s">
        <v>14652</v>
      </c>
      <c r="D1418" s="106"/>
      <c r="E1418" s="106"/>
      <c r="F1418" s="106">
        <v>1</v>
      </c>
      <c r="G1418" s="117">
        <v>129.59</v>
      </c>
      <c r="H1418" s="102"/>
    </row>
    <row r="1419" spans="1:8" ht="31.5" x14ac:dyDescent="0.25">
      <c r="A1419" s="36" t="s">
        <v>3411</v>
      </c>
      <c r="B1419" s="36" t="s">
        <v>9884</v>
      </c>
      <c r="C1419" s="121" t="s">
        <v>3412</v>
      </c>
      <c r="D1419" s="36" t="s">
        <v>7</v>
      </c>
      <c r="E1419" s="36">
        <v>0.5</v>
      </c>
      <c r="F1419" s="36">
        <v>3</v>
      </c>
      <c r="G1419" s="116">
        <v>38.880000000000003</v>
      </c>
      <c r="H1419" s="102" t="s">
        <v>17087</v>
      </c>
    </row>
    <row r="1420" spans="1:8" ht="31.5" x14ac:dyDescent="0.25">
      <c r="A1420" s="36"/>
      <c r="B1420" s="36"/>
      <c r="C1420" s="122" t="s">
        <v>14653</v>
      </c>
      <c r="D1420" s="106"/>
      <c r="E1420" s="106"/>
      <c r="F1420" s="106">
        <v>3</v>
      </c>
      <c r="G1420" s="117">
        <v>38.880000000000003</v>
      </c>
      <c r="H1420" s="102"/>
    </row>
    <row r="1421" spans="1:8" ht="31.5" x14ac:dyDescent="0.25">
      <c r="A1421" s="36" t="s">
        <v>3413</v>
      </c>
      <c r="B1421" s="36" t="s">
        <v>9885</v>
      </c>
      <c r="C1421" s="121" t="s">
        <v>3414</v>
      </c>
      <c r="D1421" s="36" t="s">
        <v>8</v>
      </c>
      <c r="E1421" s="36">
        <v>2</v>
      </c>
      <c r="F1421" s="36">
        <v>1</v>
      </c>
      <c r="G1421" s="116">
        <v>51.84</v>
      </c>
      <c r="H1421" s="102" t="s">
        <v>17062</v>
      </c>
    </row>
    <row r="1422" spans="1:8" x14ac:dyDescent="0.25">
      <c r="A1422" s="36"/>
      <c r="B1422" s="36"/>
      <c r="C1422" s="121"/>
      <c r="D1422" s="36" t="s">
        <v>7</v>
      </c>
      <c r="E1422" s="36">
        <v>0.5</v>
      </c>
      <c r="F1422" s="36">
        <v>2</v>
      </c>
      <c r="G1422" s="116">
        <v>25.92</v>
      </c>
      <c r="H1422" s="102"/>
    </row>
    <row r="1423" spans="1:8" ht="31.5" x14ac:dyDescent="0.25">
      <c r="A1423" s="36"/>
      <c r="B1423" s="36"/>
      <c r="C1423" s="122" t="s">
        <v>14654</v>
      </c>
      <c r="D1423" s="106"/>
      <c r="E1423" s="106"/>
      <c r="F1423" s="106">
        <v>3</v>
      </c>
      <c r="G1423" s="117">
        <v>77.760000000000005</v>
      </c>
      <c r="H1423" s="102"/>
    </row>
    <row r="1424" spans="1:8" ht="31.5" x14ac:dyDescent="0.25">
      <c r="A1424" s="36" t="s">
        <v>3415</v>
      </c>
      <c r="B1424" s="36" t="s">
        <v>9886</v>
      </c>
      <c r="C1424" s="121" t="s">
        <v>3416</v>
      </c>
      <c r="D1424" s="36" t="s">
        <v>3</v>
      </c>
      <c r="E1424" s="36">
        <v>10</v>
      </c>
      <c r="F1424" s="36">
        <v>1</v>
      </c>
      <c r="G1424" s="116">
        <v>259.18</v>
      </c>
      <c r="H1424" s="102" t="s">
        <v>17119</v>
      </c>
    </row>
    <row r="1425" spans="1:8" x14ac:dyDescent="0.25">
      <c r="A1425" s="36"/>
      <c r="B1425" s="36"/>
      <c r="C1425" s="121"/>
      <c r="D1425" s="36" t="s">
        <v>6</v>
      </c>
      <c r="E1425" s="36">
        <v>1</v>
      </c>
      <c r="F1425" s="36">
        <v>1</v>
      </c>
      <c r="G1425" s="116">
        <v>25.92</v>
      </c>
      <c r="H1425" s="102"/>
    </row>
    <row r="1426" spans="1:8" ht="31.5" x14ac:dyDescent="0.25">
      <c r="A1426" s="36"/>
      <c r="B1426" s="36"/>
      <c r="C1426" s="122" t="s">
        <v>14655</v>
      </c>
      <c r="D1426" s="106"/>
      <c r="E1426" s="106"/>
      <c r="F1426" s="106">
        <v>2</v>
      </c>
      <c r="G1426" s="117">
        <v>285.10000000000002</v>
      </c>
      <c r="H1426" s="102"/>
    </row>
    <row r="1427" spans="1:8" ht="31.5" x14ac:dyDescent="0.25">
      <c r="A1427" s="36" t="s">
        <v>3417</v>
      </c>
      <c r="B1427" s="36" t="s">
        <v>9887</v>
      </c>
      <c r="C1427" s="121" t="s">
        <v>3418</v>
      </c>
      <c r="D1427" s="36" t="s">
        <v>8</v>
      </c>
      <c r="E1427" s="36">
        <v>2</v>
      </c>
      <c r="F1427" s="36">
        <v>1</v>
      </c>
      <c r="G1427" s="116">
        <v>51.84</v>
      </c>
      <c r="H1427" s="102" t="s">
        <v>20958</v>
      </c>
    </row>
    <row r="1428" spans="1:8" ht="31.5" x14ac:dyDescent="0.25">
      <c r="A1428" s="36"/>
      <c r="B1428" s="36"/>
      <c r="C1428" s="122" t="s">
        <v>14656</v>
      </c>
      <c r="D1428" s="106"/>
      <c r="E1428" s="106"/>
      <c r="F1428" s="106">
        <v>1</v>
      </c>
      <c r="G1428" s="117">
        <v>51.84</v>
      </c>
      <c r="H1428" s="102"/>
    </row>
    <row r="1429" spans="1:8" ht="31.5" x14ac:dyDescent="0.25">
      <c r="A1429" s="36" t="s">
        <v>3419</v>
      </c>
      <c r="B1429" s="36" t="s">
        <v>9888</v>
      </c>
      <c r="C1429" s="121" t="s">
        <v>3420</v>
      </c>
      <c r="D1429" s="36" t="s">
        <v>8</v>
      </c>
      <c r="E1429" s="36">
        <v>2</v>
      </c>
      <c r="F1429" s="36">
        <v>2</v>
      </c>
      <c r="G1429" s="116">
        <v>103.67</v>
      </c>
      <c r="H1429" s="102" t="s">
        <v>20620</v>
      </c>
    </row>
    <row r="1430" spans="1:8" x14ac:dyDescent="0.25">
      <c r="A1430" s="36"/>
      <c r="B1430" s="36"/>
      <c r="C1430" s="121"/>
      <c r="D1430" s="36" t="s">
        <v>7</v>
      </c>
      <c r="E1430" s="36">
        <v>0.5</v>
      </c>
      <c r="F1430" s="36">
        <v>4</v>
      </c>
      <c r="G1430" s="116">
        <v>51.84</v>
      </c>
      <c r="H1430" s="102"/>
    </row>
    <row r="1431" spans="1:8" ht="31.5" x14ac:dyDescent="0.25">
      <c r="A1431" s="36"/>
      <c r="B1431" s="36"/>
      <c r="C1431" s="122" t="s">
        <v>14657</v>
      </c>
      <c r="D1431" s="106"/>
      <c r="E1431" s="106"/>
      <c r="F1431" s="106">
        <v>6</v>
      </c>
      <c r="G1431" s="117">
        <v>155.51</v>
      </c>
      <c r="H1431" s="102"/>
    </row>
    <row r="1432" spans="1:8" ht="31.5" x14ac:dyDescent="0.25">
      <c r="A1432" s="36" t="s">
        <v>3421</v>
      </c>
      <c r="B1432" s="36" t="s">
        <v>9889</v>
      </c>
      <c r="C1432" s="121" t="s">
        <v>3422</v>
      </c>
      <c r="D1432" s="36" t="s">
        <v>5</v>
      </c>
      <c r="E1432" s="36">
        <v>5</v>
      </c>
      <c r="F1432" s="36">
        <v>3</v>
      </c>
      <c r="G1432" s="116">
        <v>388.77</v>
      </c>
      <c r="H1432" s="102" t="s">
        <v>19542</v>
      </c>
    </row>
    <row r="1433" spans="1:8" x14ac:dyDescent="0.25">
      <c r="A1433" s="36"/>
      <c r="B1433" s="36"/>
      <c r="C1433" s="121"/>
      <c r="D1433" s="36" t="s">
        <v>7</v>
      </c>
      <c r="E1433" s="36">
        <v>0.5</v>
      </c>
      <c r="F1433" s="36">
        <v>4</v>
      </c>
      <c r="G1433" s="116">
        <v>51.84</v>
      </c>
      <c r="H1433" s="102"/>
    </row>
    <row r="1434" spans="1:8" ht="31.5" x14ac:dyDescent="0.25">
      <c r="A1434" s="36"/>
      <c r="B1434" s="36"/>
      <c r="C1434" s="122" t="s">
        <v>14658</v>
      </c>
      <c r="D1434" s="106"/>
      <c r="E1434" s="106"/>
      <c r="F1434" s="106">
        <v>7</v>
      </c>
      <c r="G1434" s="117">
        <v>440.61</v>
      </c>
      <c r="H1434" s="102"/>
    </row>
    <row r="1435" spans="1:8" ht="31.5" x14ac:dyDescent="0.25">
      <c r="A1435" s="36" t="s">
        <v>3423</v>
      </c>
      <c r="B1435" s="36" t="s">
        <v>9890</v>
      </c>
      <c r="C1435" s="121" t="s">
        <v>3424</v>
      </c>
      <c r="D1435" s="36" t="s">
        <v>7</v>
      </c>
      <c r="E1435" s="36">
        <v>0.5</v>
      </c>
      <c r="F1435" s="36">
        <v>2</v>
      </c>
      <c r="G1435" s="116">
        <v>25.92</v>
      </c>
      <c r="H1435" s="102" t="s">
        <v>17837</v>
      </c>
    </row>
    <row r="1436" spans="1:8" ht="31.5" x14ac:dyDescent="0.25">
      <c r="A1436" s="36"/>
      <c r="B1436" s="36"/>
      <c r="C1436" s="122" t="s">
        <v>14659</v>
      </c>
      <c r="D1436" s="106"/>
      <c r="E1436" s="106"/>
      <c r="F1436" s="106">
        <v>2</v>
      </c>
      <c r="G1436" s="117">
        <v>25.92</v>
      </c>
      <c r="H1436" s="102"/>
    </row>
    <row r="1437" spans="1:8" ht="31.5" x14ac:dyDescent="0.25">
      <c r="A1437" s="36" t="s">
        <v>3425</v>
      </c>
      <c r="B1437" s="36" t="s">
        <v>9891</v>
      </c>
      <c r="C1437" s="121" t="s">
        <v>3426</v>
      </c>
      <c r="D1437" s="36" t="s">
        <v>4</v>
      </c>
      <c r="E1437" s="36">
        <v>8</v>
      </c>
      <c r="F1437" s="36">
        <v>1</v>
      </c>
      <c r="G1437" s="116">
        <v>207.35</v>
      </c>
      <c r="H1437" s="102" t="s">
        <v>17388</v>
      </c>
    </row>
    <row r="1438" spans="1:8" x14ac:dyDescent="0.25">
      <c r="A1438" s="36"/>
      <c r="B1438" s="36"/>
      <c r="C1438" s="121"/>
      <c r="D1438" s="36" t="s">
        <v>7</v>
      </c>
      <c r="E1438" s="36">
        <v>0.5</v>
      </c>
      <c r="F1438" s="36">
        <v>33</v>
      </c>
      <c r="G1438" s="116">
        <v>427.65</v>
      </c>
      <c r="H1438" s="102"/>
    </row>
    <row r="1439" spans="1:8" ht="31.5" x14ac:dyDescent="0.25">
      <c r="A1439" s="36"/>
      <c r="B1439" s="36"/>
      <c r="C1439" s="122" t="s">
        <v>14660</v>
      </c>
      <c r="D1439" s="106"/>
      <c r="E1439" s="106"/>
      <c r="F1439" s="106">
        <v>34</v>
      </c>
      <c r="G1439" s="117">
        <v>635</v>
      </c>
      <c r="H1439" s="102"/>
    </row>
    <row r="1440" spans="1:8" ht="31.5" x14ac:dyDescent="0.25">
      <c r="A1440" s="36" t="s">
        <v>3427</v>
      </c>
      <c r="B1440" s="36" t="s">
        <v>9892</v>
      </c>
      <c r="C1440" s="121" t="s">
        <v>3428</v>
      </c>
      <c r="D1440" s="36" t="s">
        <v>8</v>
      </c>
      <c r="E1440" s="36">
        <v>2</v>
      </c>
      <c r="F1440" s="36">
        <v>1</v>
      </c>
      <c r="G1440" s="116">
        <v>51.84</v>
      </c>
      <c r="H1440" s="102" t="s">
        <v>19393</v>
      </c>
    </row>
    <row r="1441" spans="1:8" x14ac:dyDescent="0.25">
      <c r="A1441" s="36"/>
      <c r="B1441" s="36"/>
      <c r="C1441" s="121"/>
      <c r="D1441" s="36" t="s">
        <v>7</v>
      </c>
      <c r="E1441" s="36">
        <v>0.5</v>
      </c>
      <c r="F1441" s="36">
        <v>1</v>
      </c>
      <c r="G1441" s="116">
        <v>12.96</v>
      </c>
      <c r="H1441" s="102"/>
    </row>
    <row r="1442" spans="1:8" ht="47.25" x14ac:dyDescent="0.25">
      <c r="A1442" s="36"/>
      <c r="B1442" s="36"/>
      <c r="C1442" s="122" t="s">
        <v>14661</v>
      </c>
      <c r="D1442" s="106"/>
      <c r="E1442" s="106"/>
      <c r="F1442" s="106">
        <v>2</v>
      </c>
      <c r="G1442" s="117">
        <v>64.800000000000011</v>
      </c>
      <c r="H1442" s="102"/>
    </row>
    <row r="1443" spans="1:8" x14ac:dyDescent="0.25">
      <c r="A1443" s="36" t="s">
        <v>3429</v>
      </c>
      <c r="B1443" s="36" t="s">
        <v>9893</v>
      </c>
      <c r="C1443" s="121" t="s">
        <v>3430</v>
      </c>
      <c r="D1443" s="36" t="s">
        <v>8</v>
      </c>
      <c r="E1443" s="36">
        <v>2</v>
      </c>
      <c r="F1443" s="36">
        <v>5</v>
      </c>
      <c r="G1443" s="116">
        <v>259.18</v>
      </c>
      <c r="H1443" s="102" t="s">
        <v>17614</v>
      </c>
    </row>
    <row r="1444" spans="1:8" x14ac:dyDescent="0.25">
      <c r="A1444" s="36"/>
      <c r="B1444" s="36"/>
      <c r="C1444" s="121"/>
      <c r="D1444" s="36" t="s">
        <v>7</v>
      </c>
      <c r="E1444" s="36">
        <v>0.5</v>
      </c>
      <c r="F1444" s="36">
        <v>3</v>
      </c>
      <c r="G1444" s="116">
        <v>38.880000000000003</v>
      </c>
      <c r="H1444" s="102"/>
    </row>
    <row r="1445" spans="1:8" x14ac:dyDescent="0.25">
      <c r="A1445" s="36"/>
      <c r="B1445" s="36"/>
      <c r="C1445" s="122" t="s">
        <v>14662</v>
      </c>
      <c r="D1445" s="106"/>
      <c r="E1445" s="106"/>
      <c r="F1445" s="106">
        <v>8</v>
      </c>
      <c r="G1445" s="117">
        <v>298.06</v>
      </c>
      <c r="H1445" s="102"/>
    </row>
    <row r="1446" spans="1:8" ht="31.5" x14ac:dyDescent="0.25">
      <c r="A1446" s="36" t="s">
        <v>3431</v>
      </c>
      <c r="B1446" s="36" t="s">
        <v>9894</v>
      </c>
      <c r="C1446" s="121" t="s">
        <v>3432</v>
      </c>
      <c r="D1446" s="36" t="s">
        <v>7</v>
      </c>
      <c r="E1446" s="36">
        <v>0.5</v>
      </c>
      <c r="F1446" s="36">
        <v>2</v>
      </c>
      <c r="G1446" s="116">
        <v>25.92</v>
      </c>
      <c r="H1446" s="102" t="s">
        <v>20985</v>
      </c>
    </row>
    <row r="1447" spans="1:8" ht="31.5" x14ac:dyDescent="0.25">
      <c r="A1447" s="36"/>
      <c r="B1447" s="36"/>
      <c r="C1447" s="122" t="s">
        <v>14663</v>
      </c>
      <c r="D1447" s="106"/>
      <c r="E1447" s="106"/>
      <c r="F1447" s="106">
        <v>2</v>
      </c>
      <c r="G1447" s="117">
        <v>25.92</v>
      </c>
      <c r="H1447" s="102"/>
    </row>
    <row r="1448" spans="1:8" ht="31.5" x14ac:dyDescent="0.25">
      <c r="A1448" s="36" t="s">
        <v>3433</v>
      </c>
      <c r="B1448" s="36" t="s">
        <v>9895</v>
      </c>
      <c r="C1448" s="121" t="s">
        <v>3434</v>
      </c>
      <c r="D1448" s="36" t="s">
        <v>7</v>
      </c>
      <c r="E1448" s="36">
        <v>0.5</v>
      </c>
      <c r="F1448" s="36">
        <v>1</v>
      </c>
      <c r="G1448" s="116">
        <v>12.96</v>
      </c>
      <c r="H1448" s="102" t="s">
        <v>20627</v>
      </c>
    </row>
    <row r="1449" spans="1:8" ht="31.5" x14ac:dyDescent="0.25">
      <c r="A1449" s="36"/>
      <c r="B1449" s="36"/>
      <c r="C1449" s="122" t="s">
        <v>14664</v>
      </c>
      <c r="D1449" s="106"/>
      <c r="E1449" s="106"/>
      <c r="F1449" s="106">
        <v>1</v>
      </c>
      <c r="G1449" s="117">
        <v>12.96</v>
      </c>
      <c r="H1449" s="102"/>
    </row>
    <row r="1450" spans="1:8" ht="31.5" x14ac:dyDescent="0.25">
      <c r="A1450" s="36" t="s">
        <v>6623</v>
      </c>
      <c r="B1450" s="36" t="s">
        <v>9896</v>
      </c>
      <c r="C1450" s="121" t="s">
        <v>6624</v>
      </c>
      <c r="D1450" s="36" t="s">
        <v>5</v>
      </c>
      <c r="E1450" s="36">
        <v>5</v>
      </c>
      <c r="F1450" s="36">
        <v>2</v>
      </c>
      <c r="G1450" s="116">
        <v>259.18</v>
      </c>
      <c r="H1450" s="114" t="s">
        <v>19872</v>
      </c>
    </row>
    <row r="1451" spans="1:8" x14ac:dyDescent="0.25">
      <c r="A1451" s="36"/>
      <c r="B1451" s="36"/>
      <c r="C1451" s="121"/>
      <c r="D1451" s="36" t="s">
        <v>7</v>
      </c>
      <c r="E1451" s="36">
        <v>0.5</v>
      </c>
      <c r="F1451" s="36">
        <v>1</v>
      </c>
      <c r="G1451" s="116">
        <v>12.96</v>
      </c>
      <c r="H1451" s="102"/>
    </row>
    <row r="1452" spans="1:8" ht="31.5" x14ac:dyDescent="0.25">
      <c r="A1452" s="36"/>
      <c r="B1452" s="36"/>
      <c r="C1452" s="122" t="s">
        <v>14665</v>
      </c>
      <c r="D1452" s="106"/>
      <c r="E1452" s="106"/>
      <c r="F1452" s="106">
        <v>3</v>
      </c>
      <c r="G1452" s="117">
        <v>272.14</v>
      </c>
      <c r="H1452" s="102"/>
    </row>
    <row r="1453" spans="1:8" ht="31.5" x14ac:dyDescent="0.25">
      <c r="A1453" s="36" t="s">
        <v>3435</v>
      </c>
      <c r="B1453" s="36" t="s">
        <v>9897</v>
      </c>
      <c r="C1453" s="121" t="s">
        <v>3436</v>
      </c>
      <c r="D1453" s="36" t="s">
        <v>4</v>
      </c>
      <c r="E1453" s="36">
        <v>8</v>
      </c>
      <c r="F1453" s="36">
        <v>1</v>
      </c>
      <c r="G1453" s="116">
        <v>207.35</v>
      </c>
      <c r="H1453" s="102" t="s">
        <v>19662</v>
      </c>
    </row>
    <row r="1454" spans="1:8" ht="31.5" x14ac:dyDescent="0.25">
      <c r="A1454" s="36"/>
      <c r="B1454" s="36"/>
      <c r="C1454" s="122" t="s">
        <v>14666</v>
      </c>
      <c r="D1454" s="106"/>
      <c r="E1454" s="106"/>
      <c r="F1454" s="106">
        <v>1</v>
      </c>
      <c r="G1454" s="117">
        <v>207.35</v>
      </c>
      <c r="H1454" s="102"/>
    </row>
    <row r="1455" spans="1:8" ht="31.5" x14ac:dyDescent="0.25">
      <c r="A1455" s="36" t="s">
        <v>3437</v>
      </c>
      <c r="B1455" s="36" t="s">
        <v>9898</v>
      </c>
      <c r="C1455" s="121" t="s">
        <v>3438</v>
      </c>
      <c r="D1455" s="36" t="s">
        <v>5</v>
      </c>
      <c r="E1455" s="36">
        <v>5</v>
      </c>
      <c r="F1455" s="36">
        <v>4</v>
      </c>
      <c r="G1455" s="116">
        <v>518.36</v>
      </c>
      <c r="H1455" s="114" t="s">
        <v>19876</v>
      </c>
    </row>
    <row r="1456" spans="1:8" x14ac:dyDescent="0.25">
      <c r="A1456" s="36"/>
      <c r="B1456" s="36"/>
      <c r="C1456" s="121"/>
      <c r="D1456" s="36" t="s">
        <v>7</v>
      </c>
      <c r="E1456" s="36">
        <v>0.5</v>
      </c>
      <c r="F1456" s="36">
        <v>6</v>
      </c>
      <c r="G1456" s="116">
        <v>77.75</v>
      </c>
      <c r="H1456" s="102"/>
    </row>
    <row r="1457" spans="1:8" ht="31.5" x14ac:dyDescent="0.25">
      <c r="A1457" s="36"/>
      <c r="B1457" s="36"/>
      <c r="C1457" s="122" t="s">
        <v>14667</v>
      </c>
      <c r="D1457" s="106"/>
      <c r="E1457" s="106"/>
      <c r="F1457" s="106">
        <v>10</v>
      </c>
      <c r="G1457" s="117">
        <v>596.11</v>
      </c>
      <c r="H1457" s="102"/>
    </row>
    <row r="1458" spans="1:8" ht="31.5" x14ac:dyDescent="0.25">
      <c r="A1458" s="36" t="s">
        <v>3439</v>
      </c>
      <c r="B1458" s="36" t="s">
        <v>9899</v>
      </c>
      <c r="C1458" s="121" t="s">
        <v>3440</v>
      </c>
      <c r="D1458" s="36" t="s">
        <v>5</v>
      </c>
      <c r="E1458" s="36">
        <v>5</v>
      </c>
      <c r="F1458" s="36">
        <v>1</v>
      </c>
      <c r="G1458" s="116">
        <v>129.59</v>
      </c>
      <c r="H1458" s="102" t="s">
        <v>17554</v>
      </c>
    </row>
    <row r="1459" spans="1:8" ht="31.5" x14ac:dyDescent="0.25">
      <c r="A1459" s="36"/>
      <c r="B1459" s="36"/>
      <c r="C1459" s="122" t="s">
        <v>14668</v>
      </c>
      <c r="D1459" s="106"/>
      <c r="E1459" s="106"/>
      <c r="F1459" s="106">
        <v>1</v>
      </c>
      <c r="G1459" s="117">
        <v>129.59</v>
      </c>
      <c r="H1459" s="102"/>
    </row>
    <row r="1460" spans="1:8" ht="31.5" x14ac:dyDescent="0.25">
      <c r="A1460" s="36" t="s">
        <v>3441</v>
      </c>
      <c r="B1460" s="36" t="s">
        <v>9900</v>
      </c>
      <c r="C1460" s="121" t="s">
        <v>3442</v>
      </c>
      <c r="D1460" s="36" t="s">
        <v>7</v>
      </c>
      <c r="E1460" s="36">
        <v>0.5</v>
      </c>
      <c r="F1460" s="36">
        <v>1</v>
      </c>
      <c r="G1460" s="116">
        <v>12.96</v>
      </c>
      <c r="H1460" s="102" t="s">
        <v>18945</v>
      </c>
    </row>
    <row r="1461" spans="1:8" ht="31.5" x14ac:dyDescent="0.25">
      <c r="A1461" s="36"/>
      <c r="B1461" s="36"/>
      <c r="C1461" s="122" t="s">
        <v>14669</v>
      </c>
      <c r="D1461" s="106"/>
      <c r="E1461" s="106"/>
      <c r="F1461" s="106">
        <v>1</v>
      </c>
      <c r="G1461" s="117">
        <v>12.96</v>
      </c>
      <c r="H1461" s="102"/>
    </row>
    <row r="1462" spans="1:8" x14ac:dyDescent="0.25">
      <c r="A1462" s="36" t="s">
        <v>3443</v>
      </c>
      <c r="B1462" s="36" t="s">
        <v>9901</v>
      </c>
      <c r="C1462" s="121" t="s">
        <v>3444</v>
      </c>
      <c r="D1462" s="36" t="s">
        <v>7</v>
      </c>
      <c r="E1462" s="36">
        <v>0.5</v>
      </c>
      <c r="F1462" s="36">
        <v>5</v>
      </c>
      <c r="G1462" s="116">
        <v>64.8</v>
      </c>
      <c r="H1462" s="102" t="s">
        <v>17627</v>
      </c>
    </row>
    <row r="1463" spans="1:8" ht="31.5" x14ac:dyDescent="0.25">
      <c r="A1463" s="36"/>
      <c r="B1463" s="36"/>
      <c r="C1463" s="122" t="s">
        <v>14670</v>
      </c>
      <c r="D1463" s="106"/>
      <c r="E1463" s="106"/>
      <c r="F1463" s="106">
        <v>5</v>
      </c>
      <c r="G1463" s="117">
        <v>64.8</v>
      </c>
      <c r="H1463" s="102"/>
    </row>
    <row r="1464" spans="1:8" ht="31.5" x14ac:dyDescent="0.25">
      <c r="A1464" s="36" t="s">
        <v>3445</v>
      </c>
      <c r="B1464" s="36" t="s">
        <v>9902</v>
      </c>
      <c r="C1464" s="121" t="s">
        <v>3446</v>
      </c>
      <c r="D1464" s="36" t="s">
        <v>3</v>
      </c>
      <c r="E1464" s="36">
        <v>10</v>
      </c>
      <c r="F1464" s="36">
        <v>8</v>
      </c>
      <c r="G1464" s="116">
        <v>2073.46</v>
      </c>
      <c r="H1464" s="102" t="s">
        <v>20862</v>
      </c>
    </row>
    <row r="1465" spans="1:8" x14ac:dyDescent="0.25">
      <c r="A1465" s="36"/>
      <c r="B1465" s="36"/>
      <c r="C1465" s="121"/>
      <c r="D1465" s="36" t="s">
        <v>4</v>
      </c>
      <c r="E1465" s="36">
        <v>8</v>
      </c>
      <c r="F1465" s="36">
        <v>1</v>
      </c>
      <c r="G1465" s="116">
        <v>207.35</v>
      </c>
      <c r="H1465" s="102"/>
    </row>
    <row r="1466" spans="1:8" x14ac:dyDescent="0.25">
      <c r="A1466" s="36"/>
      <c r="B1466" s="36"/>
      <c r="C1466" s="121"/>
      <c r="D1466" s="36" t="s">
        <v>5</v>
      </c>
      <c r="E1466" s="36">
        <v>5</v>
      </c>
      <c r="F1466" s="36">
        <v>5</v>
      </c>
      <c r="G1466" s="116">
        <v>647.95000000000005</v>
      </c>
      <c r="H1466" s="102"/>
    </row>
    <row r="1467" spans="1:8" x14ac:dyDescent="0.25">
      <c r="A1467" s="36"/>
      <c r="B1467" s="36"/>
      <c r="C1467" s="121"/>
      <c r="D1467" s="36" t="s">
        <v>6</v>
      </c>
      <c r="E1467" s="36">
        <v>1</v>
      </c>
      <c r="F1467" s="36">
        <v>2</v>
      </c>
      <c r="G1467" s="116">
        <v>51.84</v>
      </c>
      <c r="H1467" s="102"/>
    </row>
    <row r="1468" spans="1:8" x14ac:dyDescent="0.25">
      <c r="A1468" s="36"/>
      <c r="B1468" s="36"/>
      <c r="C1468" s="121"/>
      <c r="D1468" s="36" t="s">
        <v>7</v>
      </c>
      <c r="E1468" s="36">
        <v>0.5</v>
      </c>
      <c r="F1468" s="36">
        <v>7</v>
      </c>
      <c r="G1468" s="116">
        <v>90.71</v>
      </c>
      <c r="H1468" s="102"/>
    </row>
    <row r="1469" spans="1:8" ht="31.5" x14ac:dyDescent="0.25">
      <c r="A1469" s="36"/>
      <c r="B1469" s="36"/>
      <c r="C1469" s="122" t="s">
        <v>14671</v>
      </c>
      <c r="D1469" s="106"/>
      <c r="E1469" s="106"/>
      <c r="F1469" s="106">
        <v>23</v>
      </c>
      <c r="G1469" s="117">
        <v>3071.3100000000004</v>
      </c>
      <c r="H1469" s="102"/>
    </row>
    <row r="1470" spans="1:8" x14ac:dyDescent="0.25">
      <c r="A1470" s="36" t="s">
        <v>3447</v>
      </c>
      <c r="B1470" s="36" t="s">
        <v>9903</v>
      </c>
      <c r="C1470" s="121" t="s">
        <v>3448</v>
      </c>
      <c r="D1470" s="36" t="s">
        <v>5</v>
      </c>
      <c r="E1470" s="36">
        <v>5</v>
      </c>
      <c r="F1470" s="36">
        <v>1</v>
      </c>
      <c r="G1470" s="116">
        <v>129.59</v>
      </c>
      <c r="H1470" s="102" t="s">
        <v>20531</v>
      </c>
    </row>
    <row r="1471" spans="1:8" x14ac:dyDescent="0.25">
      <c r="A1471" s="36"/>
      <c r="B1471" s="36"/>
      <c r="C1471" s="121"/>
      <c r="D1471" s="36" t="s">
        <v>7</v>
      </c>
      <c r="E1471" s="36">
        <v>0.5</v>
      </c>
      <c r="F1471" s="36">
        <v>2</v>
      </c>
      <c r="G1471" s="116">
        <v>25.92</v>
      </c>
      <c r="H1471" s="102"/>
    </row>
    <row r="1472" spans="1:8" ht="31.5" x14ac:dyDescent="0.25">
      <c r="A1472" s="36"/>
      <c r="B1472" s="36"/>
      <c r="C1472" s="122" t="s">
        <v>14672</v>
      </c>
      <c r="D1472" s="106"/>
      <c r="E1472" s="106"/>
      <c r="F1472" s="106">
        <v>3</v>
      </c>
      <c r="G1472" s="117">
        <v>155.51</v>
      </c>
      <c r="H1472" s="102"/>
    </row>
    <row r="1473" spans="1:8" x14ac:dyDescent="0.25">
      <c r="A1473" s="36" t="s">
        <v>3449</v>
      </c>
      <c r="B1473" s="36" t="s">
        <v>9904</v>
      </c>
      <c r="C1473" s="121" t="s">
        <v>3450</v>
      </c>
      <c r="D1473" s="36" t="s">
        <v>7</v>
      </c>
      <c r="E1473" s="36">
        <v>0.5</v>
      </c>
      <c r="F1473" s="36">
        <v>11</v>
      </c>
      <c r="G1473" s="116">
        <v>142.55000000000001</v>
      </c>
      <c r="H1473" s="102" t="s">
        <v>20412</v>
      </c>
    </row>
    <row r="1474" spans="1:8" x14ac:dyDescent="0.25">
      <c r="A1474" s="36"/>
      <c r="B1474" s="36"/>
      <c r="C1474" s="122" t="s">
        <v>14673</v>
      </c>
      <c r="D1474" s="106"/>
      <c r="E1474" s="106"/>
      <c r="F1474" s="106">
        <v>11</v>
      </c>
      <c r="G1474" s="117">
        <v>142.55000000000001</v>
      </c>
      <c r="H1474" s="102"/>
    </row>
    <row r="1475" spans="1:8" ht="47.25" x14ac:dyDescent="0.25">
      <c r="A1475" s="36" t="s">
        <v>3451</v>
      </c>
      <c r="B1475" s="36" t="s">
        <v>9905</v>
      </c>
      <c r="C1475" s="121" t="s">
        <v>3452</v>
      </c>
      <c r="D1475" s="36" t="s">
        <v>8</v>
      </c>
      <c r="E1475" s="36">
        <v>2</v>
      </c>
      <c r="F1475" s="36">
        <v>5</v>
      </c>
      <c r="G1475" s="116">
        <v>259.18</v>
      </c>
      <c r="H1475" s="102" t="s">
        <v>18293</v>
      </c>
    </row>
    <row r="1476" spans="1:8" x14ac:dyDescent="0.25">
      <c r="A1476" s="36"/>
      <c r="B1476" s="36"/>
      <c r="C1476" s="121"/>
      <c r="D1476" s="36" t="s">
        <v>7</v>
      </c>
      <c r="E1476" s="36">
        <v>0.5</v>
      </c>
      <c r="F1476" s="36">
        <v>5</v>
      </c>
      <c r="G1476" s="116">
        <v>64.8</v>
      </c>
      <c r="H1476" s="102"/>
    </row>
    <row r="1477" spans="1:8" ht="63" x14ac:dyDescent="0.25">
      <c r="A1477" s="36"/>
      <c r="B1477" s="36"/>
      <c r="C1477" s="122" t="s">
        <v>14674</v>
      </c>
      <c r="D1477" s="106"/>
      <c r="E1477" s="106"/>
      <c r="F1477" s="106">
        <v>10</v>
      </c>
      <c r="G1477" s="117">
        <v>323.98</v>
      </c>
      <c r="H1477" s="102"/>
    </row>
    <row r="1478" spans="1:8" ht="31.5" x14ac:dyDescent="0.25">
      <c r="A1478" s="36" t="s">
        <v>3453</v>
      </c>
      <c r="B1478" s="36" t="s">
        <v>9906</v>
      </c>
      <c r="C1478" s="121" t="s">
        <v>3454</v>
      </c>
      <c r="D1478" s="36" t="s">
        <v>8</v>
      </c>
      <c r="E1478" s="36">
        <v>2</v>
      </c>
      <c r="F1478" s="36">
        <v>2</v>
      </c>
      <c r="G1478" s="116">
        <v>103.67</v>
      </c>
      <c r="H1478" s="102" t="s">
        <v>20407</v>
      </c>
    </row>
    <row r="1479" spans="1:8" x14ac:dyDescent="0.25">
      <c r="A1479" s="36"/>
      <c r="B1479" s="36"/>
      <c r="C1479" s="121"/>
      <c r="D1479" s="36" t="s">
        <v>7</v>
      </c>
      <c r="E1479" s="36">
        <v>0.5</v>
      </c>
      <c r="F1479" s="36">
        <v>4</v>
      </c>
      <c r="G1479" s="116">
        <v>51.84</v>
      </c>
      <c r="H1479" s="102"/>
    </row>
    <row r="1480" spans="1:8" ht="31.5" x14ac:dyDescent="0.25">
      <c r="A1480" s="36"/>
      <c r="B1480" s="36"/>
      <c r="C1480" s="122" t="s">
        <v>14675</v>
      </c>
      <c r="D1480" s="106"/>
      <c r="E1480" s="106"/>
      <c r="F1480" s="106">
        <v>6</v>
      </c>
      <c r="G1480" s="117">
        <v>155.51</v>
      </c>
      <c r="H1480" s="102"/>
    </row>
    <row r="1481" spans="1:8" ht="31.5" x14ac:dyDescent="0.25">
      <c r="A1481" s="36" t="s">
        <v>3455</v>
      </c>
      <c r="B1481" s="36" t="s">
        <v>9907</v>
      </c>
      <c r="C1481" s="121" t="s">
        <v>9908</v>
      </c>
      <c r="D1481" s="36" t="s">
        <v>7</v>
      </c>
      <c r="E1481" s="36">
        <v>0.5</v>
      </c>
      <c r="F1481" s="36">
        <v>1</v>
      </c>
      <c r="G1481" s="116">
        <v>12.96</v>
      </c>
      <c r="H1481" s="102" t="s">
        <v>17666</v>
      </c>
    </row>
    <row r="1482" spans="1:8" ht="31.5" x14ac:dyDescent="0.25">
      <c r="A1482" s="36"/>
      <c r="B1482" s="36"/>
      <c r="C1482" s="122" t="s">
        <v>14676</v>
      </c>
      <c r="D1482" s="106"/>
      <c r="E1482" s="106"/>
      <c r="F1482" s="106">
        <v>1</v>
      </c>
      <c r="G1482" s="117">
        <v>12.96</v>
      </c>
      <c r="H1482" s="102"/>
    </row>
    <row r="1483" spans="1:8" ht="31.5" x14ac:dyDescent="0.25">
      <c r="A1483" s="36" t="s">
        <v>3456</v>
      </c>
      <c r="B1483" s="36" t="s">
        <v>9909</v>
      </c>
      <c r="C1483" s="121" t="s">
        <v>3457</v>
      </c>
      <c r="D1483" s="36" t="s">
        <v>5</v>
      </c>
      <c r="E1483" s="36">
        <v>5</v>
      </c>
      <c r="F1483" s="36">
        <v>3</v>
      </c>
      <c r="G1483" s="116">
        <v>388.77</v>
      </c>
      <c r="H1483" s="102" t="s">
        <v>20541</v>
      </c>
    </row>
    <row r="1484" spans="1:8" x14ac:dyDescent="0.25">
      <c r="A1484" s="36"/>
      <c r="B1484" s="36"/>
      <c r="C1484" s="121"/>
      <c r="D1484" s="36" t="s">
        <v>7</v>
      </c>
      <c r="E1484" s="36">
        <v>0.5</v>
      </c>
      <c r="F1484" s="36">
        <v>4</v>
      </c>
      <c r="G1484" s="116">
        <v>51.84</v>
      </c>
      <c r="H1484" s="102"/>
    </row>
    <row r="1485" spans="1:8" ht="31.5" x14ac:dyDescent="0.25">
      <c r="A1485" s="36"/>
      <c r="B1485" s="36"/>
      <c r="C1485" s="122" t="s">
        <v>14677</v>
      </c>
      <c r="D1485" s="106"/>
      <c r="E1485" s="106"/>
      <c r="F1485" s="106">
        <v>7</v>
      </c>
      <c r="G1485" s="117">
        <v>440.61</v>
      </c>
      <c r="H1485" s="102"/>
    </row>
    <row r="1486" spans="1:8" x14ac:dyDescent="0.25">
      <c r="A1486" s="36" t="s">
        <v>3458</v>
      </c>
      <c r="B1486" s="36" t="s">
        <v>9910</v>
      </c>
      <c r="C1486" s="121" t="s">
        <v>3459</v>
      </c>
      <c r="D1486" s="36" t="s">
        <v>5</v>
      </c>
      <c r="E1486" s="36">
        <v>5</v>
      </c>
      <c r="F1486" s="36">
        <v>1</v>
      </c>
      <c r="G1486" s="116">
        <v>129.59</v>
      </c>
      <c r="H1486" s="114" t="s">
        <v>19882</v>
      </c>
    </row>
    <row r="1487" spans="1:8" x14ac:dyDescent="0.25">
      <c r="A1487" s="36"/>
      <c r="B1487" s="36"/>
      <c r="C1487" s="121"/>
      <c r="D1487" s="36" t="s">
        <v>7</v>
      </c>
      <c r="E1487" s="36">
        <v>0.5</v>
      </c>
      <c r="F1487" s="36">
        <v>1</v>
      </c>
      <c r="G1487" s="116">
        <v>12.96</v>
      </c>
      <c r="H1487" s="102"/>
    </row>
    <row r="1488" spans="1:8" x14ac:dyDescent="0.25">
      <c r="A1488" s="36"/>
      <c r="B1488" s="36"/>
      <c r="C1488" s="122" t="s">
        <v>14678</v>
      </c>
      <c r="D1488" s="106"/>
      <c r="E1488" s="106"/>
      <c r="F1488" s="106">
        <v>2</v>
      </c>
      <c r="G1488" s="117">
        <v>142.55000000000001</v>
      </c>
      <c r="H1488" s="102"/>
    </row>
    <row r="1489" spans="1:8" ht="31.5" x14ac:dyDescent="0.25">
      <c r="A1489" s="36" t="s">
        <v>3460</v>
      </c>
      <c r="B1489" s="36" t="s">
        <v>9911</v>
      </c>
      <c r="C1489" s="121" t="s">
        <v>3461</v>
      </c>
      <c r="D1489" s="36" t="s">
        <v>5</v>
      </c>
      <c r="E1489" s="36">
        <v>5</v>
      </c>
      <c r="F1489" s="36">
        <v>1</v>
      </c>
      <c r="G1489" s="116">
        <v>129.59</v>
      </c>
      <c r="H1489" s="102" t="s">
        <v>17823</v>
      </c>
    </row>
    <row r="1490" spans="1:8" ht="31.5" x14ac:dyDescent="0.25">
      <c r="A1490" s="36"/>
      <c r="B1490" s="36"/>
      <c r="C1490" s="122" t="s">
        <v>14679</v>
      </c>
      <c r="D1490" s="106"/>
      <c r="E1490" s="106"/>
      <c r="F1490" s="106">
        <v>1</v>
      </c>
      <c r="G1490" s="117">
        <v>129.59</v>
      </c>
      <c r="H1490" s="102"/>
    </row>
    <row r="1491" spans="1:8" x14ac:dyDescent="0.25">
      <c r="A1491" s="36" t="s">
        <v>3462</v>
      </c>
      <c r="B1491" s="36" t="s">
        <v>9912</v>
      </c>
      <c r="C1491" s="121" t="s">
        <v>3463</v>
      </c>
      <c r="D1491" s="36" t="s">
        <v>8</v>
      </c>
      <c r="E1491" s="36">
        <v>2</v>
      </c>
      <c r="F1491" s="36">
        <v>1</v>
      </c>
      <c r="G1491" s="116">
        <v>51.84</v>
      </c>
      <c r="H1491" s="102" t="s">
        <v>20057</v>
      </c>
    </row>
    <row r="1492" spans="1:8" x14ac:dyDescent="0.25">
      <c r="A1492" s="36"/>
      <c r="B1492" s="36"/>
      <c r="C1492" s="122" t="s">
        <v>14680</v>
      </c>
      <c r="D1492" s="106"/>
      <c r="E1492" s="106"/>
      <c r="F1492" s="106">
        <v>1</v>
      </c>
      <c r="G1492" s="117">
        <v>51.84</v>
      </c>
      <c r="H1492" s="102"/>
    </row>
    <row r="1493" spans="1:8" x14ac:dyDescent="0.25">
      <c r="A1493" s="36" t="s">
        <v>3464</v>
      </c>
      <c r="B1493" s="36" t="s">
        <v>9913</v>
      </c>
      <c r="C1493" s="121" t="s">
        <v>3465</v>
      </c>
      <c r="D1493" s="36" t="s">
        <v>5</v>
      </c>
      <c r="E1493" s="36">
        <v>5</v>
      </c>
      <c r="F1493" s="36">
        <v>1</v>
      </c>
      <c r="G1493" s="116">
        <v>129.59</v>
      </c>
      <c r="H1493" s="102" t="s">
        <v>20931</v>
      </c>
    </row>
    <row r="1494" spans="1:8" ht="31.5" x14ac:dyDescent="0.25">
      <c r="A1494" s="36"/>
      <c r="B1494" s="36"/>
      <c r="C1494" s="122" t="s">
        <v>14681</v>
      </c>
      <c r="D1494" s="106"/>
      <c r="E1494" s="106"/>
      <c r="F1494" s="106">
        <v>1</v>
      </c>
      <c r="G1494" s="117">
        <v>129.59</v>
      </c>
      <c r="H1494" s="102"/>
    </row>
    <row r="1495" spans="1:8" ht="31.5" x14ac:dyDescent="0.25">
      <c r="A1495" s="36" t="s">
        <v>3466</v>
      </c>
      <c r="B1495" s="36" t="s">
        <v>9914</v>
      </c>
      <c r="C1495" s="121" t="s">
        <v>3467</v>
      </c>
      <c r="D1495" s="36" t="s">
        <v>8</v>
      </c>
      <c r="E1495" s="36">
        <v>2</v>
      </c>
      <c r="F1495" s="36">
        <v>1</v>
      </c>
      <c r="G1495" s="116">
        <v>51.84</v>
      </c>
      <c r="H1495" s="102" t="s">
        <v>17502</v>
      </c>
    </row>
    <row r="1496" spans="1:8" x14ac:dyDescent="0.25">
      <c r="A1496" s="36"/>
      <c r="B1496" s="36"/>
      <c r="C1496" s="121"/>
      <c r="D1496" s="36" t="s">
        <v>7</v>
      </c>
      <c r="E1496" s="36">
        <v>0.5</v>
      </c>
      <c r="F1496" s="36">
        <v>1</v>
      </c>
      <c r="G1496" s="116">
        <v>12.96</v>
      </c>
      <c r="H1496" s="102"/>
    </row>
    <row r="1497" spans="1:8" ht="31.5" x14ac:dyDescent="0.25">
      <c r="A1497" s="36"/>
      <c r="B1497" s="36"/>
      <c r="C1497" s="122" t="s">
        <v>14682</v>
      </c>
      <c r="D1497" s="106"/>
      <c r="E1497" s="106"/>
      <c r="F1497" s="106">
        <v>2</v>
      </c>
      <c r="G1497" s="117">
        <v>64.800000000000011</v>
      </c>
      <c r="H1497" s="102"/>
    </row>
    <row r="1498" spans="1:8" ht="31.5" x14ac:dyDescent="0.25">
      <c r="A1498" s="36" t="s">
        <v>3468</v>
      </c>
      <c r="B1498" s="36" t="s">
        <v>9915</v>
      </c>
      <c r="C1498" s="121" t="s">
        <v>9916</v>
      </c>
      <c r="D1498" s="36" t="s">
        <v>8</v>
      </c>
      <c r="E1498" s="36">
        <v>2</v>
      </c>
      <c r="F1498" s="36">
        <v>1</v>
      </c>
      <c r="G1498" s="116">
        <v>51.84</v>
      </c>
      <c r="H1498" s="102" t="s">
        <v>20396</v>
      </c>
    </row>
    <row r="1499" spans="1:8" ht="31.5" x14ac:dyDescent="0.25">
      <c r="A1499" s="36"/>
      <c r="B1499" s="36"/>
      <c r="C1499" s="122" t="s">
        <v>14683</v>
      </c>
      <c r="D1499" s="106"/>
      <c r="E1499" s="106"/>
      <c r="F1499" s="106">
        <v>1</v>
      </c>
      <c r="G1499" s="117">
        <v>51.84</v>
      </c>
      <c r="H1499" s="102"/>
    </row>
    <row r="1500" spans="1:8" x14ac:dyDescent="0.25">
      <c r="A1500" s="36" t="s">
        <v>3469</v>
      </c>
      <c r="B1500" s="36" t="s">
        <v>9917</v>
      </c>
      <c r="C1500" s="121" t="s">
        <v>3470</v>
      </c>
      <c r="D1500" s="36" t="s">
        <v>3</v>
      </c>
      <c r="E1500" s="36">
        <v>10</v>
      </c>
      <c r="F1500" s="36">
        <v>1</v>
      </c>
      <c r="G1500" s="116">
        <v>259.18</v>
      </c>
      <c r="H1500" s="102" t="s">
        <v>18433</v>
      </c>
    </row>
    <row r="1501" spans="1:8" x14ac:dyDescent="0.25">
      <c r="A1501" s="36"/>
      <c r="B1501" s="36"/>
      <c r="C1501" s="122" t="s">
        <v>14684</v>
      </c>
      <c r="D1501" s="106"/>
      <c r="E1501" s="106"/>
      <c r="F1501" s="106">
        <v>1</v>
      </c>
      <c r="G1501" s="117">
        <v>259.18</v>
      </c>
      <c r="H1501" s="102"/>
    </row>
    <row r="1502" spans="1:8" ht="31.5" x14ac:dyDescent="0.25">
      <c r="A1502" s="36" t="s">
        <v>3471</v>
      </c>
      <c r="B1502" s="36" t="s">
        <v>9918</v>
      </c>
      <c r="C1502" s="121" t="s">
        <v>3472</v>
      </c>
      <c r="D1502" s="36" t="s">
        <v>3</v>
      </c>
      <c r="E1502" s="36">
        <v>10</v>
      </c>
      <c r="F1502" s="36">
        <v>19</v>
      </c>
      <c r="G1502" s="116">
        <v>4924.46</v>
      </c>
      <c r="H1502" s="102" t="s">
        <v>19682</v>
      </c>
    </row>
    <row r="1503" spans="1:8" x14ac:dyDescent="0.25">
      <c r="A1503" s="36"/>
      <c r="B1503" s="36"/>
      <c r="C1503" s="121"/>
      <c r="D1503" s="36" t="s">
        <v>4</v>
      </c>
      <c r="E1503" s="36">
        <v>8</v>
      </c>
      <c r="F1503" s="36">
        <v>9</v>
      </c>
      <c r="G1503" s="116">
        <v>1866.11</v>
      </c>
      <c r="H1503" s="102"/>
    </row>
    <row r="1504" spans="1:8" x14ac:dyDescent="0.25">
      <c r="A1504" s="36"/>
      <c r="B1504" s="36"/>
      <c r="C1504" s="121"/>
      <c r="D1504" s="36" t="s">
        <v>5</v>
      </c>
      <c r="E1504" s="36">
        <v>5</v>
      </c>
      <c r="F1504" s="36">
        <v>54</v>
      </c>
      <c r="G1504" s="116">
        <v>6997.91</v>
      </c>
      <c r="H1504" s="102"/>
    </row>
    <row r="1505" spans="1:8" x14ac:dyDescent="0.25">
      <c r="A1505" s="36"/>
      <c r="B1505" s="36"/>
      <c r="C1505" s="121"/>
      <c r="D1505" s="36" t="s">
        <v>8</v>
      </c>
      <c r="E1505" s="36">
        <v>2</v>
      </c>
      <c r="F1505" s="36">
        <v>9</v>
      </c>
      <c r="G1505" s="116">
        <v>466.53</v>
      </c>
      <c r="H1505" s="102"/>
    </row>
    <row r="1506" spans="1:8" x14ac:dyDescent="0.25">
      <c r="A1506" s="36"/>
      <c r="B1506" s="36"/>
      <c r="C1506" s="121"/>
      <c r="D1506" s="36" t="s">
        <v>7</v>
      </c>
      <c r="E1506" s="36">
        <v>0.5</v>
      </c>
      <c r="F1506" s="36">
        <v>49</v>
      </c>
      <c r="G1506" s="116">
        <v>635</v>
      </c>
      <c r="H1506" s="102"/>
    </row>
    <row r="1507" spans="1:8" ht="31.5" x14ac:dyDescent="0.25">
      <c r="A1507" s="36"/>
      <c r="B1507" s="36"/>
      <c r="C1507" s="122" t="s">
        <v>14685</v>
      </c>
      <c r="D1507" s="106"/>
      <c r="E1507" s="106"/>
      <c r="F1507" s="106">
        <v>140</v>
      </c>
      <c r="G1507" s="117">
        <v>14890.01</v>
      </c>
      <c r="H1507" s="102"/>
    </row>
    <row r="1508" spans="1:8" ht="31.5" x14ac:dyDescent="0.25">
      <c r="A1508" s="36" t="s">
        <v>3473</v>
      </c>
      <c r="B1508" s="36" t="s">
        <v>9919</v>
      </c>
      <c r="C1508" s="121" t="s">
        <v>3474</v>
      </c>
      <c r="D1508" s="36" t="s">
        <v>3</v>
      </c>
      <c r="E1508" s="36">
        <v>10</v>
      </c>
      <c r="F1508" s="36">
        <v>1</v>
      </c>
      <c r="G1508" s="116">
        <v>259.18</v>
      </c>
      <c r="H1508" s="102" t="s">
        <v>18319</v>
      </c>
    </row>
    <row r="1509" spans="1:8" ht="31.5" x14ac:dyDescent="0.25">
      <c r="A1509" s="36"/>
      <c r="B1509" s="36"/>
      <c r="C1509" s="122" t="s">
        <v>14686</v>
      </c>
      <c r="D1509" s="106"/>
      <c r="E1509" s="106"/>
      <c r="F1509" s="106">
        <v>1</v>
      </c>
      <c r="G1509" s="117">
        <v>259.18</v>
      </c>
      <c r="H1509" s="102"/>
    </row>
    <row r="1510" spans="1:8" ht="31.5" x14ac:dyDescent="0.25">
      <c r="A1510" s="36" t="s">
        <v>3475</v>
      </c>
      <c r="B1510" s="36" t="s">
        <v>9920</v>
      </c>
      <c r="C1510" s="121" t="s">
        <v>3476</v>
      </c>
      <c r="D1510" s="36" t="s">
        <v>8</v>
      </c>
      <c r="E1510" s="36">
        <v>2</v>
      </c>
      <c r="F1510" s="36">
        <v>1</v>
      </c>
      <c r="G1510" s="116">
        <v>51.84</v>
      </c>
      <c r="H1510" s="102" t="s">
        <v>17888</v>
      </c>
    </row>
    <row r="1511" spans="1:8" ht="31.5" x14ac:dyDescent="0.25">
      <c r="A1511" s="36"/>
      <c r="B1511" s="36"/>
      <c r="C1511" s="122" t="s">
        <v>14687</v>
      </c>
      <c r="D1511" s="106"/>
      <c r="E1511" s="106"/>
      <c r="F1511" s="106">
        <v>1</v>
      </c>
      <c r="G1511" s="117">
        <v>51.84</v>
      </c>
      <c r="H1511" s="102"/>
    </row>
    <row r="1512" spans="1:8" ht="31.5" x14ac:dyDescent="0.25">
      <c r="A1512" s="36" t="s">
        <v>3477</v>
      </c>
      <c r="B1512" s="36" t="s">
        <v>9921</v>
      </c>
      <c r="C1512" s="121" t="s">
        <v>3478</v>
      </c>
      <c r="D1512" s="36" t="s">
        <v>5</v>
      </c>
      <c r="E1512" s="36">
        <v>5</v>
      </c>
      <c r="F1512" s="36">
        <v>2</v>
      </c>
      <c r="G1512" s="116">
        <v>259.18</v>
      </c>
      <c r="H1512" s="102" t="s">
        <v>20256</v>
      </c>
    </row>
    <row r="1513" spans="1:8" x14ac:dyDescent="0.25">
      <c r="A1513" s="36"/>
      <c r="B1513" s="36"/>
      <c r="C1513" s="121"/>
      <c r="D1513" s="36" t="s">
        <v>7</v>
      </c>
      <c r="E1513" s="36">
        <v>0.5</v>
      </c>
      <c r="F1513" s="36">
        <v>3</v>
      </c>
      <c r="G1513" s="116">
        <v>38.880000000000003</v>
      </c>
      <c r="H1513" s="102"/>
    </row>
    <row r="1514" spans="1:8" ht="31.5" x14ac:dyDescent="0.25">
      <c r="A1514" s="36"/>
      <c r="B1514" s="36"/>
      <c r="C1514" s="122" t="s">
        <v>14688</v>
      </c>
      <c r="D1514" s="106"/>
      <c r="E1514" s="106"/>
      <c r="F1514" s="106">
        <v>5</v>
      </c>
      <c r="G1514" s="117">
        <v>298.06</v>
      </c>
      <c r="H1514" s="102"/>
    </row>
    <row r="1515" spans="1:8" ht="31.5" x14ac:dyDescent="0.25">
      <c r="A1515" s="36" t="s">
        <v>3479</v>
      </c>
      <c r="B1515" s="36" t="s">
        <v>9922</v>
      </c>
      <c r="C1515" s="121" t="s">
        <v>3480</v>
      </c>
      <c r="D1515" s="36" t="s">
        <v>8</v>
      </c>
      <c r="E1515" s="36">
        <v>2</v>
      </c>
      <c r="F1515" s="36">
        <v>1</v>
      </c>
      <c r="G1515" s="116">
        <v>51.84</v>
      </c>
      <c r="H1515" s="102" t="s">
        <v>18505</v>
      </c>
    </row>
    <row r="1516" spans="1:8" ht="31.5" x14ac:dyDescent="0.25">
      <c r="A1516" s="36"/>
      <c r="B1516" s="36"/>
      <c r="C1516" s="122" t="s">
        <v>14689</v>
      </c>
      <c r="D1516" s="106"/>
      <c r="E1516" s="106"/>
      <c r="F1516" s="106">
        <v>1</v>
      </c>
      <c r="G1516" s="117">
        <v>51.84</v>
      </c>
      <c r="H1516" s="102"/>
    </row>
    <row r="1517" spans="1:8" ht="31.5" x14ac:dyDescent="0.25">
      <c r="A1517" s="36" t="s">
        <v>3481</v>
      </c>
      <c r="B1517" s="36" t="s">
        <v>9923</v>
      </c>
      <c r="C1517" s="121" t="s">
        <v>3482</v>
      </c>
      <c r="D1517" s="36" t="s">
        <v>8</v>
      </c>
      <c r="E1517" s="36">
        <v>2</v>
      </c>
      <c r="F1517" s="36">
        <v>1</v>
      </c>
      <c r="G1517" s="116">
        <v>51.84</v>
      </c>
      <c r="H1517" s="102" t="s">
        <v>17824</v>
      </c>
    </row>
    <row r="1518" spans="1:8" ht="47.25" x14ac:dyDescent="0.25">
      <c r="A1518" s="36"/>
      <c r="B1518" s="36"/>
      <c r="C1518" s="122" t="s">
        <v>14690</v>
      </c>
      <c r="D1518" s="106"/>
      <c r="E1518" s="106"/>
      <c r="F1518" s="106">
        <v>1</v>
      </c>
      <c r="G1518" s="117">
        <v>51.84</v>
      </c>
      <c r="H1518" s="102"/>
    </row>
    <row r="1519" spans="1:8" x14ac:dyDescent="0.25">
      <c r="A1519" s="36" t="s">
        <v>3483</v>
      </c>
      <c r="B1519" s="36" t="s">
        <v>9924</v>
      </c>
      <c r="C1519" s="121" t="s">
        <v>3484</v>
      </c>
      <c r="D1519" s="36" t="s">
        <v>8</v>
      </c>
      <c r="E1519" s="36">
        <v>2</v>
      </c>
      <c r="F1519" s="36">
        <v>1</v>
      </c>
      <c r="G1519" s="116">
        <v>51.84</v>
      </c>
      <c r="H1519" s="102" t="s">
        <v>17125</v>
      </c>
    </row>
    <row r="1520" spans="1:8" x14ac:dyDescent="0.25">
      <c r="A1520" s="36"/>
      <c r="B1520" s="36"/>
      <c r="C1520" s="121"/>
      <c r="D1520" s="36" t="s">
        <v>7</v>
      </c>
      <c r="E1520" s="36">
        <v>0.5</v>
      </c>
      <c r="F1520" s="36">
        <v>2</v>
      </c>
      <c r="G1520" s="116">
        <v>25.92</v>
      </c>
      <c r="H1520" s="102"/>
    </row>
    <row r="1521" spans="1:8" x14ac:dyDescent="0.25">
      <c r="A1521" s="36"/>
      <c r="B1521" s="36"/>
      <c r="C1521" s="122" t="s">
        <v>14691</v>
      </c>
      <c r="D1521" s="106"/>
      <c r="E1521" s="106"/>
      <c r="F1521" s="106">
        <v>3</v>
      </c>
      <c r="G1521" s="117">
        <v>77.760000000000005</v>
      </c>
      <c r="H1521" s="102"/>
    </row>
    <row r="1522" spans="1:8" ht="31.5" x14ac:dyDescent="0.25">
      <c r="A1522" s="36" t="s">
        <v>3485</v>
      </c>
      <c r="B1522" s="36" t="s">
        <v>9925</v>
      </c>
      <c r="C1522" s="121" t="s">
        <v>3486</v>
      </c>
      <c r="D1522" s="36" t="s">
        <v>5</v>
      </c>
      <c r="E1522" s="36">
        <v>5</v>
      </c>
      <c r="F1522" s="36">
        <v>1</v>
      </c>
      <c r="G1522" s="116">
        <v>129.59</v>
      </c>
      <c r="H1522" s="102" t="s">
        <v>18670</v>
      </c>
    </row>
    <row r="1523" spans="1:8" ht="31.5" x14ac:dyDescent="0.25">
      <c r="A1523" s="36"/>
      <c r="B1523" s="36"/>
      <c r="C1523" s="122" t="s">
        <v>14692</v>
      </c>
      <c r="D1523" s="106"/>
      <c r="E1523" s="106"/>
      <c r="F1523" s="106">
        <v>1</v>
      </c>
      <c r="G1523" s="117">
        <v>129.59</v>
      </c>
      <c r="H1523" s="102"/>
    </row>
    <row r="1524" spans="1:8" x14ac:dyDescent="0.25">
      <c r="A1524" s="36" t="s">
        <v>3487</v>
      </c>
      <c r="B1524" s="36" t="s">
        <v>9926</v>
      </c>
      <c r="C1524" s="121" t="s">
        <v>3488</v>
      </c>
      <c r="D1524" s="36" t="s">
        <v>8</v>
      </c>
      <c r="E1524" s="36">
        <v>2</v>
      </c>
      <c r="F1524" s="36">
        <v>3</v>
      </c>
      <c r="G1524" s="116">
        <v>155.51</v>
      </c>
      <c r="H1524" s="102" t="s">
        <v>17621</v>
      </c>
    </row>
    <row r="1525" spans="1:8" x14ac:dyDescent="0.25">
      <c r="A1525" s="36"/>
      <c r="B1525" s="36"/>
      <c r="C1525" s="121"/>
      <c r="D1525" s="36" t="s">
        <v>7</v>
      </c>
      <c r="E1525" s="36">
        <v>0.5</v>
      </c>
      <c r="F1525" s="36">
        <v>3</v>
      </c>
      <c r="G1525" s="116">
        <v>38.880000000000003</v>
      </c>
      <c r="H1525" s="102"/>
    </row>
    <row r="1526" spans="1:8" x14ac:dyDescent="0.25">
      <c r="A1526" s="36"/>
      <c r="B1526" s="36"/>
      <c r="C1526" s="122" t="s">
        <v>14693</v>
      </c>
      <c r="D1526" s="106"/>
      <c r="E1526" s="106"/>
      <c r="F1526" s="106">
        <v>6</v>
      </c>
      <c r="G1526" s="117">
        <v>194.39</v>
      </c>
      <c r="H1526" s="102"/>
    </row>
    <row r="1527" spans="1:8" ht="31.5" x14ac:dyDescent="0.25">
      <c r="A1527" s="36" t="s">
        <v>3489</v>
      </c>
      <c r="B1527" s="36" t="s">
        <v>9927</v>
      </c>
      <c r="C1527" s="121" t="s">
        <v>3490</v>
      </c>
      <c r="D1527" s="36" t="s">
        <v>8</v>
      </c>
      <c r="E1527" s="36">
        <v>2</v>
      </c>
      <c r="F1527" s="36">
        <v>1</v>
      </c>
      <c r="G1527" s="116">
        <v>51.84</v>
      </c>
      <c r="H1527" s="102" t="s">
        <v>18376</v>
      </c>
    </row>
    <row r="1528" spans="1:8" ht="31.5" x14ac:dyDescent="0.25">
      <c r="A1528" s="36"/>
      <c r="B1528" s="36"/>
      <c r="C1528" s="122" t="s">
        <v>14694</v>
      </c>
      <c r="D1528" s="106"/>
      <c r="E1528" s="106"/>
      <c r="F1528" s="106">
        <v>1</v>
      </c>
      <c r="G1528" s="117">
        <v>51.84</v>
      </c>
      <c r="H1528" s="102"/>
    </row>
    <row r="1529" spans="1:8" ht="31.5" x14ac:dyDescent="0.25">
      <c r="A1529" s="36" t="s">
        <v>3491</v>
      </c>
      <c r="B1529" s="36" t="s">
        <v>9928</v>
      </c>
      <c r="C1529" s="121" t="s">
        <v>3492</v>
      </c>
      <c r="D1529" s="36" t="s">
        <v>7</v>
      </c>
      <c r="E1529" s="36">
        <v>0.5</v>
      </c>
      <c r="F1529" s="36">
        <v>1</v>
      </c>
      <c r="G1529" s="116">
        <v>12.96</v>
      </c>
      <c r="H1529" s="102" t="s">
        <v>18345</v>
      </c>
    </row>
    <row r="1530" spans="1:8" ht="31.5" x14ac:dyDescent="0.25">
      <c r="A1530" s="36"/>
      <c r="B1530" s="36"/>
      <c r="C1530" s="122" t="s">
        <v>14695</v>
      </c>
      <c r="D1530" s="106"/>
      <c r="E1530" s="106"/>
      <c r="F1530" s="106">
        <v>1</v>
      </c>
      <c r="G1530" s="117">
        <v>12.96</v>
      </c>
      <c r="H1530" s="102"/>
    </row>
    <row r="1531" spans="1:8" ht="31.5" x14ac:dyDescent="0.25">
      <c r="A1531" s="36" t="s">
        <v>3493</v>
      </c>
      <c r="B1531" s="36" t="s">
        <v>9929</v>
      </c>
      <c r="C1531" s="121" t="s">
        <v>3494</v>
      </c>
      <c r="D1531" s="36" t="s">
        <v>5</v>
      </c>
      <c r="E1531" s="36">
        <v>5</v>
      </c>
      <c r="F1531" s="36">
        <v>1</v>
      </c>
      <c r="G1531" s="116">
        <v>129.59</v>
      </c>
      <c r="H1531" s="102" t="s">
        <v>17353</v>
      </c>
    </row>
    <row r="1532" spans="1:8" ht="31.5" x14ac:dyDescent="0.25">
      <c r="A1532" s="36"/>
      <c r="B1532" s="36"/>
      <c r="C1532" s="122" t="s">
        <v>14696</v>
      </c>
      <c r="D1532" s="106"/>
      <c r="E1532" s="106"/>
      <c r="F1532" s="106">
        <v>1</v>
      </c>
      <c r="G1532" s="117">
        <v>129.59</v>
      </c>
      <c r="H1532" s="102"/>
    </row>
    <row r="1533" spans="1:8" ht="47.25" x14ac:dyDescent="0.25">
      <c r="A1533" s="36" t="s">
        <v>3495</v>
      </c>
      <c r="B1533" s="36" t="s">
        <v>9930</v>
      </c>
      <c r="C1533" s="121" t="s">
        <v>3496</v>
      </c>
      <c r="D1533" s="36" t="s">
        <v>8</v>
      </c>
      <c r="E1533" s="36">
        <v>2</v>
      </c>
      <c r="F1533" s="36">
        <v>1</v>
      </c>
      <c r="G1533" s="116">
        <v>51.84</v>
      </c>
      <c r="H1533" s="102" t="s">
        <v>18630</v>
      </c>
    </row>
    <row r="1534" spans="1:8" ht="47.25" x14ac:dyDescent="0.25">
      <c r="A1534" s="36"/>
      <c r="B1534" s="36"/>
      <c r="C1534" s="122" t="s">
        <v>14697</v>
      </c>
      <c r="D1534" s="106"/>
      <c r="E1534" s="106"/>
      <c r="F1534" s="106">
        <v>1</v>
      </c>
      <c r="G1534" s="117">
        <v>51.84</v>
      </c>
      <c r="H1534" s="102"/>
    </row>
    <row r="1535" spans="1:8" ht="31.5" x14ac:dyDescent="0.25">
      <c r="A1535" s="36" t="s">
        <v>9931</v>
      </c>
      <c r="B1535" s="36" t="s">
        <v>9932</v>
      </c>
      <c r="C1535" s="121" t="s">
        <v>9933</v>
      </c>
      <c r="D1535" s="36" t="s">
        <v>3</v>
      </c>
      <c r="E1535" s="36">
        <v>10</v>
      </c>
      <c r="F1535" s="36">
        <v>1</v>
      </c>
      <c r="G1535" s="116">
        <v>259.18</v>
      </c>
      <c r="H1535" s="102" t="s">
        <v>19938</v>
      </c>
    </row>
    <row r="1536" spans="1:8" ht="47.25" x14ac:dyDescent="0.25">
      <c r="A1536" s="36"/>
      <c r="B1536" s="36"/>
      <c r="C1536" s="122" t="s">
        <v>14698</v>
      </c>
      <c r="D1536" s="106"/>
      <c r="E1536" s="106"/>
      <c r="F1536" s="106">
        <v>1</v>
      </c>
      <c r="G1536" s="117">
        <v>259.18</v>
      </c>
      <c r="H1536" s="102"/>
    </row>
    <row r="1537" spans="1:8" ht="31.5" x14ac:dyDescent="0.25">
      <c r="A1537" s="36" t="s">
        <v>3497</v>
      </c>
      <c r="B1537" s="36" t="s">
        <v>9934</v>
      </c>
      <c r="C1537" s="121" t="s">
        <v>3498</v>
      </c>
      <c r="D1537" s="36" t="s">
        <v>4</v>
      </c>
      <c r="E1537" s="36">
        <v>8</v>
      </c>
      <c r="F1537" s="36">
        <v>3</v>
      </c>
      <c r="G1537" s="116">
        <v>622.04</v>
      </c>
      <c r="H1537" s="102" t="s">
        <v>17598</v>
      </c>
    </row>
    <row r="1538" spans="1:8" x14ac:dyDescent="0.25">
      <c r="A1538" s="36"/>
      <c r="B1538" s="36"/>
      <c r="C1538" s="121"/>
      <c r="D1538" s="36" t="s">
        <v>8</v>
      </c>
      <c r="E1538" s="36">
        <v>2</v>
      </c>
      <c r="F1538" s="36">
        <v>24</v>
      </c>
      <c r="G1538" s="116">
        <v>1244.07</v>
      </c>
      <c r="H1538" s="102"/>
    </row>
    <row r="1539" spans="1:8" x14ac:dyDescent="0.25">
      <c r="A1539" s="36"/>
      <c r="B1539" s="36"/>
      <c r="C1539" s="121"/>
      <c r="D1539" s="36" t="s">
        <v>7</v>
      </c>
      <c r="E1539" s="36">
        <v>0.5</v>
      </c>
      <c r="F1539" s="36">
        <v>20</v>
      </c>
      <c r="G1539" s="116">
        <v>259.18</v>
      </c>
      <c r="H1539" s="102"/>
    </row>
    <row r="1540" spans="1:8" ht="31.5" x14ac:dyDescent="0.25">
      <c r="A1540" s="36"/>
      <c r="B1540" s="36"/>
      <c r="C1540" s="122" t="s">
        <v>14699</v>
      </c>
      <c r="D1540" s="106"/>
      <c r="E1540" s="106"/>
      <c r="F1540" s="106">
        <v>47</v>
      </c>
      <c r="G1540" s="117">
        <v>2125.29</v>
      </c>
      <c r="H1540" s="102"/>
    </row>
    <row r="1541" spans="1:8" x14ac:dyDescent="0.25">
      <c r="A1541" s="36" t="s">
        <v>3499</v>
      </c>
      <c r="B1541" s="36" t="s">
        <v>9935</v>
      </c>
      <c r="C1541" s="121" t="s">
        <v>3500</v>
      </c>
      <c r="D1541" s="36" t="s">
        <v>8</v>
      </c>
      <c r="E1541" s="36">
        <v>2</v>
      </c>
      <c r="F1541" s="36">
        <v>1</v>
      </c>
      <c r="G1541" s="116">
        <v>51.84</v>
      </c>
      <c r="H1541" s="102" t="s">
        <v>20950</v>
      </c>
    </row>
    <row r="1542" spans="1:8" x14ac:dyDescent="0.25">
      <c r="A1542" s="36"/>
      <c r="B1542" s="36"/>
      <c r="C1542" s="121"/>
      <c r="D1542" s="36" t="s">
        <v>7</v>
      </c>
      <c r="E1542" s="36">
        <v>0.5</v>
      </c>
      <c r="F1542" s="36">
        <v>1</v>
      </c>
      <c r="G1542" s="116">
        <v>12.96</v>
      </c>
      <c r="H1542" s="102"/>
    </row>
    <row r="1543" spans="1:8" ht="31.5" x14ac:dyDescent="0.25">
      <c r="A1543" s="36"/>
      <c r="B1543" s="36"/>
      <c r="C1543" s="122" t="s">
        <v>14700</v>
      </c>
      <c r="D1543" s="106"/>
      <c r="E1543" s="106"/>
      <c r="F1543" s="106">
        <v>2</v>
      </c>
      <c r="G1543" s="117">
        <v>64.800000000000011</v>
      </c>
      <c r="H1543" s="102"/>
    </row>
    <row r="1544" spans="1:8" ht="31.5" x14ac:dyDescent="0.25">
      <c r="A1544" s="36" t="s">
        <v>3501</v>
      </c>
      <c r="B1544" s="36" t="s">
        <v>9936</v>
      </c>
      <c r="C1544" s="121" t="s">
        <v>3502</v>
      </c>
      <c r="D1544" s="36" t="s">
        <v>7</v>
      </c>
      <c r="E1544" s="36">
        <v>0.5</v>
      </c>
      <c r="F1544" s="36">
        <v>2</v>
      </c>
      <c r="G1544" s="116">
        <v>25.92</v>
      </c>
      <c r="H1544" s="114" t="s">
        <v>19878</v>
      </c>
    </row>
    <row r="1545" spans="1:8" ht="31.5" x14ac:dyDescent="0.25">
      <c r="A1545" s="36"/>
      <c r="B1545" s="36"/>
      <c r="C1545" s="122" t="s">
        <v>14701</v>
      </c>
      <c r="D1545" s="106"/>
      <c r="E1545" s="106"/>
      <c r="F1545" s="106">
        <v>2</v>
      </c>
      <c r="G1545" s="117">
        <v>25.92</v>
      </c>
      <c r="H1545" s="102"/>
    </row>
    <row r="1546" spans="1:8" ht="47.25" x14ac:dyDescent="0.25">
      <c r="A1546" s="36" t="s">
        <v>3503</v>
      </c>
      <c r="B1546" s="36" t="s">
        <v>9937</v>
      </c>
      <c r="C1546" s="121" t="s">
        <v>3504</v>
      </c>
      <c r="D1546" s="36" t="s">
        <v>3</v>
      </c>
      <c r="E1546" s="36">
        <v>10</v>
      </c>
      <c r="F1546" s="36">
        <v>1</v>
      </c>
      <c r="G1546" s="116">
        <v>259.18</v>
      </c>
      <c r="H1546" s="102" t="s">
        <v>19331</v>
      </c>
    </row>
    <row r="1547" spans="1:8" ht="47.25" x14ac:dyDescent="0.25">
      <c r="A1547" s="36"/>
      <c r="B1547" s="36"/>
      <c r="C1547" s="122" t="s">
        <v>14702</v>
      </c>
      <c r="D1547" s="106"/>
      <c r="E1547" s="106"/>
      <c r="F1547" s="106">
        <v>1</v>
      </c>
      <c r="G1547" s="117">
        <v>259.18</v>
      </c>
      <c r="H1547" s="102"/>
    </row>
    <row r="1548" spans="1:8" ht="31.5" x14ac:dyDescent="0.25">
      <c r="A1548" s="36" t="s">
        <v>3505</v>
      </c>
      <c r="B1548" s="36" t="s">
        <v>9938</v>
      </c>
      <c r="C1548" s="121" t="s">
        <v>3506</v>
      </c>
      <c r="D1548" s="36" t="s">
        <v>5</v>
      </c>
      <c r="E1548" s="36">
        <v>5</v>
      </c>
      <c r="F1548" s="36">
        <v>1</v>
      </c>
      <c r="G1548" s="116">
        <v>129.59</v>
      </c>
      <c r="H1548" s="102" t="s">
        <v>20199</v>
      </c>
    </row>
    <row r="1549" spans="1:8" x14ac:dyDescent="0.25">
      <c r="A1549" s="36"/>
      <c r="B1549" s="36"/>
      <c r="C1549" s="121"/>
      <c r="D1549" s="36" t="s">
        <v>7</v>
      </c>
      <c r="E1549" s="36">
        <v>0.5</v>
      </c>
      <c r="F1549" s="36">
        <v>1</v>
      </c>
      <c r="G1549" s="116">
        <v>12.96</v>
      </c>
      <c r="H1549" s="102"/>
    </row>
    <row r="1550" spans="1:8" ht="31.5" x14ac:dyDescent="0.25">
      <c r="A1550" s="36"/>
      <c r="B1550" s="36"/>
      <c r="C1550" s="122" t="s">
        <v>14703</v>
      </c>
      <c r="D1550" s="106"/>
      <c r="E1550" s="106"/>
      <c r="F1550" s="106">
        <v>2</v>
      </c>
      <c r="G1550" s="117">
        <v>142.55000000000001</v>
      </c>
      <c r="H1550" s="102"/>
    </row>
    <row r="1551" spans="1:8" x14ac:dyDescent="0.25">
      <c r="A1551" s="36" t="s">
        <v>3507</v>
      </c>
      <c r="B1551" s="36" t="s">
        <v>9939</v>
      </c>
      <c r="C1551" s="121" t="s">
        <v>3508</v>
      </c>
      <c r="D1551" s="36" t="s">
        <v>7</v>
      </c>
      <c r="E1551" s="36">
        <v>0.5</v>
      </c>
      <c r="F1551" s="36">
        <v>11</v>
      </c>
      <c r="G1551" s="116">
        <v>142.55000000000001</v>
      </c>
      <c r="H1551" s="114" t="s">
        <v>19875</v>
      </c>
    </row>
    <row r="1552" spans="1:8" x14ac:dyDescent="0.25">
      <c r="A1552" s="36"/>
      <c r="B1552" s="36"/>
      <c r="C1552" s="122" t="s">
        <v>14704</v>
      </c>
      <c r="D1552" s="106"/>
      <c r="E1552" s="106"/>
      <c r="F1552" s="106">
        <v>11</v>
      </c>
      <c r="G1552" s="117">
        <v>142.55000000000001</v>
      </c>
      <c r="H1552" s="102"/>
    </row>
    <row r="1553" spans="1:8" ht="31.5" x14ac:dyDescent="0.25">
      <c r="A1553" s="36" t="s">
        <v>3509</v>
      </c>
      <c r="B1553" s="36" t="s">
        <v>9940</v>
      </c>
      <c r="C1553" s="121" t="s">
        <v>3510</v>
      </c>
      <c r="D1553" s="36" t="s">
        <v>8</v>
      </c>
      <c r="E1553" s="36">
        <v>2</v>
      </c>
      <c r="F1553" s="36">
        <v>2</v>
      </c>
      <c r="G1553" s="116">
        <v>103.67</v>
      </c>
      <c r="H1553" s="102" t="s">
        <v>18102</v>
      </c>
    </row>
    <row r="1554" spans="1:8" x14ac:dyDescent="0.25">
      <c r="A1554" s="36"/>
      <c r="B1554" s="36"/>
      <c r="C1554" s="121"/>
      <c r="D1554" s="36" t="s">
        <v>7</v>
      </c>
      <c r="E1554" s="36">
        <v>0.5</v>
      </c>
      <c r="F1554" s="36">
        <v>4</v>
      </c>
      <c r="G1554" s="116">
        <v>51.84</v>
      </c>
      <c r="H1554" s="102"/>
    </row>
    <row r="1555" spans="1:8" ht="31.5" x14ac:dyDescent="0.25">
      <c r="A1555" s="36"/>
      <c r="B1555" s="36"/>
      <c r="C1555" s="122" t="s">
        <v>14705</v>
      </c>
      <c r="D1555" s="106"/>
      <c r="E1555" s="106"/>
      <c r="F1555" s="106">
        <v>6</v>
      </c>
      <c r="G1555" s="117">
        <v>155.51</v>
      </c>
      <c r="H1555" s="102"/>
    </row>
    <row r="1556" spans="1:8" ht="31.5" x14ac:dyDescent="0.25">
      <c r="A1556" s="36" t="s">
        <v>3511</v>
      </c>
      <c r="B1556" s="36" t="s">
        <v>9941</v>
      </c>
      <c r="C1556" s="121" t="s">
        <v>3512</v>
      </c>
      <c r="D1556" s="36" t="s">
        <v>5</v>
      </c>
      <c r="E1556" s="36">
        <v>5</v>
      </c>
      <c r="F1556" s="36">
        <v>1</v>
      </c>
      <c r="G1556" s="116">
        <v>129.59</v>
      </c>
      <c r="H1556" s="102" t="s">
        <v>20682</v>
      </c>
    </row>
    <row r="1557" spans="1:8" x14ac:dyDescent="0.25">
      <c r="A1557" s="36"/>
      <c r="B1557" s="36"/>
      <c r="C1557" s="121"/>
      <c r="D1557" s="36" t="s">
        <v>7</v>
      </c>
      <c r="E1557" s="36">
        <v>0.5</v>
      </c>
      <c r="F1557" s="36">
        <v>1</v>
      </c>
      <c r="G1557" s="116">
        <v>12.96</v>
      </c>
      <c r="H1557" s="102"/>
    </row>
    <row r="1558" spans="1:8" ht="31.5" x14ac:dyDescent="0.25">
      <c r="A1558" s="36"/>
      <c r="B1558" s="36"/>
      <c r="C1558" s="122" t="s">
        <v>14706</v>
      </c>
      <c r="D1558" s="106"/>
      <c r="E1558" s="106"/>
      <c r="F1558" s="106">
        <v>2</v>
      </c>
      <c r="G1558" s="117">
        <v>142.55000000000001</v>
      </c>
      <c r="H1558" s="102"/>
    </row>
    <row r="1559" spans="1:8" ht="31.5" x14ac:dyDescent="0.25">
      <c r="A1559" s="36" t="s">
        <v>3513</v>
      </c>
      <c r="B1559" s="36" t="s">
        <v>9942</v>
      </c>
      <c r="C1559" s="121" t="s">
        <v>3514</v>
      </c>
      <c r="D1559" s="36" t="s">
        <v>4</v>
      </c>
      <c r="E1559" s="36">
        <v>8</v>
      </c>
      <c r="F1559" s="36">
        <v>1</v>
      </c>
      <c r="G1559" s="116">
        <v>207.35</v>
      </c>
      <c r="H1559" s="102" t="s">
        <v>20188</v>
      </c>
    </row>
    <row r="1560" spans="1:8" x14ac:dyDescent="0.25">
      <c r="A1560" s="36"/>
      <c r="B1560" s="36"/>
      <c r="C1560" s="121"/>
      <c r="D1560" s="36" t="s">
        <v>8</v>
      </c>
      <c r="E1560" s="36">
        <v>2</v>
      </c>
      <c r="F1560" s="36">
        <v>6</v>
      </c>
      <c r="G1560" s="116">
        <v>311.02</v>
      </c>
      <c r="H1560" s="102"/>
    </row>
    <row r="1561" spans="1:8" x14ac:dyDescent="0.25">
      <c r="A1561" s="36"/>
      <c r="B1561" s="36"/>
      <c r="C1561" s="121"/>
      <c r="D1561" s="36" t="s">
        <v>7</v>
      </c>
      <c r="E1561" s="36">
        <v>0.5</v>
      </c>
      <c r="F1561" s="36">
        <v>8</v>
      </c>
      <c r="G1561" s="116">
        <v>103.67</v>
      </c>
      <c r="H1561" s="102"/>
    </row>
    <row r="1562" spans="1:8" ht="31.5" x14ac:dyDescent="0.25">
      <c r="A1562" s="36"/>
      <c r="B1562" s="36"/>
      <c r="C1562" s="122" t="s">
        <v>14707</v>
      </c>
      <c r="D1562" s="106"/>
      <c r="E1562" s="106"/>
      <c r="F1562" s="106">
        <v>15</v>
      </c>
      <c r="G1562" s="117">
        <v>622.04</v>
      </c>
      <c r="H1562" s="102"/>
    </row>
    <row r="1563" spans="1:8" ht="31.5" x14ac:dyDescent="0.25">
      <c r="A1563" s="36" t="s">
        <v>3515</v>
      </c>
      <c r="B1563" s="36" t="s">
        <v>9943</v>
      </c>
      <c r="C1563" s="121" t="s">
        <v>3516</v>
      </c>
      <c r="D1563" s="36" t="s">
        <v>8</v>
      </c>
      <c r="E1563" s="36">
        <v>2</v>
      </c>
      <c r="F1563" s="36">
        <v>5</v>
      </c>
      <c r="G1563" s="116">
        <v>259.18</v>
      </c>
      <c r="H1563" s="102" t="s">
        <v>20843</v>
      </c>
    </row>
    <row r="1564" spans="1:8" x14ac:dyDescent="0.25">
      <c r="A1564" s="36"/>
      <c r="B1564" s="36"/>
      <c r="C1564" s="121"/>
      <c r="D1564" s="36" t="s">
        <v>7</v>
      </c>
      <c r="E1564" s="36">
        <v>0.5</v>
      </c>
      <c r="F1564" s="36">
        <v>4</v>
      </c>
      <c r="G1564" s="116">
        <v>51.84</v>
      </c>
      <c r="H1564" s="102"/>
    </row>
    <row r="1565" spans="1:8" ht="31.5" x14ac:dyDescent="0.25">
      <c r="A1565" s="36"/>
      <c r="B1565" s="36"/>
      <c r="C1565" s="122" t="s">
        <v>14708</v>
      </c>
      <c r="D1565" s="106"/>
      <c r="E1565" s="106"/>
      <c r="F1565" s="106">
        <v>9</v>
      </c>
      <c r="G1565" s="117">
        <v>311.02</v>
      </c>
      <c r="H1565" s="102"/>
    </row>
    <row r="1566" spans="1:8" ht="31.5" x14ac:dyDescent="0.25">
      <c r="A1566" s="36" t="s">
        <v>3517</v>
      </c>
      <c r="B1566" s="36" t="s">
        <v>9944</v>
      </c>
      <c r="C1566" s="121" t="s">
        <v>3518</v>
      </c>
      <c r="D1566" s="36" t="s">
        <v>4</v>
      </c>
      <c r="E1566" s="36">
        <v>8</v>
      </c>
      <c r="F1566" s="36">
        <v>1</v>
      </c>
      <c r="G1566" s="116">
        <v>207.35</v>
      </c>
      <c r="H1566" s="114" t="s">
        <v>19874</v>
      </c>
    </row>
    <row r="1567" spans="1:8" x14ac:dyDescent="0.25">
      <c r="A1567" s="36"/>
      <c r="B1567" s="36"/>
      <c r="C1567" s="121"/>
      <c r="D1567" s="36" t="s">
        <v>5</v>
      </c>
      <c r="E1567" s="36">
        <v>5</v>
      </c>
      <c r="F1567" s="36">
        <v>2</v>
      </c>
      <c r="G1567" s="116">
        <v>259.18</v>
      </c>
      <c r="H1567" s="102"/>
    </row>
    <row r="1568" spans="1:8" x14ac:dyDescent="0.25">
      <c r="A1568" s="36"/>
      <c r="B1568" s="36"/>
      <c r="C1568" s="121"/>
      <c r="D1568" s="36" t="s">
        <v>7</v>
      </c>
      <c r="E1568" s="36">
        <v>0.5</v>
      </c>
      <c r="F1568" s="36">
        <v>1</v>
      </c>
      <c r="G1568" s="116">
        <v>12.96</v>
      </c>
      <c r="H1568" s="102"/>
    </row>
    <row r="1569" spans="1:8" ht="31.5" x14ac:dyDescent="0.25">
      <c r="A1569" s="36"/>
      <c r="B1569" s="36"/>
      <c r="C1569" s="122" t="s">
        <v>14709</v>
      </c>
      <c r="D1569" s="106"/>
      <c r="E1569" s="106"/>
      <c r="F1569" s="106">
        <v>4</v>
      </c>
      <c r="G1569" s="117">
        <v>479.48999999999995</v>
      </c>
      <c r="H1569" s="102"/>
    </row>
    <row r="1570" spans="1:8" ht="31.5" x14ac:dyDescent="0.25">
      <c r="A1570" s="36" t="s">
        <v>3519</v>
      </c>
      <c r="B1570" s="36" t="s">
        <v>9945</v>
      </c>
      <c r="C1570" s="121" t="s">
        <v>3520</v>
      </c>
      <c r="D1570" s="36" t="s">
        <v>7</v>
      </c>
      <c r="E1570" s="36">
        <v>0.5</v>
      </c>
      <c r="F1570" s="36">
        <v>2</v>
      </c>
      <c r="G1570" s="116">
        <v>25.92</v>
      </c>
      <c r="H1570" s="114" t="s">
        <v>19871</v>
      </c>
    </row>
    <row r="1571" spans="1:8" ht="31.5" x14ac:dyDescent="0.25">
      <c r="A1571" s="36"/>
      <c r="B1571" s="36"/>
      <c r="C1571" s="122" t="s">
        <v>14710</v>
      </c>
      <c r="D1571" s="106"/>
      <c r="E1571" s="106"/>
      <c r="F1571" s="106">
        <v>2</v>
      </c>
      <c r="G1571" s="117">
        <v>25.92</v>
      </c>
      <c r="H1571" s="102"/>
    </row>
    <row r="1572" spans="1:8" ht="47.25" x14ac:dyDescent="0.25">
      <c r="A1572" s="36" t="s">
        <v>3521</v>
      </c>
      <c r="B1572" s="36" t="s">
        <v>9946</v>
      </c>
      <c r="C1572" s="121" t="s">
        <v>3522</v>
      </c>
      <c r="D1572" s="36" t="s">
        <v>8</v>
      </c>
      <c r="E1572" s="36">
        <v>2</v>
      </c>
      <c r="F1572" s="36">
        <v>1</v>
      </c>
      <c r="G1572" s="116">
        <v>51.84</v>
      </c>
      <c r="H1572" s="102" t="s">
        <v>19786</v>
      </c>
    </row>
    <row r="1573" spans="1:8" ht="47.25" x14ac:dyDescent="0.25">
      <c r="A1573" s="36"/>
      <c r="B1573" s="36"/>
      <c r="C1573" s="122" t="s">
        <v>14711</v>
      </c>
      <c r="D1573" s="106"/>
      <c r="E1573" s="106"/>
      <c r="F1573" s="106">
        <v>1</v>
      </c>
      <c r="G1573" s="117">
        <v>51.84</v>
      </c>
      <c r="H1573" s="102"/>
    </row>
    <row r="1574" spans="1:8" ht="31.5" x14ac:dyDescent="0.25">
      <c r="A1574" s="36" t="s">
        <v>3523</v>
      </c>
      <c r="B1574" s="36" t="s">
        <v>9947</v>
      </c>
      <c r="C1574" s="121" t="s">
        <v>3524</v>
      </c>
      <c r="D1574" s="36" t="s">
        <v>4</v>
      </c>
      <c r="E1574" s="36">
        <v>8</v>
      </c>
      <c r="F1574" s="36">
        <v>1</v>
      </c>
      <c r="G1574" s="116">
        <v>207.35</v>
      </c>
      <c r="H1574" s="114" t="s">
        <v>19869</v>
      </c>
    </row>
    <row r="1575" spans="1:8" x14ac:dyDescent="0.25">
      <c r="A1575" s="36"/>
      <c r="B1575" s="36"/>
      <c r="C1575" s="121"/>
      <c r="D1575" s="36" t="s">
        <v>5</v>
      </c>
      <c r="E1575" s="36">
        <v>5</v>
      </c>
      <c r="F1575" s="36">
        <v>1</v>
      </c>
      <c r="G1575" s="116">
        <v>129.59</v>
      </c>
      <c r="H1575" s="102"/>
    </row>
    <row r="1576" spans="1:8" x14ac:dyDescent="0.25">
      <c r="A1576" s="36"/>
      <c r="B1576" s="36"/>
      <c r="C1576" s="121"/>
      <c r="D1576" s="36" t="s">
        <v>7</v>
      </c>
      <c r="E1576" s="36">
        <v>0.5</v>
      </c>
      <c r="F1576" s="36">
        <v>2</v>
      </c>
      <c r="G1576" s="116">
        <v>25.92</v>
      </c>
      <c r="H1576" s="102"/>
    </row>
    <row r="1577" spans="1:8" ht="31.5" x14ac:dyDescent="0.25">
      <c r="A1577" s="36"/>
      <c r="B1577" s="36"/>
      <c r="C1577" s="122" t="s">
        <v>14712</v>
      </c>
      <c r="D1577" s="106"/>
      <c r="E1577" s="106"/>
      <c r="F1577" s="106">
        <v>4</v>
      </c>
      <c r="G1577" s="117">
        <v>362.86</v>
      </c>
      <c r="H1577" s="102"/>
    </row>
    <row r="1578" spans="1:8" x14ac:dyDescent="0.25">
      <c r="A1578" s="36" t="s">
        <v>3525</v>
      </c>
      <c r="B1578" s="36" t="s">
        <v>9948</v>
      </c>
      <c r="C1578" s="121" t="s">
        <v>3526</v>
      </c>
      <c r="D1578" s="36" t="s">
        <v>5</v>
      </c>
      <c r="E1578" s="36">
        <v>5</v>
      </c>
      <c r="F1578" s="36">
        <v>2</v>
      </c>
      <c r="G1578" s="116">
        <v>259.18</v>
      </c>
      <c r="H1578" s="114" t="s">
        <v>19868</v>
      </c>
    </row>
    <row r="1579" spans="1:8" x14ac:dyDescent="0.25">
      <c r="A1579" s="36"/>
      <c r="B1579" s="36"/>
      <c r="C1579" s="121"/>
      <c r="D1579" s="36" t="s">
        <v>7</v>
      </c>
      <c r="E1579" s="36">
        <v>0.5</v>
      </c>
      <c r="F1579" s="36">
        <v>1</v>
      </c>
      <c r="G1579" s="116">
        <v>12.96</v>
      </c>
      <c r="H1579" s="102"/>
    </row>
    <row r="1580" spans="1:8" x14ac:dyDescent="0.25">
      <c r="A1580" s="36"/>
      <c r="B1580" s="36"/>
      <c r="C1580" s="122" t="s">
        <v>14713</v>
      </c>
      <c r="D1580" s="106"/>
      <c r="E1580" s="106"/>
      <c r="F1580" s="106">
        <v>3</v>
      </c>
      <c r="G1580" s="117">
        <v>272.14</v>
      </c>
      <c r="H1580" s="102"/>
    </row>
    <row r="1581" spans="1:8" ht="31.5" x14ac:dyDescent="0.25">
      <c r="A1581" s="36" t="s">
        <v>3527</v>
      </c>
      <c r="B1581" s="36" t="s">
        <v>9949</v>
      </c>
      <c r="C1581" s="121" t="s">
        <v>3528</v>
      </c>
      <c r="D1581" s="36" t="s">
        <v>4</v>
      </c>
      <c r="E1581" s="36">
        <v>8</v>
      </c>
      <c r="F1581" s="36">
        <v>1</v>
      </c>
      <c r="G1581" s="116">
        <v>207.35</v>
      </c>
      <c r="H1581" s="114" t="s">
        <v>19867</v>
      </c>
    </row>
    <row r="1582" spans="1:8" x14ac:dyDescent="0.25">
      <c r="A1582" s="36"/>
      <c r="B1582" s="36"/>
      <c r="C1582" s="121"/>
      <c r="D1582" s="36" t="s">
        <v>5</v>
      </c>
      <c r="E1582" s="36">
        <v>5</v>
      </c>
      <c r="F1582" s="36">
        <v>2</v>
      </c>
      <c r="G1582" s="116">
        <v>259.18</v>
      </c>
      <c r="H1582" s="102"/>
    </row>
    <row r="1583" spans="1:8" x14ac:dyDescent="0.25">
      <c r="A1583" s="36"/>
      <c r="B1583" s="36"/>
      <c r="C1583" s="121"/>
      <c r="D1583" s="36" t="s">
        <v>7</v>
      </c>
      <c r="E1583" s="36">
        <v>0.5</v>
      </c>
      <c r="F1583" s="36">
        <v>7</v>
      </c>
      <c r="G1583" s="116">
        <v>90.71</v>
      </c>
      <c r="H1583" s="102"/>
    </row>
    <row r="1584" spans="1:8" ht="31.5" x14ac:dyDescent="0.25">
      <c r="A1584" s="36"/>
      <c r="B1584" s="36"/>
      <c r="C1584" s="122" t="s">
        <v>14714</v>
      </c>
      <c r="D1584" s="106"/>
      <c r="E1584" s="106"/>
      <c r="F1584" s="106">
        <v>10</v>
      </c>
      <c r="G1584" s="117">
        <v>557.24</v>
      </c>
      <c r="H1584" s="102"/>
    </row>
    <row r="1585" spans="1:8" ht="31.5" x14ac:dyDescent="0.25">
      <c r="A1585" s="36" t="s">
        <v>3529</v>
      </c>
      <c r="B1585" s="36" t="s">
        <v>9950</v>
      </c>
      <c r="C1585" s="121" t="s">
        <v>3530</v>
      </c>
      <c r="D1585" s="36" t="s">
        <v>5</v>
      </c>
      <c r="E1585" s="36">
        <v>5</v>
      </c>
      <c r="F1585" s="36">
        <v>3</v>
      </c>
      <c r="G1585" s="116">
        <v>388.77</v>
      </c>
      <c r="H1585" s="114" t="s">
        <v>19862</v>
      </c>
    </row>
    <row r="1586" spans="1:8" x14ac:dyDescent="0.25">
      <c r="A1586" s="36"/>
      <c r="B1586" s="36"/>
      <c r="C1586" s="121"/>
      <c r="D1586" s="36" t="s">
        <v>7</v>
      </c>
      <c r="E1586" s="36">
        <v>0.5</v>
      </c>
      <c r="F1586" s="36">
        <v>4</v>
      </c>
      <c r="G1586" s="116">
        <v>51.84</v>
      </c>
      <c r="H1586" s="102"/>
    </row>
    <row r="1587" spans="1:8" ht="31.5" x14ac:dyDescent="0.25">
      <c r="A1587" s="36"/>
      <c r="B1587" s="36"/>
      <c r="C1587" s="122" t="s">
        <v>14715</v>
      </c>
      <c r="D1587" s="106"/>
      <c r="E1587" s="106"/>
      <c r="F1587" s="106">
        <v>7</v>
      </c>
      <c r="G1587" s="117">
        <v>440.61</v>
      </c>
      <c r="H1587" s="102"/>
    </row>
    <row r="1588" spans="1:8" x14ac:dyDescent="0.25">
      <c r="A1588" s="36" t="s">
        <v>3531</v>
      </c>
      <c r="B1588" s="36" t="s">
        <v>9951</v>
      </c>
      <c r="C1588" s="121" t="s">
        <v>3532</v>
      </c>
      <c r="D1588" s="36" t="s">
        <v>7</v>
      </c>
      <c r="E1588" s="36">
        <v>0.5</v>
      </c>
      <c r="F1588" s="36">
        <v>6</v>
      </c>
      <c r="G1588" s="116">
        <v>77.75</v>
      </c>
      <c r="H1588" s="114" t="s">
        <v>19863</v>
      </c>
    </row>
    <row r="1589" spans="1:8" x14ac:dyDescent="0.25">
      <c r="A1589" s="36"/>
      <c r="B1589" s="36"/>
      <c r="C1589" s="122" t="s">
        <v>14716</v>
      </c>
      <c r="D1589" s="106"/>
      <c r="E1589" s="106"/>
      <c r="F1589" s="106">
        <v>6</v>
      </c>
      <c r="G1589" s="117">
        <v>77.75</v>
      </c>
      <c r="H1589" s="102"/>
    </row>
    <row r="1590" spans="1:8" x14ac:dyDescent="0.25">
      <c r="A1590" s="36" t="s">
        <v>3533</v>
      </c>
      <c r="B1590" s="36" t="s">
        <v>9952</v>
      </c>
      <c r="C1590" s="121" t="s">
        <v>3534</v>
      </c>
      <c r="D1590" s="36" t="s">
        <v>7</v>
      </c>
      <c r="E1590" s="36">
        <v>0.5</v>
      </c>
      <c r="F1590" s="36">
        <v>4</v>
      </c>
      <c r="G1590" s="116">
        <v>51.84</v>
      </c>
      <c r="H1590" s="114" t="s">
        <v>19864</v>
      </c>
    </row>
    <row r="1591" spans="1:8" ht="31.5" x14ac:dyDescent="0.25">
      <c r="A1591" s="36"/>
      <c r="B1591" s="36"/>
      <c r="C1591" s="122" t="s">
        <v>14717</v>
      </c>
      <c r="D1591" s="106"/>
      <c r="E1591" s="106"/>
      <c r="F1591" s="106">
        <v>4</v>
      </c>
      <c r="G1591" s="117">
        <v>51.84</v>
      </c>
      <c r="H1591" s="102"/>
    </row>
    <row r="1592" spans="1:8" x14ac:dyDescent="0.25">
      <c r="A1592" s="36" t="s">
        <v>3535</v>
      </c>
      <c r="B1592" s="36" t="s">
        <v>9953</v>
      </c>
      <c r="C1592" s="121" t="s">
        <v>3536</v>
      </c>
      <c r="D1592" s="36" t="s">
        <v>8</v>
      </c>
      <c r="E1592" s="36">
        <v>2</v>
      </c>
      <c r="F1592" s="36">
        <v>1</v>
      </c>
      <c r="G1592" s="116">
        <v>51.84</v>
      </c>
      <c r="H1592" s="114" t="s">
        <v>19865</v>
      </c>
    </row>
    <row r="1593" spans="1:8" x14ac:dyDescent="0.25">
      <c r="A1593" s="36"/>
      <c r="B1593" s="36"/>
      <c r="C1593" s="121"/>
      <c r="D1593" s="36" t="s">
        <v>7</v>
      </c>
      <c r="E1593" s="36">
        <v>0.5</v>
      </c>
      <c r="F1593" s="36">
        <v>2</v>
      </c>
      <c r="G1593" s="116">
        <v>25.92</v>
      </c>
      <c r="H1593" s="102"/>
    </row>
    <row r="1594" spans="1:8" x14ac:dyDescent="0.25">
      <c r="A1594" s="36"/>
      <c r="B1594" s="36"/>
      <c r="C1594" s="122" t="s">
        <v>14718</v>
      </c>
      <c r="D1594" s="106"/>
      <c r="E1594" s="106"/>
      <c r="F1594" s="106">
        <v>3</v>
      </c>
      <c r="G1594" s="117">
        <v>77.760000000000005</v>
      </c>
      <c r="H1594" s="102"/>
    </row>
    <row r="1595" spans="1:8" x14ac:dyDescent="0.25">
      <c r="A1595" s="36" t="s">
        <v>3537</v>
      </c>
      <c r="B1595" s="36" t="s">
        <v>9954</v>
      </c>
      <c r="C1595" s="121" t="s">
        <v>3538</v>
      </c>
      <c r="D1595" s="36" t="s">
        <v>5</v>
      </c>
      <c r="E1595" s="36">
        <v>5</v>
      </c>
      <c r="F1595" s="36">
        <v>2</v>
      </c>
      <c r="G1595" s="116">
        <v>259.18</v>
      </c>
      <c r="H1595" s="114" t="s">
        <v>19866</v>
      </c>
    </row>
    <row r="1596" spans="1:8" x14ac:dyDescent="0.25">
      <c r="A1596" s="36"/>
      <c r="B1596" s="36"/>
      <c r="C1596" s="121"/>
      <c r="D1596" s="36" t="s">
        <v>7</v>
      </c>
      <c r="E1596" s="36">
        <v>0.5</v>
      </c>
      <c r="F1596" s="36">
        <v>3</v>
      </c>
      <c r="G1596" s="116">
        <v>38.880000000000003</v>
      </c>
      <c r="H1596" s="102"/>
    </row>
    <row r="1597" spans="1:8" ht="31.5" x14ac:dyDescent="0.25">
      <c r="A1597" s="36"/>
      <c r="B1597" s="36"/>
      <c r="C1597" s="122" t="s">
        <v>14719</v>
      </c>
      <c r="D1597" s="106"/>
      <c r="E1597" s="106"/>
      <c r="F1597" s="106">
        <v>5</v>
      </c>
      <c r="G1597" s="117">
        <v>298.06</v>
      </c>
      <c r="H1597" s="102"/>
    </row>
    <row r="1598" spans="1:8" x14ac:dyDescent="0.25">
      <c r="A1598" s="36" t="s">
        <v>3539</v>
      </c>
      <c r="B1598" s="36" t="s">
        <v>9955</v>
      </c>
      <c r="C1598" s="121" t="s">
        <v>3540</v>
      </c>
      <c r="D1598" s="36" t="s">
        <v>7</v>
      </c>
      <c r="E1598" s="36">
        <v>0.5</v>
      </c>
      <c r="F1598" s="36">
        <v>1</v>
      </c>
      <c r="G1598" s="116">
        <v>12.96</v>
      </c>
      <c r="H1598" s="114" t="s">
        <v>19870</v>
      </c>
    </row>
    <row r="1599" spans="1:8" x14ac:dyDescent="0.25">
      <c r="A1599" s="36"/>
      <c r="B1599" s="36"/>
      <c r="C1599" s="122" t="s">
        <v>14720</v>
      </c>
      <c r="D1599" s="106"/>
      <c r="E1599" s="106"/>
      <c r="F1599" s="106">
        <v>1</v>
      </c>
      <c r="G1599" s="117">
        <v>12.96</v>
      </c>
      <c r="H1599" s="102"/>
    </row>
    <row r="1600" spans="1:8" x14ac:dyDescent="0.25">
      <c r="A1600" s="36" t="s">
        <v>3541</v>
      </c>
      <c r="B1600" s="36" t="s">
        <v>9956</v>
      </c>
      <c r="C1600" s="121" t="s">
        <v>3542</v>
      </c>
      <c r="D1600" s="36" t="s">
        <v>7</v>
      </c>
      <c r="E1600" s="36">
        <v>0.5</v>
      </c>
      <c r="F1600" s="36">
        <v>9</v>
      </c>
      <c r="G1600" s="116">
        <v>116.63</v>
      </c>
      <c r="H1600" s="114" t="s">
        <v>19873</v>
      </c>
    </row>
    <row r="1601" spans="1:8" x14ac:dyDescent="0.25">
      <c r="A1601" s="36"/>
      <c r="B1601" s="36"/>
      <c r="C1601" s="122" t="s">
        <v>14721</v>
      </c>
      <c r="D1601" s="106"/>
      <c r="E1601" s="106"/>
      <c r="F1601" s="106">
        <v>9</v>
      </c>
      <c r="G1601" s="117">
        <v>116.63</v>
      </c>
      <c r="H1601" s="102"/>
    </row>
    <row r="1602" spans="1:8" ht="31.5" x14ac:dyDescent="0.25">
      <c r="A1602" s="36" t="s">
        <v>3543</v>
      </c>
      <c r="B1602" s="36" t="s">
        <v>9957</v>
      </c>
      <c r="C1602" s="121" t="s">
        <v>3544</v>
      </c>
      <c r="D1602" s="36" t="s">
        <v>7</v>
      </c>
      <c r="E1602" s="36">
        <v>0.5</v>
      </c>
      <c r="F1602" s="36">
        <v>1</v>
      </c>
      <c r="G1602" s="116">
        <v>12.96</v>
      </c>
      <c r="H1602" s="114" t="s">
        <v>19877</v>
      </c>
    </row>
    <row r="1603" spans="1:8" ht="31.5" x14ac:dyDescent="0.25">
      <c r="A1603" s="36"/>
      <c r="B1603" s="36"/>
      <c r="C1603" s="122" t="s">
        <v>14722</v>
      </c>
      <c r="D1603" s="106"/>
      <c r="E1603" s="106"/>
      <c r="F1603" s="106">
        <v>1</v>
      </c>
      <c r="G1603" s="117">
        <v>12.96</v>
      </c>
      <c r="H1603" s="102"/>
    </row>
    <row r="1604" spans="1:8" ht="31.5" x14ac:dyDescent="0.25">
      <c r="A1604" s="36" t="s">
        <v>3545</v>
      </c>
      <c r="B1604" s="36" t="s">
        <v>9958</v>
      </c>
      <c r="C1604" s="121" t="s">
        <v>3546</v>
      </c>
      <c r="D1604" s="36" t="s">
        <v>8</v>
      </c>
      <c r="E1604" s="36">
        <v>2</v>
      </c>
      <c r="F1604" s="36">
        <v>2</v>
      </c>
      <c r="G1604" s="116">
        <v>103.67</v>
      </c>
      <c r="H1604" s="102" t="s">
        <v>17638</v>
      </c>
    </row>
    <row r="1605" spans="1:8" x14ac:dyDescent="0.25">
      <c r="A1605" s="36"/>
      <c r="B1605" s="36"/>
      <c r="C1605" s="121"/>
      <c r="D1605" s="36" t="s">
        <v>7</v>
      </c>
      <c r="E1605" s="36">
        <v>0.5</v>
      </c>
      <c r="F1605" s="36">
        <v>3</v>
      </c>
      <c r="G1605" s="116">
        <v>38.880000000000003</v>
      </c>
      <c r="H1605" s="102"/>
    </row>
    <row r="1606" spans="1:8" ht="31.5" x14ac:dyDescent="0.25">
      <c r="A1606" s="36"/>
      <c r="B1606" s="36"/>
      <c r="C1606" s="122" t="s">
        <v>14723</v>
      </c>
      <c r="D1606" s="106"/>
      <c r="E1606" s="106"/>
      <c r="F1606" s="106">
        <v>5</v>
      </c>
      <c r="G1606" s="117">
        <v>142.55000000000001</v>
      </c>
      <c r="H1606" s="102"/>
    </row>
    <row r="1607" spans="1:8" x14ac:dyDescent="0.25">
      <c r="A1607" s="36" t="s">
        <v>3547</v>
      </c>
      <c r="B1607" s="36" t="s">
        <v>9959</v>
      </c>
      <c r="C1607" s="121" t="s">
        <v>3548</v>
      </c>
      <c r="D1607" s="36" t="s">
        <v>8</v>
      </c>
      <c r="E1607" s="36">
        <v>2</v>
      </c>
      <c r="F1607" s="36">
        <v>5</v>
      </c>
      <c r="G1607" s="116">
        <v>259.18</v>
      </c>
      <c r="H1607" s="102" t="s">
        <v>17604</v>
      </c>
    </row>
    <row r="1608" spans="1:8" x14ac:dyDescent="0.25">
      <c r="A1608" s="36"/>
      <c r="B1608" s="36"/>
      <c r="C1608" s="121"/>
      <c r="D1608" s="36" t="s">
        <v>7</v>
      </c>
      <c r="E1608" s="36">
        <v>0.5</v>
      </c>
      <c r="F1608" s="36">
        <v>1</v>
      </c>
      <c r="G1608" s="116">
        <v>12.96</v>
      </c>
      <c r="H1608" s="102"/>
    </row>
    <row r="1609" spans="1:8" x14ac:dyDescent="0.25">
      <c r="A1609" s="36"/>
      <c r="B1609" s="36"/>
      <c r="C1609" s="122" t="s">
        <v>14724</v>
      </c>
      <c r="D1609" s="106"/>
      <c r="E1609" s="106"/>
      <c r="F1609" s="106">
        <v>6</v>
      </c>
      <c r="G1609" s="117">
        <v>272.14</v>
      </c>
      <c r="H1609" s="102"/>
    </row>
    <row r="1610" spans="1:8" ht="31.5" x14ac:dyDescent="0.25">
      <c r="A1610" s="36" t="s">
        <v>3549</v>
      </c>
      <c r="B1610" s="36" t="s">
        <v>9960</v>
      </c>
      <c r="C1610" s="121" t="s">
        <v>3550</v>
      </c>
      <c r="D1610" s="36" t="s">
        <v>5</v>
      </c>
      <c r="E1610" s="36">
        <v>5</v>
      </c>
      <c r="F1610" s="36">
        <v>1</v>
      </c>
      <c r="G1610" s="116">
        <v>129.59</v>
      </c>
      <c r="H1610" s="102" t="s">
        <v>19651</v>
      </c>
    </row>
    <row r="1611" spans="1:8" ht="31.5" x14ac:dyDescent="0.25">
      <c r="A1611" s="36"/>
      <c r="B1611" s="36"/>
      <c r="C1611" s="122" t="s">
        <v>14725</v>
      </c>
      <c r="D1611" s="106"/>
      <c r="E1611" s="106"/>
      <c r="F1611" s="106">
        <v>1</v>
      </c>
      <c r="G1611" s="117">
        <v>129.59</v>
      </c>
      <c r="H1611" s="102"/>
    </row>
    <row r="1612" spans="1:8" ht="31.5" x14ac:dyDescent="0.25">
      <c r="A1612" s="36" t="s">
        <v>3551</v>
      </c>
      <c r="B1612" s="36" t="s">
        <v>9961</v>
      </c>
      <c r="C1612" s="121" t="s">
        <v>3552</v>
      </c>
      <c r="D1612" s="36" t="s">
        <v>4</v>
      </c>
      <c r="E1612" s="36">
        <v>8</v>
      </c>
      <c r="F1612" s="36">
        <v>2</v>
      </c>
      <c r="G1612" s="116">
        <v>414.69</v>
      </c>
      <c r="H1612" s="102" t="s">
        <v>16861</v>
      </c>
    </row>
    <row r="1613" spans="1:8" x14ac:dyDescent="0.25">
      <c r="A1613" s="36"/>
      <c r="B1613" s="36"/>
      <c r="C1613" s="121"/>
      <c r="D1613" s="36" t="s">
        <v>5</v>
      </c>
      <c r="E1613" s="36">
        <v>5</v>
      </c>
      <c r="F1613" s="36">
        <v>3</v>
      </c>
      <c r="G1613" s="116">
        <v>388.77</v>
      </c>
      <c r="H1613" s="102"/>
    </row>
    <row r="1614" spans="1:8" x14ac:dyDescent="0.25">
      <c r="A1614" s="36"/>
      <c r="B1614" s="36"/>
      <c r="C1614" s="121"/>
      <c r="D1614" s="36" t="s">
        <v>8</v>
      </c>
      <c r="E1614" s="36">
        <v>2</v>
      </c>
      <c r="F1614" s="36">
        <v>36</v>
      </c>
      <c r="G1614" s="116">
        <v>1866.11</v>
      </c>
      <c r="H1614" s="102"/>
    </row>
    <row r="1615" spans="1:8" x14ac:dyDescent="0.25">
      <c r="A1615" s="36"/>
      <c r="B1615" s="36"/>
      <c r="C1615" s="121"/>
      <c r="D1615" s="36" t="s">
        <v>7</v>
      </c>
      <c r="E1615" s="36">
        <v>0.5</v>
      </c>
      <c r="F1615" s="36">
        <v>34</v>
      </c>
      <c r="G1615" s="116">
        <v>440.61</v>
      </c>
      <c r="H1615" s="102"/>
    </row>
    <row r="1616" spans="1:8" ht="31.5" x14ac:dyDescent="0.25">
      <c r="A1616" s="36"/>
      <c r="B1616" s="36"/>
      <c r="C1616" s="122" t="s">
        <v>14726</v>
      </c>
      <c r="D1616" s="106"/>
      <c r="E1616" s="106"/>
      <c r="F1616" s="106">
        <v>75</v>
      </c>
      <c r="G1616" s="117">
        <v>3110.18</v>
      </c>
      <c r="H1616" s="102"/>
    </row>
    <row r="1617" spans="1:8" x14ac:dyDescent="0.25">
      <c r="A1617" s="36" t="s">
        <v>3553</v>
      </c>
      <c r="B1617" s="36" t="s">
        <v>9962</v>
      </c>
      <c r="C1617" s="121" t="s">
        <v>3554</v>
      </c>
      <c r="D1617" s="36" t="s">
        <v>7</v>
      </c>
      <c r="E1617" s="36">
        <v>0.5</v>
      </c>
      <c r="F1617" s="36">
        <v>1</v>
      </c>
      <c r="G1617" s="116">
        <v>12.96</v>
      </c>
      <c r="H1617" s="114" t="s">
        <v>19880</v>
      </c>
    </row>
    <row r="1618" spans="1:8" x14ac:dyDescent="0.25">
      <c r="A1618" s="36"/>
      <c r="B1618" s="36"/>
      <c r="C1618" s="122" t="s">
        <v>14727</v>
      </c>
      <c r="D1618" s="106"/>
      <c r="E1618" s="106"/>
      <c r="F1618" s="106">
        <v>1</v>
      </c>
      <c r="G1618" s="117">
        <v>12.96</v>
      </c>
      <c r="H1618" s="102"/>
    </row>
    <row r="1619" spans="1:8" x14ac:dyDescent="0.25">
      <c r="A1619" s="36" t="s">
        <v>3555</v>
      </c>
      <c r="B1619" s="36" t="s">
        <v>9963</v>
      </c>
      <c r="C1619" s="121" t="s">
        <v>3556</v>
      </c>
      <c r="D1619" s="36" t="s">
        <v>7</v>
      </c>
      <c r="E1619" s="36">
        <v>0.5</v>
      </c>
      <c r="F1619" s="36">
        <v>5</v>
      </c>
      <c r="G1619" s="116">
        <v>64.8</v>
      </c>
      <c r="H1619" s="114" t="s">
        <v>19881</v>
      </c>
    </row>
    <row r="1620" spans="1:8" x14ac:dyDescent="0.25">
      <c r="A1620" s="36"/>
      <c r="B1620" s="36"/>
      <c r="C1620" s="122" t="s">
        <v>14728</v>
      </c>
      <c r="D1620" s="106"/>
      <c r="E1620" s="106"/>
      <c r="F1620" s="106">
        <v>5</v>
      </c>
      <c r="G1620" s="117">
        <v>64.8</v>
      </c>
      <c r="H1620" s="102"/>
    </row>
    <row r="1621" spans="1:8" x14ac:dyDescent="0.25">
      <c r="A1621" s="36" t="s">
        <v>3557</v>
      </c>
      <c r="B1621" s="36" t="s">
        <v>9964</v>
      </c>
      <c r="C1621" s="121" t="s">
        <v>3558</v>
      </c>
      <c r="D1621" s="36" t="s">
        <v>5</v>
      </c>
      <c r="E1621" s="36">
        <v>5</v>
      </c>
      <c r="F1621" s="36">
        <v>2</v>
      </c>
      <c r="G1621" s="116">
        <v>259.18</v>
      </c>
      <c r="H1621" s="114" t="s">
        <v>19884</v>
      </c>
    </row>
    <row r="1622" spans="1:8" x14ac:dyDescent="0.25">
      <c r="A1622" s="36"/>
      <c r="B1622" s="36"/>
      <c r="C1622" s="122" t="s">
        <v>14729</v>
      </c>
      <c r="D1622" s="106"/>
      <c r="E1622" s="106"/>
      <c r="F1622" s="106">
        <v>2</v>
      </c>
      <c r="G1622" s="117">
        <v>259.18</v>
      </c>
      <c r="H1622" s="102"/>
    </row>
    <row r="1623" spans="1:8" x14ac:dyDescent="0.25">
      <c r="A1623" s="36" t="s">
        <v>3559</v>
      </c>
      <c r="B1623" s="36" t="s">
        <v>9965</v>
      </c>
      <c r="C1623" s="121" t="s">
        <v>3560</v>
      </c>
      <c r="D1623" s="36" t="s">
        <v>7</v>
      </c>
      <c r="E1623" s="36">
        <v>0.5</v>
      </c>
      <c r="F1623" s="36">
        <v>2</v>
      </c>
      <c r="G1623" s="116">
        <v>25.92</v>
      </c>
      <c r="H1623" s="114" t="s">
        <v>19861</v>
      </c>
    </row>
    <row r="1624" spans="1:8" ht="31.5" x14ac:dyDescent="0.25">
      <c r="A1624" s="36"/>
      <c r="B1624" s="36"/>
      <c r="C1624" s="122" t="s">
        <v>14730</v>
      </c>
      <c r="D1624" s="106"/>
      <c r="E1624" s="106"/>
      <c r="F1624" s="106">
        <v>2</v>
      </c>
      <c r="G1624" s="117">
        <v>25.92</v>
      </c>
      <c r="H1624" s="102"/>
    </row>
    <row r="1625" spans="1:8" ht="31.5" x14ac:dyDescent="0.25">
      <c r="A1625" s="36" t="s">
        <v>3561</v>
      </c>
      <c r="B1625" s="36" t="s">
        <v>9966</v>
      </c>
      <c r="C1625" s="121" t="s">
        <v>3562</v>
      </c>
      <c r="D1625" s="36" t="s">
        <v>4</v>
      </c>
      <c r="E1625" s="36">
        <v>8</v>
      </c>
      <c r="F1625" s="36">
        <v>1</v>
      </c>
      <c r="G1625" s="116">
        <v>207.35</v>
      </c>
      <c r="H1625" s="102" t="s">
        <v>18452</v>
      </c>
    </row>
    <row r="1626" spans="1:8" ht="31.5" x14ac:dyDescent="0.25">
      <c r="A1626" s="36"/>
      <c r="B1626" s="36"/>
      <c r="C1626" s="122" t="s">
        <v>14731</v>
      </c>
      <c r="D1626" s="106"/>
      <c r="E1626" s="106"/>
      <c r="F1626" s="106">
        <v>1</v>
      </c>
      <c r="G1626" s="117">
        <v>207.35</v>
      </c>
      <c r="H1626" s="102"/>
    </row>
    <row r="1627" spans="1:8" ht="31.5" x14ac:dyDescent="0.25">
      <c r="A1627" s="36" t="s">
        <v>3563</v>
      </c>
      <c r="B1627" s="36" t="s">
        <v>9967</v>
      </c>
      <c r="C1627" s="121" t="s">
        <v>3564</v>
      </c>
      <c r="D1627" s="36" t="s">
        <v>5</v>
      </c>
      <c r="E1627" s="36">
        <v>5</v>
      </c>
      <c r="F1627" s="36">
        <v>1</v>
      </c>
      <c r="G1627" s="116">
        <v>129.59</v>
      </c>
      <c r="H1627" s="102" t="s">
        <v>19898</v>
      </c>
    </row>
    <row r="1628" spans="1:8" x14ac:dyDescent="0.25">
      <c r="A1628" s="36"/>
      <c r="B1628" s="36"/>
      <c r="C1628" s="121"/>
      <c r="D1628" s="36" t="s">
        <v>7</v>
      </c>
      <c r="E1628" s="36">
        <v>0.5</v>
      </c>
      <c r="F1628" s="36">
        <v>1</v>
      </c>
      <c r="G1628" s="116">
        <v>12.96</v>
      </c>
      <c r="H1628" s="102"/>
    </row>
    <row r="1629" spans="1:8" ht="31.5" x14ac:dyDescent="0.25">
      <c r="A1629" s="36"/>
      <c r="B1629" s="36"/>
      <c r="C1629" s="122" t="s">
        <v>14732</v>
      </c>
      <c r="D1629" s="106"/>
      <c r="E1629" s="106"/>
      <c r="F1629" s="106">
        <v>2</v>
      </c>
      <c r="G1629" s="117">
        <v>142.55000000000001</v>
      </c>
      <c r="H1629" s="102"/>
    </row>
    <row r="1630" spans="1:8" ht="31.5" x14ac:dyDescent="0.25">
      <c r="A1630" s="36" t="s">
        <v>3565</v>
      </c>
      <c r="B1630" s="36" t="s">
        <v>9968</v>
      </c>
      <c r="C1630" s="121" t="s">
        <v>3566</v>
      </c>
      <c r="D1630" s="36" t="s">
        <v>3</v>
      </c>
      <c r="E1630" s="36">
        <v>10</v>
      </c>
      <c r="F1630" s="36">
        <v>1</v>
      </c>
      <c r="G1630" s="116">
        <v>259.18</v>
      </c>
      <c r="H1630" s="102" t="s">
        <v>18181</v>
      </c>
    </row>
    <row r="1631" spans="1:8" ht="31.5" x14ac:dyDescent="0.25">
      <c r="A1631" s="36"/>
      <c r="B1631" s="36"/>
      <c r="C1631" s="122" t="s">
        <v>14733</v>
      </c>
      <c r="D1631" s="106"/>
      <c r="E1631" s="106"/>
      <c r="F1631" s="106">
        <v>1</v>
      </c>
      <c r="G1631" s="117">
        <v>259.18</v>
      </c>
      <c r="H1631" s="102"/>
    </row>
    <row r="1632" spans="1:8" ht="31.5" x14ac:dyDescent="0.25">
      <c r="A1632" s="36" t="s">
        <v>3567</v>
      </c>
      <c r="B1632" s="36" t="s">
        <v>9969</v>
      </c>
      <c r="C1632" s="121" t="s">
        <v>3568</v>
      </c>
      <c r="D1632" s="36" t="s">
        <v>8</v>
      </c>
      <c r="E1632" s="36">
        <v>2</v>
      </c>
      <c r="F1632" s="36">
        <v>1</v>
      </c>
      <c r="G1632" s="116">
        <v>51.84</v>
      </c>
      <c r="H1632" s="102" t="s">
        <v>18758</v>
      </c>
    </row>
    <row r="1633" spans="1:8" x14ac:dyDescent="0.25">
      <c r="A1633" s="36"/>
      <c r="B1633" s="36"/>
      <c r="C1633" s="121"/>
      <c r="D1633" s="36" t="s">
        <v>7</v>
      </c>
      <c r="E1633" s="36">
        <v>0.5</v>
      </c>
      <c r="F1633" s="36">
        <v>1</v>
      </c>
      <c r="G1633" s="116">
        <v>12.96</v>
      </c>
      <c r="H1633" s="102"/>
    </row>
    <row r="1634" spans="1:8" ht="31.5" x14ac:dyDescent="0.25">
      <c r="A1634" s="36"/>
      <c r="B1634" s="36"/>
      <c r="C1634" s="122" t="s">
        <v>14734</v>
      </c>
      <c r="D1634" s="106"/>
      <c r="E1634" s="106"/>
      <c r="F1634" s="106">
        <v>2</v>
      </c>
      <c r="G1634" s="117">
        <v>64.800000000000011</v>
      </c>
      <c r="H1634" s="102"/>
    </row>
    <row r="1635" spans="1:8" ht="31.5" x14ac:dyDescent="0.25">
      <c r="A1635" s="36" t="s">
        <v>3569</v>
      </c>
      <c r="B1635" s="36" t="s">
        <v>9970</v>
      </c>
      <c r="C1635" s="121" t="s">
        <v>3570</v>
      </c>
      <c r="D1635" s="36" t="s">
        <v>4</v>
      </c>
      <c r="E1635" s="36">
        <v>8</v>
      </c>
      <c r="F1635" s="36">
        <v>3</v>
      </c>
      <c r="G1635" s="116">
        <v>622.04</v>
      </c>
      <c r="H1635" s="102" t="s">
        <v>19156</v>
      </c>
    </row>
    <row r="1636" spans="1:8" x14ac:dyDescent="0.25">
      <c r="A1636" s="36"/>
      <c r="B1636" s="36"/>
      <c r="C1636" s="121"/>
      <c r="D1636" s="36" t="s">
        <v>5</v>
      </c>
      <c r="E1636" s="36">
        <v>5</v>
      </c>
      <c r="F1636" s="36">
        <v>8</v>
      </c>
      <c r="G1636" s="116">
        <v>1036.73</v>
      </c>
      <c r="H1636" s="102"/>
    </row>
    <row r="1637" spans="1:8" x14ac:dyDescent="0.25">
      <c r="A1637" s="36"/>
      <c r="B1637" s="36"/>
      <c r="C1637" s="121"/>
      <c r="D1637" s="36" t="s">
        <v>7</v>
      </c>
      <c r="E1637" s="36">
        <v>0.5</v>
      </c>
      <c r="F1637" s="36">
        <v>2</v>
      </c>
      <c r="G1637" s="116">
        <v>25.92</v>
      </c>
      <c r="H1637" s="102"/>
    </row>
    <row r="1638" spans="1:8" ht="31.5" x14ac:dyDescent="0.25">
      <c r="A1638" s="36"/>
      <c r="B1638" s="36"/>
      <c r="C1638" s="122" t="s">
        <v>14735</v>
      </c>
      <c r="D1638" s="106"/>
      <c r="E1638" s="106"/>
      <c r="F1638" s="106">
        <v>13</v>
      </c>
      <c r="G1638" s="117">
        <v>1684.69</v>
      </c>
      <c r="H1638" s="102"/>
    </row>
    <row r="1639" spans="1:8" ht="31.5" x14ac:dyDescent="0.25">
      <c r="A1639" s="36" t="s">
        <v>3571</v>
      </c>
      <c r="B1639" s="36" t="s">
        <v>9971</v>
      </c>
      <c r="C1639" s="121" t="s">
        <v>3572</v>
      </c>
      <c r="D1639" s="36" t="s">
        <v>5</v>
      </c>
      <c r="E1639" s="36">
        <v>5</v>
      </c>
      <c r="F1639" s="36">
        <v>1</v>
      </c>
      <c r="G1639" s="116">
        <v>129.59</v>
      </c>
      <c r="H1639" s="102" t="s">
        <v>17698</v>
      </c>
    </row>
    <row r="1640" spans="1:8" x14ac:dyDescent="0.25">
      <c r="A1640" s="36"/>
      <c r="B1640" s="36"/>
      <c r="C1640" s="121"/>
      <c r="D1640" s="36" t="s">
        <v>7</v>
      </c>
      <c r="E1640" s="36">
        <v>0.5</v>
      </c>
      <c r="F1640" s="36">
        <v>2</v>
      </c>
      <c r="G1640" s="116">
        <v>25.92</v>
      </c>
      <c r="H1640" s="102"/>
    </row>
    <row r="1641" spans="1:8" ht="31.5" x14ac:dyDescent="0.25">
      <c r="A1641" s="36"/>
      <c r="B1641" s="36"/>
      <c r="C1641" s="122" t="s">
        <v>14736</v>
      </c>
      <c r="D1641" s="106"/>
      <c r="E1641" s="106"/>
      <c r="F1641" s="106">
        <v>3</v>
      </c>
      <c r="G1641" s="117">
        <v>155.51</v>
      </c>
      <c r="H1641" s="102"/>
    </row>
    <row r="1642" spans="1:8" ht="31.5" x14ac:dyDescent="0.25">
      <c r="A1642" s="36" t="s">
        <v>3573</v>
      </c>
      <c r="B1642" s="36" t="s">
        <v>9972</v>
      </c>
      <c r="C1642" s="121" t="s">
        <v>3574</v>
      </c>
      <c r="D1642" s="36" t="s">
        <v>7</v>
      </c>
      <c r="E1642" s="36">
        <v>0.5</v>
      </c>
      <c r="F1642" s="36">
        <v>1</v>
      </c>
      <c r="G1642" s="116">
        <v>12.96</v>
      </c>
      <c r="H1642" s="102" t="s">
        <v>20878</v>
      </c>
    </row>
    <row r="1643" spans="1:8" ht="31.5" x14ac:dyDescent="0.25">
      <c r="A1643" s="36"/>
      <c r="B1643" s="36"/>
      <c r="C1643" s="122" t="s">
        <v>14737</v>
      </c>
      <c r="D1643" s="106"/>
      <c r="E1643" s="106"/>
      <c r="F1643" s="106">
        <v>1</v>
      </c>
      <c r="G1643" s="117">
        <v>12.96</v>
      </c>
      <c r="H1643" s="102"/>
    </row>
    <row r="1644" spans="1:8" ht="31.5" x14ac:dyDescent="0.25">
      <c r="A1644" s="36" t="s">
        <v>3575</v>
      </c>
      <c r="B1644" s="36" t="s">
        <v>9973</v>
      </c>
      <c r="C1644" s="121" t="s">
        <v>3576</v>
      </c>
      <c r="D1644" s="36" t="s">
        <v>8</v>
      </c>
      <c r="E1644" s="36">
        <v>2</v>
      </c>
      <c r="F1644" s="36">
        <v>1</v>
      </c>
      <c r="G1644" s="116">
        <v>51.84</v>
      </c>
      <c r="H1644" s="102" t="s">
        <v>17921</v>
      </c>
    </row>
    <row r="1645" spans="1:8" ht="31.5" x14ac:dyDescent="0.25">
      <c r="A1645" s="36"/>
      <c r="B1645" s="36"/>
      <c r="C1645" s="122" t="s">
        <v>14738</v>
      </c>
      <c r="D1645" s="106"/>
      <c r="E1645" s="106"/>
      <c r="F1645" s="106">
        <v>1</v>
      </c>
      <c r="G1645" s="117">
        <v>51.84</v>
      </c>
      <c r="H1645" s="102"/>
    </row>
    <row r="1646" spans="1:8" ht="31.5" x14ac:dyDescent="0.25">
      <c r="A1646" s="36" t="s">
        <v>3577</v>
      </c>
      <c r="B1646" s="36" t="s">
        <v>9974</v>
      </c>
      <c r="C1646" s="121" t="s">
        <v>3578</v>
      </c>
      <c r="D1646" s="36" t="s">
        <v>8</v>
      </c>
      <c r="E1646" s="36">
        <v>2</v>
      </c>
      <c r="F1646" s="36">
        <v>3</v>
      </c>
      <c r="G1646" s="116">
        <v>155.51</v>
      </c>
      <c r="H1646" s="102" t="s">
        <v>17640</v>
      </c>
    </row>
    <row r="1647" spans="1:8" x14ac:dyDescent="0.25">
      <c r="A1647" s="36"/>
      <c r="B1647" s="36"/>
      <c r="C1647" s="121"/>
      <c r="D1647" s="36" t="s">
        <v>7</v>
      </c>
      <c r="E1647" s="36">
        <v>0.5</v>
      </c>
      <c r="F1647" s="36">
        <v>1</v>
      </c>
      <c r="G1647" s="116">
        <v>12.96</v>
      </c>
      <c r="H1647" s="102"/>
    </row>
    <row r="1648" spans="1:8" ht="31.5" x14ac:dyDescent="0.25">
      <c r="A1648" s="36"/>
      <c r="B1648" s="36"/>
      <c r="C1648" s="122" t="s">
        <v>14739</v>
      </c>
      <c r="D1648" s="106"/>
      <c r="E1648" s="106"/>
      <c r="F1648" s="106">
        <v>4</v>
      </c>
      <c r="G1648" s="117">
        <v>168.47</v>
      </c>
      <c r="H1648" s="102"/>
    </row>
    <row r="1649" spans="1:8" ht="31.5" x14ac:dyDescent="0.25">
      <c r="A1649" s="36" t="s">
        <v>3579</v>
      </c>
      <c r="B1649" s="36" t="s">
        <v>9975</v>
      </c>
      <c r="C1649" s="121" t="s">
        <v>3580</v>
      </c>
      <c r="D1649" s="36" t="s">
        <v>3</v>
      </c>
      <c r="E1649" s="36">
        <v>10</v>
      </c>
      <c r="F1649" s="36">
        <v>1</v>
      </c>
      <c r="G1649" s="116">
        <v>259.18</v>
      </c>
      <c r="H1649" s="102" t="s">
        <v>17805</v>
      </c>
    </row>
    <row r="1650" spans="1:8" ht="31.5" x14ac:dyDescent="0.25">
      <c r="A1650" s="36"/>
      <c r="B1650" s="36"/>
      <c r="C1650" s="122" t="s">
        <v>14740</v>
      </c>
      <c r="D1650" s="106"/>
      <c r="E1650" s="106"/>
      <c r="F1650" s="106">
        <v>1</v>
      </c>
      <c r="G1650" s="117">
        <v>259.18</v>
      </c>
      <c r="H1650" s="102"/>
    </row>
    <row r="1651" spans="1:8" ht="31.5" x14ac:dyDescent="0.25">
      <c r="A1651" s="36" t="s">
        <v>3581</v>
      </c>
      <c r="B1651" s="36" t="s">
        <v>9976</v>
      </c>
      <c r="C1651" s="121" t="s">
        <v>3582</v>
      </c>
      <c r="D1651" s="36" t="s">
        <v>8</v>
      </c>
      <c r="E1651" s="36">
        <v>2</v>
      </c>
      <c r="F1651" s="36">
        <v>2</v>
      </c>
      <c r="G1651" s="116">
        <v>103.67</v>
      </c>
      <c r="H1651" s="102" t="s">
        <v>19707</v>
      </c>
    </row>
    <row r="1652" spans="1:8" ht="31.5" x14ac:dyDescent="0.25">
      <c r="A1652" s="36"/>
      <c r="B1652" s="36"/>
      <c r="C1652" s="122" t="s">
        <v>14741</v>
      </c>
      <c r="D1652" s="106"/>
      <c r="E1652" s="106"/>
      <c r="F1652" s="106">
        <v>2</v>
      </c>
      <c r="G1652" s="117">
        <v>103.67</v>
      </c>
      <c r="H1652" s="102"/>
    </row>
    <row r="1653" spans="1:8" ht="31.5" x14ac:dyDescent="0.25">
      <c r="A1653" s="36" t="s">
        <v>3583</v>
      </c>
      <c r="B1653" s="36" t="s">
        <v>9977</v>
      </c>
      <c r="C1653" s="121" t="s">
        <v>3584</v>
      </c>
      <c r="D1653" s="36" t="s">
        <v>4</v>
      </c>
      <c r="E1653" s="36">
        <v>8</v>
      </c>
      <c r="F1653" s="36">
        <v>1</v>
      </c>
      <c r="G1653" s="116">
        <v>207.35</v>
      </c>
      <c r="H1653" s="102" t="s">
        <v>19201</v>
      </c>
    </row>
    <row r="1654" spans="1:8" ht="47.25" x14ac:dyDescent="0.25">
      <c r="A1654" s="36"/>
      <c r="B1654" s="36"/>
      <c r="C1654" s="122" t="s">
        <v>14742</v>
      </c>
      <c r="D1654" s="106"/>
      <c r="E1654" s="106"/>
      <c r="F1654" s="106">
        <v>1</v>
      </c>
      <c r="G1654" s="117">
        <v>207.35</v>
      </c>
      <c r="H1654" s="102"/>
    </row>
    <row r="1655" spans="1:8" ht="31.5" x14ac:dyDescent="0.25">
      <c r="A1655" s="36" t="s">
        <v>3585</v>
      </c>
      <c r="B1655" s="36" t="s">
        <v>9978</v>
      </c>
      <c r="C1655" s="121" t="s">
        <v>3586</v>
      </c>
      <c r="D1655" s="36" t="s">
        <v>5</v>
      </c>
      <c r="E1655" s="36">
        <v>5</v>
      </c>
      <c r="F1655" s="36">
        <v>1</v>
      </c>
      <c r="G1655" s="116">
        <v>129.59</v>
      </c>
      <c r="H1655" s="102" t="s">
        <v>20364</v>
      </c>
    </row>
    <row r="1656" spans="1:8" ht="31.5" x14ac:dyDescent="0.25">
      <c r="A1656" s="36"/>
      <c r="B1656" s="36"/>
      <c r="C1656" s="122" t="s">
        <v>14743</v>
      </c>
      <c r="D1656" s="106"/>
      <c r="E1656" s="106"/>
      <c r="F1656" s="106">
        <v>1</v>
      </c>
      <c r="G1656" s="117">
        <v>129.59</v>
      </c>
      <c r="H1656" s="102"/>
    </row>
    <row r="1657" spans="1:8" ht="31.5" x14ac:dyDescent="0.25">
      <c r="A1657" s="36" t="s">
        <v>3587</v>
      </c>
      <c r="B1657" s="36" t="s">
        <v>9979</v>
      </c>
      <c r="C1657" s="121" t="s">
        <v>3588</v>
      </c>
      <c r="D1657" s="36" t="s">
        <v>5</v>
      </c>
      <c r="E1657" s="36">
        <v>5</v>
      </c>
      <c r="F1657" s="36">
        <v>1</v>
      </c>
      <c r="G1657" s="116">
        <v>129.59</v>
      </c>
      <c r="H1657" s="102" t="s">
        <v>17269</v>
      </c>
    </row>
    <row r="1658" spans="1:8" x14ac:dyDescent="0.25">
      <c r="A1658" s="36"/>
      <c r="B1658" s="36"/>
      <c r="C1658" s="121"/>
      <c r="D1658" s="36" t="s">
        <v>7</v>
      </c>
      <c r="E1658" s="36">
        <v>0.5</v>
      </c>
      <c r="F1658" s="36">
        <v>1</v>
      </c>
      <c r="G1658" s="116">
        <v>12.96</v>
      </c>
      <c r="H1658" s="102"/>
    </row>
    <row r="1659" spans="1:8" ht="47.25" x14ac:dyDescent="0.25">
      <c r="A1659" s="36"/>
      <c r="B1659" s="36"/>
      <c r="C1659" s="122" t="s">
        <v>14744</v>
      </c>
      <c r="D1659" s="106"/>
      <c r="E1659" s="106"/>
      <c r="F1659" s="106">
        <v>2</v>
      </c>
      <c r="G1659" s="117">
        <v>142.55000000000001</v>
      </c>
      <c r="H1659" s="102"/>
    </row>
    <row r="1660" spans="1:8" x14ac:dyDescent="0.25">
      <c r="A1660" s="36" t="s">
        <v>3589</v>
      </c>
      <c r="B1660" s="36" t="s">
        <v>9980</v>
      </c>
      <c r="C1660" s="121" t="s">
        <v>3590</v>
      </c>
      <c r="D1660" s="36" t="s">
        <v>5</v>
      </c>
      <c r="E1660" s="36">
        <v>5</v>
      </c>
      <c r="F1660" s="36">
        <v>1</v>
      </c>
      <c r="G1660" s="116">
        <v>129.59</v>
      </c>
      <c r="H1660" s="102" t="s">
        <v>18449</v>
      </c>
    </row>
    <row r="1661" spans="1:8" ht="31.5" x14ac:dyDescent="0.25">
      <c r="A1661" s="36"/>
      <c r="B1661" s="36"/>
      <c r="C1661" s="122" t="s">
        <v>14745</v>
      </c>
      <c r="D1661" s="106"/>
      <c r="E1661" s="106"/>
      <c r="F1661" s="106">
        <v>1</v>
      </c>
      <c r="G1661" s="117">
        <v>129.59</v>
      </c>
      <c r="H1661" s="102"/>
    </row>
    <row r="1662" spans="1:8" ht="31.5" x14ac:dyDescent="0.25">
      <c r="A1662" s="36" t="s">
        <v>3591</v>
      </c>
      <c r="B1662" s="36" t="s">
        <v>9981</v>
      </c>
      <c r="C1662" s="121" t="s">
        <v>3592</v>
      </c>
      <c r="D1662" s="36" t="s">
        <v>5</v>
      </c>
      <c r="E1662" s="36">
        <v>5</v>
      </c>
      <c r="F1662" s="36">
        <v>1</v>
      </c>
      <c r="G1662" s="116">
        <v>129.59</v>
      </c>
      <c r="H1662" s="102" t="s">
        <v>18520</v>
      </c>
    </row>
    <row r="1663" spans="1:8" x14ac:dyDescent="0.25">
      <c r="A1663" s="36"/>
      <c r="B1663" s="36"/>
      <c r="C1663" s="121"/>
      <c r="D1663" s="36" t="s">
        <v>7</v>
      </c>
      <c r="E1663" s="36">
        <v>0.5</v>
      </c>
      <c r="F1663" s="36">
        <v>1</v>
      </c>
      <c r="G1663" s="116">
        <v>12.96</v>
      </c>
      <c r="H1663" s="102"/>
    </row>
    <row r="1664" spans="1:8" ht="31.5" x14ac:dyDescent="0.25">
      <c r="A1664" s="36"/>
      <c r="B1664" s="36"/>
      <c r="C1664" s="122" t="s">
        <v>14746</v>
      </c>
      <c r="D1664" s="106"/>
      <c r="E1664" s="106"/>
      <c r="F1664" s="106">
        <v>2</v>
      </c>
      <c r="G1664" s="117">
        <v>142.55000000000001</v>
      </c>
      <c r="H1664" s="102"/>
    </row>
    <row r="1665" spans="1:8" ht="31.5" x14ac:dyDescent="0.25">
      <c r="A1665" s="36" t="s">
        <v>3593</v>
      </c>
      <c r="B1665" s="36" t="s">
        <v>9982</v>
      </c>
      <c r="C1665" s="121" t="s">
        <v>3594</v>
      </c>
      <c r="D1665" s="36" t="s">
        <v>4</v>
      </c>
      <c r="E1665" s="36">
        <v>8</v>
      </c>
      <c r="F1665" s="36">
        <v>4</v>
      </c>
      <c r="G1665" s="116">
        <v>829.38</v>
      </c>
      <c r="H1665" s="102" t="s">
        <v>18964</v>
      </c>
    </row>
    <row r="1666" spans="1:8" x14ac:dyDescent="0.25">
      <c r="A1666" s="36"/>
      <c r="B1666" s="36"/>
      <c r="C1666" s="121"/>
      <c r="D1666" s="36" t="s">
        <v>7</v>
      </c>
      <c r="E1666" s="36">
        <v>0.5</v>
      </c>
      <c r="F1666" s="36">
        <v>4</v>
      </c>
      <c r="G1666" s="116">
        <v>51.84</v>
      </c>
      <c r="H1666" s="102"/>
    </row>
    <row r="1667" spans="1:8" ht="31.5" x14ac:dyDescent="0.25">
      <c r="A1667" s="36"/>
      <c r="B1667" s="36"/>
      <c r="C1667" s="122" t="s">
        <v>14747</v>
      </c>
      <c r="D1667" s="106"/>
      <c r="E1667" s="106"/>
      <c r="F1667" s="106">
        <v>8</v>
      </c>
      <c r="G1667" s="117">
        <v>881.22</v>
      </c>
      <c r="H1667" s="102"/>
    </row>
    <row r="1668" spans="1:8" ht="31.5" x14ac:dyDescent="0.25">
      <c r="A1668" s="36" t="s">
        <v>3595</v>
      </c>
      <c r="B1668" s="36" t="s">
        <v>9983</v>
      </c>
      <c r="C1668" s="121" t="s">
        <v>3596</v>
      </c>
      <c r="D1668" s="36" t="s">
        <v>5</v>
      </c>
      <c r="E1668" s="36">
        <v>5</v>
      </c>
      <c r="F1668" s="36">
        <v>2</v>
      </c>
      <c r="G1668" s="116">
        <v>259.18</v>
      </c>
      <c r="H1668" s="102" t="s">
        <v>16966</v>
      </c>
    </row>
    <row r="1669" spans="1:8" x14ac:dyDescent="0.25">
      <c r="A1669" s="36"/>
      <c r="B1669" s="36"/>
      <c r="C1669" s="121"/>
      <c r="D1669" s="36" t="s">
        <v>7</v>
      </c>
      <c r="E1669" s="36">
        <v>0.5</v>
      </c>
      <c r="F1669" s="36">
        <v>1</v>
      </c>
      <c r="G1669" s="116">
        <v>12.96</v>
      </c>
      <c r="H1669" s="102"/>
    </row>
    <row r="1670" spans="1:8" ht="31.5" x14ac:dyDescent="0.25">
      <c r="A1670" s="36"/>
      <c r="B1670" s="36"/>
      <c r="C1670" s="122" t="s">
        <v>14748</v>
      </c>
      <c r="D1670" s="106"/>
      <c r="E1670" s="106"/>
      <c r="F1670" s="106">
        <v>3</v>
      </c>
      <c r="G1670" s="117">
        <v>272.14</v>
      </c>
      <c r="H1670" s="102"/>
    </row>
    <row r="1671" spans="1:8" ht="31.5" x14ac:dyDescent="0.25">
      <c r="A1671" s="36" t="s">
        <v>3597</v>
      </c>
      <c r="B1671" s="36" t="s">
        <v>9984</v>
      </c>
      <c r="C1671" s="121" t="s">
        <v>3598</v>
      </c>
      <c r="D1671" s="36" t="s">
        <v>8</v>
      </c>
      <c r="E1671" s="36">
        <v>2</v>
      </c>
      <c r="F1671" s="36">
        <v>1</v>
      </c>
      <c r="G1671" s="116">
        <v>51.84</v>
      </c>
      <c r="H1671" s="102" t="s">
        <v>19266</v>
      </c>
    </row>
    <row r="1672" spans="1:8" ht="31.5" x14ac:dyDescent="0.25">
      <c r="A1672" s="36"/>
      <c r="B1672" s="36"/>
      <c r="C1672" s="122" t="s">
        <v>14749</v>
      </c>
      <c r="D1672" s="106"/>
      <c r="E1672" s="106"/>
      <c r="F1672" s="106">
        <v>1</v>
      </c>
      <c r="G1672" s="117">
        <v>51.84</v>
      </c>
      <c r="H1672" s="102"/>
    </row>
    <row r="1673" spans="1:8" ht="31.5" x14ac:dyDescent="0.25">
      <c r="A1673" s="36" t="s">
        <v>3599</v>
      </c>
      <c r="B1673" s="36" t="s">
        <v>9985</v>
      </c>
      <c r="C1673" s="121" t="s">
        <v>7343</v>
      </c>
      <c r="D1673" s="36" t="s">
        <v>5</v>
      </c>
      <c r="E1673" s="36">
        <v>5</v>
      </c>
      <c r="F1673" s="36">
        <v>4</v>
      </c>
      <c r="G1673" s="116">
        <v>518.36</v>
      </c>
      <c r="H1673" s="102" t="s">
        <v>17723</v>
      </c>
    </row>
    <row r="1674" spans="1:8" ht="31.5" x14ac:dyDescent="0.25">
      <c r="A1674" s="36"/>
      <c r="B1674" s="36"/>
      <c r="C1674" s="122" t="s">
        <v>14750</v>
      </c>
      <c r="D1674" s="106"/>
      <c r="E1674" s="106"/>
      <c r="F1674" s="106">
        <v>4</v>
      </c>
      <c r="G1674" s="117">
        <v>518.36</v>
      </c>
      <c r="H1674" s="102"/>
    </row>
    <row r="1675" spans="1:8" ht="31.5" x14ac:dyDescent="0.25">
      <c r="A1675" s="36" t="s">
        <v>3600</v>
      </c>
      <c r="B1675" s="36" t="s">
        <v>9986</v>
      </c>
      <c r="C1675" s="121" t="s">
        <v>3601</v>
      </c>
      <c r="D1675" s="36" t="s">
        <v>7</v>
      </c>
      <c r="E1675" s="36">
        <v>0.5</v>
      </c>
      <c r="F1675" s="36">
        <v>1</v>
      </c>
      <c r="G1675" s="116">
        <v>12.96</v>
      </c>
      <c r="H1675" s="102" t="s">
        <v>19066</v>
      </c>
    </row>
    <row r="1676" spans="1:8" ht="31.5" x14ac:dyDescent="0.25">
      <c r="A1676" s="36"/>
      <c r="B1676" s="36"/>
      <c r="C1676" s="122" t="s">
        <v>14751</v>
      </c>
      <c r="D1676" s="106"/>
      <c r="E1676" s="106"/>
      <c r="F1676" s="106">
        <v>1</v>
      </c>
      <c r="G1676" s="117">
        <v>12.96</v>
      </c>
      <c r="H1676" s="102"/>
    </row>
    <row r="1677" spans="1:8" ht="31.5" x14ac:dyDescent="0.25">
      <c r="A1677" s="36" t="s">
        <v>3602</v>
      </c>
      <c r="B1677" s="36" t="s">
        <v>9987</v>
      </c>
      <c r="C1677" s="121" t="s">
        <v>3603</v>
      </c>
      <c r="D1677" s="36" t="s">
        <v>5</v>
      </c>
      <c r="E1677" s="36">
        <v>5</v>
      </c>
      <c r="F1677" s="36">
        <v>2</v>
      </c>
      <c r="G1677" s="116">
        <v>259.18</v>
      </c>
      <c r="H1677" s="102" t="s">
        <v>17059</v>
      </c>
    </row>
    <row r="1678" spans="1:8" ht="31.5" x14ac:dyDescent="0.25">
      <c r="A1678" s="36"/>
      <c r="B1678" s="36"/>
      <c r="C1678" s="122" t="s">
        <v>14752</v>
      </c>
      <c r="D1678" s="106"/>
      <c r="E1678" s="106"/>
      <c r="F1678" s="106">
        <v>2</v>
      </c>
      <c r="G1678" s="117">
        <v>259.18</v>
      </c>
      <c r="H1678" s="102"/>
    </row>
    <row r="1679" spans="1:8" ht="31.5" x14ac:dyDescent="0.25">
      <c r="A1679" s="36" t="s">
        <v>3604</v>
      </c>
      <c r="B1679" s="36" t="s">
        <v>9988</v>
      </c>
      <c r="C1679" s="121" t="s">
        <v>3605</v>
      </c>
      <c r="D1679" s="36" t="s">
        <v>7</v>
      </c>
      <c r="E1679" s="36">
        <v>0.5</v>
      </c>
      <c r="F1679" s="36">
        <v>3</v>
      </c>
      <c r="G1679" s="116">
        <v>38.880000000000003</v>
      </c>
      <c r="H1679" s="102" t="s">
        <v>17671</v>
      </c>
    </row>
    <row r="1680" spans="1:8" ht="31.5" x14ac:dyDescent="0.25">
      <c r="A1680" s="36"/>
      <c r="B1680" s="36"/>
      <c r="C1680" s="122" t="s">
        <v>14753</v>
      </c>
      <c r="D1680" s="106"/>
      <c r="E1680" s="106"/>
      <c r="F1680" s="106">
        <v>3</v>
      </c>
      <c r="G1680" s="117">
        <v>38.880000000000003</v>
      </c>
      <c r="H1680" s="102"/>
    </row>
    <row r="1681" spans="1:8" ht="31.5" x14ac:dyDescent="0.25">
      <c r="A1681" s="36" t="s">
        <v>3606</v>
      </c>
      <c r="B1681" s="36" t="s">
        <v>9989</v>
      </c>
      <c r="C1681" s="121" t="s">
        <v>3607</v>
      </c>
      <c r="D1681" s="36" t="s">
        <v>7</v>
      </c>
      <c r="E1681" s="36">
        <v>0.5</v>
      </c>
      <c r="F1681" s="36">
        <v>1</v>
      </c>
      <c r="G1681" s="116">
        <v>12.96</v>
      </c>
      <c r="H1681" s="102" t="s">
        <v>20448</v>
      </c>
    </row>
    <row r="1682" spans="1:8" ht="31.5" x14ac:dyDescent="0.25">
      <c r="A1682" s="36"/>
      <c r="B1682" s="36"/>
      <c r="C1682" s="122" t="s">
        <v>14754</v>
      </c>
      <c r="D1682" s="106"/>
      <c r="E1682" s="106"/>
      <c r="F1682" s="106">
        <v>1</v>
      </c>
      <c r="G1682" s="117">
        <v>12.96</v>
      </c>
      <c r="H1682" s="102"/>
    </row>
    <row r="1683" spans="1:8" ht="31.5" x14ac:dyDescent="0.25">
      <c r="A1683" s="36" t="s">
        <v>3608</v>
      </c>
      <c r="B1683" s="36" t="s">
        <v>9990</v>
      </c>
      <c r="C1683" s="121" t="s">
        <v>3609</v>
      </c>
      <c r="D1683" s="36" t="s">
        <v>5</v>
      </c>
      <c r="E1683" s="36">
        <v>5</v>
      </c>
      <c r="F1683" s="36">
        <v>1</v>
      </c>
      <c r="G1683" s="116">
        <v>129.59</v>
      </c>
      <c r="H1683" s="102" t="s">
        <v>20317</v>
      </c>
    </row>
    <row r="1684" spans="1:8" ht="31.5" x14ac:dyDescent="0.25">
      <c r="A1684" s="36"/>
      <c r="B1684" s="36"/>
      <c r="C1684" s="122" t="s">
        <v>14755</v>
      </c>
      <c r="D1684" s="106"/>
      <c r="E1684" s="106"/>
      <c r="F1684" s="106">
        <v>1</v>
      </c>
      <c r="G1684" s="117">
        <v>129.59</v>
      </c>
      <c r="H1684" s="102"/>
    </row>
    <row r="1685" spans="1:8" ht="31.5" x14ac:dyDescent="0.25">
      <c r="A1685" s="36" t="s">
        <v>3610</v>
      </c>
      <c r="B1685" s="36" t="s">
        <v>9991</v>
      </c>
      <c r="C1685" s="121" t="s">
        <v>3611</v>
      </c>
      <c r="D1685" s="36" t="s">
        <v>7</v>
      </c>
      <c r="E1685" s="36">
        <v>0.5</v>
      </c>
      <c r="F1685" s="36">
        <v>1</v>
      </c>
      <c r="G1685" s="116">
        <v>12.96</v>
      </c>
      <c r="H1685" s="102" t="s">
        <v>20161</v>
      </c>
    </row>
    <row r="1686" spans="1:8" ht="31.5" x14ac:dyDescent="0.25">
      <c r="A1686" s="36"/>
      <c r="B1686" s="36"/>
      <c r="C1686" s="122" t="s">
        <v>14756</v>
      </c>
      <c r="D1686" s="106"/>
      <c r="E1686" s="106"/>
      <c r="F1686" s="106">
        <v>1</v>
      </c>
      <c r="G1686" s="117">
        <v>12.96</v>
      </c>
      <c r="H1686" s="102"/>
    </row>
    <row r="1687" spans="1:8" x14ac:dyDescent="0.25">
      <c r="A1687" s="36" t="s">
        <v>9992</v>
      </c>
      <c r="B1687" s="36" t="s">
        <v>9993</v>
      </c>
      <c r="C1687" s="121" t="s">
        <v>9994</v>
      </c>
      <c r="D1687" s="36" t="s">
        <v>7</v>
      </c>
      <c r="E1687" s="36">
        <v>0.5</v>
      </c>
      <c r="F1687" s="36">
        <v>2</v>
      </c>
      <c r="G1687" s="116">
        <v>25.92</v>
      </c>
      <c r="H1687" s="102" t="s">
        <v>18179</v>
      </c>
    </row>
    <row r="1688" spans="1:8" x14ac:dyDescent="0.25">
      <c r="A1688" s="36"/>
      <c r="B1688" s="36"/>
      <c r="C1688" s="122" t="s">
        <v>14757</v>
      </c>
      <c r="D1688" s="106"/>
      <c r="E1688" s="106"/>
      <c r="F1688" s="106">
        <v>2</v>
      </c>
      <c r="G1688" s="117">
        <v>25.92</v>
      </c>
      <c r="H1688" s="102"/>
    </row>
    <row r="1689" spans="1:8" x14ac:dyDescent="0.25">
      <c r="A1689" s="36" t="s">
        <v>3612</v>
      </c>
      <c r="B1689" s="36" t="s">
        <v>9995</v>
      </c>
      <c r="C1689" s="121" t="s">
        <v>3613</v>
      </c>
      <c r="D1689" s="36" t="s">
        <v>7</v>
      </c>
      <c r="E1689" s="36">
        <v>0.5</v>
      </c>
      <c r="F1689" s="36">
        <v>1</v>
      </c>
      <c r="G1689" s="116">
        <v>12.96</v>
      </c>
      <c r="H1689" s="102" t="s">
        <v>20013</v>
      </c>
    </row>
    <row r="1690" spans="1:8" ht="31.5" x14ac:dyDescent="0.25">
      <c r="A1690" s="36"/>
      <c r="B1690" s="36"/>
      <c r="C1690" s="122" t="s">
        <v>14758</v>
      </c>
      <c r="D1690" s="106"/>
      <c r="E1690" s="106"/>
      <c r="F1690" s="106">
        <v>1</v>
      </c>
      <c r="G1690" s="117">
        <v>12.96</v>
      </c>
      <c r="H1690" s="102"/>
    </row>
    <row r="1691" spans="1:8" ht="31.5" x14ac:dyDescent="0.25">
      <c r="A1691" s="36" t="s">
        <v>3614</v>
      </c>
      <c r="B1691" s="36" t="s">
        <v>9996</v>
      </c>
      <c r="C1691" s="121" t="s">
        <v>3615</v>
      </c>
      <c r="D1691" s="36" t="s">
        <v>5</v>
      </c>
      <c r="E1691" s="36">
        <v>5</v>
      </c>
      <c r="F1691" s="36">
        <v>1</v>
      </c>
      <c r="G1691" s="116">
        <v>129.59</v>
      </c>
      <c r="H1691" s="102" t="s">
        <v>17736</v>
      </c>
    </row>
    <row r="1692" spans="1:8" ht="31.5" x14ac:dyDescent="0.25">
      <c r="A1692" s="36"/>
      <c r="B1692" s="36"/>
      <c r="C1692" s="122" t="s">
        <v>14759</v>
      </c>
      <c r="D1692" s="106"/>
      <c r="E1692" s="106"/>
      <c r="F1692" s="106">
        <v>1</v>
      </c>
      <c r="G1692" s="117">
        <v>129.59</v>
      </c>
      <c r="H1692" s="102"/>
    </row>
    <row r="1693" spans="1:8" ht="31.5" x14ac:dyDescent="0.25">
      <c r="A1693" s="36" t="s">
        <v>3616</v>
      </c>
      <c r="B1693" s="36" t="s">
        <v>9997</v>
      </c>
      <c r="C1693" s="121" t="s">
        <v>3617</v>
      </c>
      <c r="D1693" s="36" t="s">
        <v>8</v>
      </c>
      <c r="E1693" s="36">
        <v>2</v>
      </c>
      <c r="F1693" s="36">
        <v>1</v>
      </c>
      <c r="G1693" s="116">
        <v>51.84</v>
      </c>
      <c r="H1693" s="102" t="s">
        <v>19215</v>
      </c>
    </row>
    <row r="1694" spans="1:8" x14ac:dyDescent="0.25">
      <c r="A1694" s="36"/>
      <c r="B1694" s="36"/>
      <c r="C1694" s="121"/>
      <c r="D1694" s="36" t="s">
        <v>7</v>
      </c>
      <c r="E1694" s="36">
        <v>0.5</v>
      </c>
      <c r="F1694" s="36">
        <v>1</v>
      </c>
      <c r="G1694" s="116">
        <v>12.96</v>
      </c>
      <c r="H1694" s="102"/>
    </row>
    <row r="1695" spans="1:8" ht="31.5" x14ac:dyDescent="0.25">
      <c r="A1695" s="36"/>
      <c r="B1695" s="36"/>
      <c r="C1695" s="122" t="s">
        <v>14760</v>
      </c>
      <c r="D1695" s="106"/>
      <c r="E1695" s="106"/>
      <c r="F1695" s="106">
        <v>2</v>
      </c>
      <c r="G1695" s="117">
        <v>64.800000000000011</v>
      </c>
      <c r="H1695" s="102"/>
    </row>
    <row r="1696" spans="1:8" ht="31.5" x14ac:dyDescent="0.25">
      <c r="A1696" s="36" t="s">
        <v>3618</v>
      </c>
      <c r="B1696" s="36" t="s">
        <v>9998</v>
      </c>
      <c r="C1696" s="121" t="s">
        <v>3619</v>
      </c>
      <c r="D1696" s="36" t="s">
        <v>7</v>
      </c>
      <c r="E1696" s="36">
        <v>0.5</v>
      </c>
      <c r="F1696" s="36">
        <v>3</v>
      </c>
      <c r="G1696" s="116">
        <v>38.880000000000003</v>
      </c>
      <c r="H1696" s="102" t="s">
        <v>18234</v>
      </c>
    </row>
    <row r="1697" spans="1:8" ht="31.5" x14ac:dyDescent="0.25">
      <c r="A1697" s="36"/>
      <c r="B1697" s="36"/>
      <c r="C1697" s="122" t="s">
        <v>14761</v>
      </c>
      <c r="D1697" s="106"/>
      <c r="E1697" s="106"/>
      <c r="F1697" s="106">
        <v>3</v>
      </c>
      <c r="G1697" s="117">
        <v>38.880000000000003</v>
      </c>
      <c r="H1697" s="102"/>
    </row>
    <row r="1698" spans="1:8" ht="31.5" x14ac:dyDescent="0.25">
      <c r="A1698" s="36" t="s">
        <v>3620</v>
      </c>
      <c r="B1698" s="36" t="s">
        <v>9999</v>
      </c>
      <c r="C1698" s="121" t="s">
        <v>3621</v>
      </c>
      <c r="D1698" s="36" t="s">
        <v>8</v>
      </c>
      <c r="E1698" s="36">
        <v>2</v>
      </c>
      <c r="F1698" s="36">
        <v>1</v>
      </c>
      <c r="G1698" s="116">
        <v>51.84</v>
      </c>
      <c r="H1698" s="102" t="s">
        <v>18005</v>
      </c>
    </row>
    <row r="1699" spans="1:8" x14ac:dyDescent="0.25">
      <c r="A1699" s="36"/>
      <c r="B1699" s="36"/>
      <c r="C1699" s="121"/>
      <c r="D1699" s="36" t="s">
        <v>7</v>
      </c>
      <c r="E1699" s="36">
        <v>0.5</v>
      </c>
      <c r="F1699" s="36">
        <v>5</v>
      </c>
      <c r="G1699" s="116">
        <v>64.8</v>
      </c>
      <c r="H1699" s="102"/>
    </row>
    <row r="1700" spans="1:8" ht="31.5" x14ac:dyDescent="0.25">
      <c r="A1700" s="36"/>
      <c r="B1700" s="36"/>
      <c r="C1700" s="122" t="s">
        <v>14762</v>
      </c>
      <c r="D1700" s="106"/>
      <c r="E1700" s="106"/>
      <c r="F1700" s="106">
        <v>6</v>
      </c>
      <c r="G1700" s="117">
        <v>116.64</v>
      </c>
      <c r="H1700" s="102"/>
    </row>
    <row r="1701" spans="1:8" ht="31.5" x14ac:dyDescent="0.25">
      <c r="A1701" s="36" t="s">
        <v>3622</v>
      </c>
      <c r="B1701" s="36" t="s">
        <v>10000</v>
      </c>
      <c r="C1701" s="121" t="s">
        <v>3623</v>
      </c>
      <c r="D1701" s="36" t="s">
        <v>7</v>
      </c>
      <c r="E1701" s="36">
        <v>0.5</v>
      </c>
      <c r="F1701" s="36">
        <v>2</v>
      </c>
      <c r="G1701" s="116">
        <v>25.92</v>
      </c>
      <c r="H1701" s="102" t="s">
        <v>18694</v>
      </c>
    </row>
    <row r="1702" spans="1:8" ht="47.25" x14ac:dyDescent="0.25">
      <c r="A1702" s="36"/>
      <c r="B1702" s="36"/>
      <c r="C1702" s="122" t="s">
        <v>14763</v>
      </c>
      <c r="D1702" s="106"/>
      <c r="E1702" s="106"/>
      <c r="F1702" s="106">
        <v>2</v>
      </c>
      <c r="G1702" s="117">
        <v>25.92</v>
      </c>
      <c r="H1702" s="102"/>
    </row>
    <row r="1703" spans="1:8" ht="31.5" x14ac:dyDescent="0.25">
      <c r="A1703" s="36" t="s">
        <v>3624</v>
      </c>
      <c r="B1703" s="36" t="s">
        <v>10001</v>
      </c>
      <c r="C1703" s="121" t="s">
        <v>3625</v>
      </c>
      <c r="D1703" s="36" t="s">
        <v>8</v>
      </c>
      <c r="E1703" s="36">
        <v>2</v>
      </c>
      <c r="F1703" s="36">
        <v>2</v>
      </c>
      <c r="G1703" s="116">
        <v>103.67</v>
      </c>
      <c r="H1703" s="102" t="s">
        <v>20751</v>
      </c>
    </row>
    <row r="1704" spans="1:8" x14ac:dyDescent="0.25">
      <c r="A1704" s="36"/>
      <c r="B1704" s="36"/>
      <c r="C1704" s="121"/>
      <c r="D1704" s="36" t="s">
        <v>7</v>
      </c>
      <c r="E1704" s="36">
        <v>0.5</v>
      </c>
      <c r="F1704" s="36">
        <v>2</v>
      </c>
      <c r="G1704" s="116">
        <v>25.92</v>
      </c>
      <c r="H1704" s="102"/>
    </row>
    <row r="1705" spans="1:8" ht="31.5" x14ac:dyDescent="0.25">
      <c r="A1705" s="36"/>
      <c r="B1705" s="36"/>
      <c r="C1705" s="122" t="s">
        <v>14764</v>
      </c>
      <c r="D1705" s="106"/>
      <c r="E1705" s="106"/>
      <c r="F1705" s="106">
        <v>4</v>
      </c>
      <c r="G1705" s="117">
        <v>129.59</v>
      </c>
      <c r="H1705" s="102"/>
    </row>
    <row r="1706" spans="1:8" ht="31.5" x14ac:dyDescent="0.25">
      <c r="A1706" s="36" t="s">
        <v>3626</v>
      </c>
      <c r="B1706" s="36" t="s">
        <v>10002</v>
      </c>
      <c r="C1706" s="121" t="s">
        <v>3627</v>
      </c>
      <c r="D1706" s="36" t="s">
        <v>7</v>
      </c>
      <c r="E1706" s="36">
        <v>0.5</v>
      </c>
      <c r="F1706" s="36">
        <v>1</v>
      </c>
      <c r="G1706" s="116">
        <v>12.96</v>
      </c>
      <c r="H1706" s="102" t="s">
        <v>18041</v>
      </c>
    </row>
    <row r="1707" spans="1:8" ht="31.5" x14ac:dyDescent="0.25">
      <c r="A1707" s="36"/>
      <c r="B1707" s="36"/>
      <c r="C1707" s="122" t="s">
        <v>14765</v>
      </c>
      <c r="D1707" s="106"/>
      <c r="E1707" s="106"/>
      <c r="F1707" s="106">
        <v>1</v>
      </c>
      <c r="G1707" s="117">
        <v>12.96</v>
      </c>
      <c r="H1707" s="102"/>
    </row>
    <row r="1708" spans="1:8" ht="31.5" x14ac:dyDescent="0.25">
      <c r="A1708" s="36" t="s">
        <v>3628</v>
      </c>
      <c r="B1708" s="36" t="s">
        <v>10003</v>
      </c>
      <c r="C1708" s="121" t="s">
        <v>3629</v>
      </c>
      <c r="D1708" s="36" t="s">
        <v>3</v>
      </c>
      <c r="E1708" s="36">
        <v>10</v>
      </c>
      <c r="F1708" s="36">
        <v>1</v>
      </c>
      <c r="G1708" s="116">
        <v>259.18</v>
      </c>
      <c r="H1708" s="102" t="s">
        <v>19143</v>
      </c>
    </row>
    <row r="1709" spans="1:8" x14ac:dyDescent="0.25">
      <c r="A1709" s="36"/>
      <c r="B1709" s="36"/>
      <c r="C1709" s="121"/>
      <c r="D1709" s="36" t="s">
        <v>7</v>
      </c>
      <c r="E1709" s="36">
        <v>0.5</v>
      </c>
      <c r="F1709" s="36">
        <v>1</v>
      </c>
      <c r="G1709" s="116">
        <v>12.96</v>
      </c>
      <c r="H1709" s="102"/>
    </row>
    <row r="1710" spans="1:8" ht="47.25" x14ac:dyDescent="0.25">
      <c r="A1710" s="36"/>
      <c r="B1710" s="36"/>
      <c r="C1710" s="122" t="s">
        <v>14766</v>
      </c>
      <c r="D1710" s="106"/>
      <c r="E1710" s="106"/>
      <c r="F1710" s="106">
        <v>2</v>
      </c>
      <c r="G1710" s="117">
        <v>272.14</v>
      </c>
      <c r="H1710" s="102"/>
    </row>
    <row r="1711" spans="1:8" x14ac:dyDescent="0.25">
      <c r="A1711" s="36" t="s">
        <v>3630</v>
      </c>
      <c r="B1711" s="36" t="s">
        <v>10004</v>
      </c>
      <c r="C1711" s="121" t="s">
        <v>3631</v>
      </c>
      <c r="D1711" s="36" t="s">
        <v>7</v>
      </c>
      <c r="E1711" s="36">
        <v>0.5</v>
      </c>
      <c r="F1711" s="36">
        <v>1</v>
      </c>
      <c r="G1711" s="116">
        <v>12.96</v>
      </c>
      <c r="H1711" s="102" t="s">
        <v>17021</v>
      </c>
    </row>
    <row r="1712" spans="1:8" x14ac:dyDescent="0.25">
      <c r="A1712" s="36"/>
      <c r="B1712" s="36"/>
      <c r="C1712" s="122" t="s">
        <v>14767</v>
      </c>
      <c r="D1712" s="106"/>
      <c r="E1712" s="106"/>
      <c r="F1712" s="106">
        <v>1</v>
      </c>
      <c r="G1712" s="117">
        <v>12.96</v>
      </c>
      <c r="H1712" s="102"/>
    </row>
    <row r="1713" spans="1:8" ht="31.5" x14ac:dyDescent="0.25">
      <c r="A1713" s="36" t="s">
        <v>3632</v>
      </c>
      <c r="B1713" s="36" t="s">
        <v>10005</v>
      </c>
      <c r="C1713" s="121" t="s">
        <v>3633</v>
      </c>
      <c r="D1713" s="36" t="s">
        <v>5</v>
      </c>
      <c r="E1713" s="36">
        <v>5</v>
      </c>
      <c r="F1713" s="36">
        <v>1</v>
      </c>
      <c r="G1713" s="116">
        <v>129.59</v>
      </c>
      <c r="H1713" s="102" t="s">
        <v>17142</v>
      </c>
    </row>
    <row r="1714" spans="1:8" ht="47.25" x14ac:dyDescent="0.25">
      <c r="A1714" s="36"/>
      <c r="B1714" s="36"/>
      <c r="C1714" s="122" t="s">
        <v>14768</v>
      </c>
      <c r="D1714" s="106"/>
      <c r="E1714" s="106"/>
      <c r="F1714" s="106">
        <v>1</v>
      </c>
      <c r="G1714" s="117">
        <v>129.59</v>
      </c>
      <c r="H1714" s="102"/>
    </row>
    <row r="1715" spans="1:8" x14ac:dyDescent="0.25">
      <c r="A1715" s="36" t="s">
        <v>3634</v>
      </c>
      <c r="B1715" s="36" t="s">
        <v>10006</v>
      </c>
      <c r="C1715" s="121" t="s">
        <v>3635</v>
      </c>
      <c r="D1715" s="36" t="s">
        <v>8</v>
      </c>
      <c r="E1715" s="36">
        <v>2</v>
      </c>
      <c r="F1715" s="36">
        <v>2</v>
      </c>
      <c r="G1715" s="116">
        <v>103.67</v>
      </c>
      <c r="H1715" s="102" t="s">
        <v>17040</v>
      </c>
    </row>
    <row r="1716" spans="1:8" x14ac:dyDescent="0.25">
      <c r="A1716" s="36"/>
      <c r="B1716" s="36"/>
      <c r="C1716" s="121"/>
      <c r="D1716" s="36" t="s">
        <v>7</v>
      </c>
      <c r="E1716" s="36">
        <v>0.5</v>
      </c>
      <c r="F1716" s="36">
        <v>6</v>
      </c>
      <c r="G1716" s="116">
        <v>77.75</v>
      </c>
      <c r="H1716" s="102"/>
    </row>
    <row r="1717" spans="1:8" x14ac:dyDescent="0.25">
      <c r="A1717" s="36"/>
      <c r="B1717" s="36"/>
      <c r="C1717" s="122" t="s">
        <v>14769</v>
      </c>
      <c r="D1717" s="106"/>
      <c r="E1717" s="106"/>
      <c r="F1717" s="106">
        <v>8</v>
      </c>
      <c r="G1717" s="117">
        <v>181.42000000000002</v>
      </c>
      <c r="H1717" s="102"/>
    </row>
    <row r="1718" spans="1:8" ht="31.5" x14ac:dyDescent="0.25">
      <c r="A1718" s="36" t="s">
        <v>3636</v>
      </c>
      <c r="B1718" s="36" t="s">
        <v>10007</v>
      </c>
      <c r="C1718" s="121" t="s">
        <v>3637</v>
      </c>
      <c r="D1718" s="36" t="s">
        <v>5</v>
      </c>
      <c r="E1718" s="36">
        <v>5</v>
      </c>
      <c r="F1718" s="36">
        <v>1</v>
      </c>
      <c r="G1718" s="116">
        <v>129.59</v>
      </c>
      <c r="H1718" s="102" t="s">
        <v>18469</v>
      </c>
    </row>
    <row r="1719" spans="1:8" ht="31.5" x14ac:dyDescent="0.25">
      <c r="A1719" s="36"/>
      <c r="B1719" s="36"/>
      <c r="C1719" s="122" t="s">
        <v>14770</v>
      </c>
      <c r="D1719" s="106"/>
      <c r="E1719" s="106"/>
      <c r="F1719" s="106">
        <v>1</v>
      </c>
      <c r="G1719" s="117">
        <v>129.59</v>
      </c>
      <c r="H1719" s="102"/>
    </row>
    <row r="1720" spans="1:8" ht="31.5" x14ac:dyDescent="0.25">
      <c r="A1720" s="36" t="s">
        <v>3638</v>
      </c>
      <c r="B1720" s="36" t="s">
        <v>10008</v>
      </c>
      <c r="C1720" s="121" t="s">
        <v>3639</v>
      </c>
      <c r="D1720" s="36" t="s">
        <v>3</v>
      </c>
      <c r="E1720" s="36">
        <v>10</v>
      </c>
      <c r="F1720" s="36">
        <v>1</v>
      </c>
      <c r="G1720" s="116">
        <v>259.18</v>
      </c>
      <c r="H1720" s="102" t="s">
        <v>19110</v>
      </c>
    </row>
    <row r="1721" spans="1:8" ht="47.25" x14ac:dyDescent="0.25">
      <c r="A1721" s="36"/>
      <c r="B1721" s="36"/>
      <c r="C1721" s="122" t="s">
        <v>14771</v>
      </c>
      <c r="D1721" s="106"/>
      <c r="E1721" s="106"/>
      <c r="F1721" s="106">
        <v>1</v>
      </c>
      <c r="G1721" s="117">
        <v>259.18</v>
      </c>
      <c r="H1721" s="102"/>
    </row>
    <row r="1722" spans="1:8" ht="31.5" x14ac:dyDescent="0.25">
      <c r="A1722" s="36" t="s">
        <v>3640</v>
      </c>
      <c r="B1722" s="36" t="s">
        <v>10009</v>
      </c>
      <c r="C1722" s="121" t="s">
        <v>3641</v>
      </c>
      <c r="D1722" s="36" t="s">
        <v>5</v>
      </c>
      <c r="E1722" s="36">
        <v>5</v>
      </c>
      <c r="F1722" s="36">
        <v>5</v>
      </c>
      <c r="G1722" s="116">
        <v>647.95000000000005</v>
      </c>
      <c r="H1722" s="102" t="s">
        <v>18059</v>
      </c>
    </row>
    <row r="1723" spans="1:8" ht="31.5" x14ac:dyDescent="0.25">
      <c r="A1723" s="36"/>
      <c r="B1723" s="36"/>
      <c r="C1723" s="122" t="s">
        <v>14772</v>
      </c>
      <c r="D1723" s="106"/>
      <c r="E1723" s="106"/>
      <c r="F1723" s="106">
        <v>5</v>
      </c>
      <c r="G1723" s="117">
        <v>647.95000000000005</v>
      </c>
      <c r="H1723" s="102"/>
    </row>
    <row r="1724" spans="1:8" x14ac:dyDescent="0.25">
      <c r="A1724" s="36" t="s">
        <v>3642</v>
      </c>
      <c r="B1724" s="36" t="s">
        <v>10010</v>
      </c>
      <c r="C1724" s="121" t="s">
        <v>6625</v>
      </c>
      <c r="D1724" s="36" t="s">
        <v>8</v>
      </c>
      <c r="E1724" s="36">
        <v>2</v>
      </c>
      <c r="F1724" s="36">
        <v>14</v>
      </c>
      <c r="G1724" s="116">
        <v>725.71</v>
      </c>
      <c r="H1724" s="102" t="s">
        <v>19836</v>
      </c>
    </row>
    <row r="1725" spans="1:8" x14ac:dyDescent="0.25">
      <c r="A1725" s="36"/>
      <c r="B1725" s="36"/>
      <c r="C1725" s="121"/>
      <c r="D1725" s="36" t="s">
        <v>7</v>
      </c>
      <c r="E1725" s="36">
        <v>0.5</v>
      </c>
      <c r="F1725" s="36">
        <v>13</v>
      </c>
      <c r="G1725" s="116">
        <v>168.47</v>
      </c>
      <c r="H1725" s="102"/>
    </row>
    <row r="1726" spans="1:8" x14ac:dyDescent="0.25">
      <c r="A1726" s="36"/>
      <c r="B1726" s="36"/>
      <c r="C1726" s="122" t="s">
        <v>14773</v>
      </c>
      <c r="D1726" s="106"/>
      <c r="E1726" s="106"/>
      <c r="F1726" s="106">
        <v>27</v>
      </c>
      <c r="G1726" s="117">
        <v>894.18000000000006</v>
      </c>
      <c r="H1726" s="102"/>
    </row>
    <row r="1727" spans="1:8" ht="31.5" x14ac:dyDescent="0.25">
      <c r="A1727" s="36" t="s">
        <v>3643</v>
      </c>
      <c r="B1727" s="36" t="s">
        <v>10011</v>
      </c>
      <c r="C1727" s="121" t="s">
        <v>3644</v>
      </c>
      <c r="D1727" s="36" t="s">
        <v>7</v>
      </c>
      <c r="E1727" s="36">
        <v>0.5</v>
      </c>
      <c r="F1727" s="36">
        <v>1</v>
      </c>
      <c r="G1727" s="116">
        <v>12.96</v>
      </c>
      <c r="H1727" s="102" t="s">
        <v>17953</v>
      </c>
    </row>
    <row r="1728" spans="1:8" ht="31.5" x14ac:dyDescent="0.25">
      <c r="A1728" s="36"/>
      <c r="B1728" s="36"/>
      <c r="C1728" s="122" t="s">
        <v>14774</v>
      </c>
      <c r="D1728" s="106"/>
      <c r="E1728" s="106"/>
      <c r="F1728" s="106">
        <v>1</v>
      </c>
      <c r="G1728" s="117">
        <v>12.96</v>
      </c>
      <c r="H1728" s="102"/>
    </row>
    <row r="1729" spans="1:8" ht="31.5" x14ac:dyDescent="0.25">
      <c r="A1729" s="36" t="s">
        <v>3645</v>
      </c>
      <c r="B1729" s="36" t="s">
        <v>10012</v>
      </c>
      <c r="C1729" s="121" t="s">
        <v>3646</v>
      </c>
      <c r="D1729" s="36" t="s">
        <v>4</v>
      </c>
      <c r="E1729" s="36">
        <v>8</v>
      </c>
      <c r="F1729" s="36">
        <v>1</v>
      </c>
      <c r="G1729" s="116">
        <v>207.35</v>
      </c>
      <c r="H1729" s="102" t="s">
        <v>17548</v>
      </c>
    </row>
    <row r="1730" spans="1:8" ht="31.5" x14ac:dyDescent="0.25">
      <c r="A1730" s="36"/>
      <c r="B1730" s="36"/>
      <c r="C1730" s="122" t="s">
        <v>14775</v>
      </c>
      <c r="D1730" s="106"/>
      <c r="E1730" s="106"/>
      <c r="F1730" s="106">
        <v>1</v>
      </c>
      <c r="G1730" s="117">
        <v>207.35</v>
      </c>
      <c r="H1730" s="102"/>
    </row>
    <row r="1731" spans="1:8" ht="31.5" x14ac:dyDescent="0.25">
      <c r="A1731" s="36" t="s">
        <v>3647</v>
      </c>
      <c r="B1731" s="36" t="s">
        <v>10013</v>
      </c>
      <c r="C1731" s="121" t="s">
        <v>3648</v>
      </c>
      <c r="D1731" s="36" t="s">
        <v>7</v>
      </c>
      <c r="E1731" s="36">
        <v>0.5</v>
      </c>
      <c r="F1731" s="36">
        <v>2</v>
      </c>
      <c r="G1731" s="116">
        <v>25.92</v>
      </c>
      <c r="H1731" s="102" t="s">
        <v>18129</v>
      </c>
    </row>
    <row r="1732" spans="1:8" ht="31.5" x14ac:dyDescent="0.25">
      <c r="A1732" s="36"/>
      <c r="B1732" s="36"/>
      <c r="C1732" s="122" t="s">
        <v>14776</v>
      </c>
      <c r="D1732" s="106"/>
      <c r="E1732" s="106"/>
      <c r="F1732" s="106">
        <v>2</v>
      </c>
      <c r="G1732" s="117">
        <v>25.92</v>
      </c>
      <c r="H1732" s="102"/>
    </row>
    <row r="1733" spans="1:8" x14ac:dyDescent="0.25">
      <c r="A1733" s="36" t="s">
        <v>3649</v>
      </c>
      <c r="B1733" s="36" t="s">
        <v>10014</v>
      </c>
      <c r="C1733" s="121" t="s">
        <v>3650</v>
      </c>
      <c r="D1733" s="36" t="s">
        <v>6</v>
      </c>
      <c r="E1733" s="36">
        <v>1</v>
      </c>
      <c r="F1733" s="36">
        <v>1</v>
      </c>
      <c r="G1733" s="116">
        <v>25.92</v>
      </c>
      <c r="H1733" s="102" t="s">
        <v>20370</v>
      </c>
    </row>
    <row r="1734" spans="1:8" ht="31.5" x14ac:dyDescent="0.25">
      <c r="A1734" s="36"/>
      <c r="B1734" s="36"/>
      <c r="C1734" s="122" t="s">
        <v>14777</v>
      </c>
      <c r="D1734" s="106"/>
      <c r="E1734" s="106"/>
      <c r="F1734" s="106">
        <v>1</v>
      </c>
      <c r="G1734" s="117">
        <v>25.92</v>
      </c>
      <c r="H1734" s="102"/>
    </row>
    <row r="1735" spans="1:8" ht="31.5" x14ac:dyDescent="0.25">
      <c r="A1735" s="36" t="s">
        <v>3651</v>
      </c>
      <c r="B1735" s="36" t="s">
        <v>10015</v>
      </c>
      <c r="C1735" s="121" t="s">
        <v>3652</v>
      </c>
      <c r="D1735" s="36" t="s">
        <v>5</v>
      </c>
      <c r="E1735" s="36">
        <v>5</v>
      </c>
      <c r="F1735" s="36">
        <v>1</v>
      </c>
      <c r="G1735" s="116">
        <v>129.59</v>
      </c>
      <c r="H1735" s="102" t="s">
        <v>18040</v>
      </c>
    </row>
    <row r="1736" spans="1:8" x14ac:dyDescent="0.25">
      <c r="A1736" s="36"/>
      <c r="B1736" s="36"/>
      <c r="C1736" s="121"/>
      <c r="D1736" s="36" t="s">
        <v>7</v>
      </c>
      <c r="E1736" s="36">
        <v>0.5</v>
      </c>
      <c r="F1736" s="36">
        <v>1</v>
      </c>
      <c r="G1736" s="116">
        <v>12.96</v>
      </c>
      <c r="H1736" s="102"/>
    </row>
    <row r="1737" spans="1:8" ht="31.5" x14ac:dyDescent="0.25">
      <c r="A1737" s="36"/>
      <c r="B1737" s="36"/>
      <c r="C1737" s="122" t="s">
        <v>14778</v>
      </c>
      <c r="D1737" s="106"/>
      <c r="E1737" s="106"/>
      <c r="F1737" s="106">
        <v>2</v>
      </c>
      <c r="G1737" s="117">
        <v>142.55000000000001</v>
      </c>
      <c r="H1737" s="102"/>
    </row>
    <row r="1738" spans="1:8" x14ac:dyDescent="0.25">
      <c r="A1738" s="36" t="s">
        <v>3653</v>
      </c>
      <c r="B1738" s="36" t="s">
        <v>10016</v>
      </c>
      <c r="C1738" s="121" t="s">
        <v>3654</v>
      </c>
      <c r="D1738" s="36" t="s">
        <v>3</v>
      </c>
      <c r="E1738" s="36">
        <v>10</v>
      </c>
      <c r="F1738" s="36">
        <v>2</v>
      </c>
      <c r="G1738" s="116">
        <v>518.36</v>
      </c>
      <c r="H1738" s="102" t="s">
        <v>20149</v>
      </c>
    </row>
    <row r="1739" spans="1:8" x14ac:dyDescent="0.25">
      <c r="A1739" s="36"/>
      <c r="B1739" s="36"/>
      <c r="C1739" s="121"/>
      <c r="D1739" s="36" t="s">
        <v>7</v>
      </c>
      <c r="E1739" s="36">
        <v>0.5</v>
      </c>
      <c r="F1739" s="36">
        <v>4</v>
      </c>
      <c r="G1739" s="116">
        <v>51.84</v>
      </c>
      <c r="H1739" s="102"/>
    </row>
    <row r="1740" spans="1:8" x14ac:dyDescent="0.25">
      <c r="A1740" s="36"/>
      <c r="B1740" s="36"/>
      <c r="C1740" s="122" t="s">
        <v>14779</v>
      </c>
      <c r="D1740" s="106"/>
      <c r="E1740" s="106"/>
      <c r="F1740" s="106">
        <v>6</v>
      </c>
      <c r="G1740" s="117">
        <v>570.20000000000005</v>
      </c>
      <c r="H1740" s="102"/>
    </row>
    <row r="1741" spans="1:8" ht="31.5" x14ac:dyDescent="0.25">
      <c r="A1741" s="36" t="s">
        <v>3655</v>
      </c>
      <c r="B1741" s="36" t="s">
        <v>10017</v>
      </c>
      <c r="C1741" s="121" t="s">
        <v>3656</v>
      </c>
      <c r="D1741" s="36" t="s">
        <v>3</v>
      </c>
      <c r="E1741" s="36">
        <v>10</v>
      </c>
      <c r="F1741" s="36">
        <v>1</v>
      </c>
      <c r="G1741" s="116">
        <v>259.18</v>
      </c>
      <c r="H1741" s="102" t="s">
        <v>18582</v>
      </c>
    </row>
    <row r="1742" spans="1:8" ht="31.5" x14ac:dyDescent="0.25">
      <c r="A1742" s="36"/>
      <c r="B1742" s="36"/>
      <c r="C1742" s="122" t="s">
        <v>14780</v>
      </c>
      <c r="D1742" s="106"/>
      <c r="E1742" s="106"/>
      <c r="F1742" s="106">
        <v>1</v>
      </c>
      <c r="G1742" s="117">
        <v>259.18</v>
      </c>
      <c r="H1742" s="102"/>
    </row>
    <row r="1743" spans="1:8" ht="31.5" x14ac:dyDescent="0.25">
      <c r="A1743" s="36" t="s">
        <v>3657</v>
      </c>
      <c r="B1743" s="36" t="s">
        <v>10018</v>
      </c>
      <c r="C1743" s="121" t="s">
        <v>3658</v>
      </c>
      <c r="D1743" s="36" t="s">
        <v>5</v>
      </c>
      <c r="E1743" s="36">
        <v>5</v>
      </c>
      <c r="F1743" s="36">
        <v>1</v>
      </c>
      <c r="G1743" s="116">
        <v>129.59</v>
      </c>
      <c r="H1743" s="102" t="s">
        <v>18803</v>
      </c>
    </row>
    <row r="1744" spans="1:8" ht="31.5" x14ac:dyDescent="0.25">
      <c r="A1744" s="36"/>
      <c r="B1744" s="36"/>
      <c r="C1744" s="122" t="s">
        <v>14781</v>
      </c>
      <c r="D1744" s="106"/>
      <c r="E1744" s="106"/>
      <c r="F1744" s="106">
        <v>1</v>
      </c>
      <c r="G1744" s="117">
        <v>129.59</v>
      </c>
      <c r="H1744" s="102"/>
    </row>
    <row r="1745" spans="1:8" ht="31.5" x14ac:dyDescent="0.25">
      <c r="A1745" s="36" t="s">
        <v>465</v>
      </c>
      <c r="B1745" s="36" t="s">
        <v>10019</v>
      </c>
      <c r="C1745" s="121" t="s">
        <v>10</v>
      </c>
      <c r="D1745" s="36" t="s">
        <v>8</v>
      </c>
      <c r="E1745" s="36">
        <v>2</v>
      </c>
      <c r="F1745" s="36">
        <v>5</v>
      </c>
      <c r="G1745" s="116">
        <v>259.18</v>
      </c>
      <c r="H1745" s="102" t="s">
        <v>16831</v>
      </c>
    </row>
    <row r="1746" spans="1:8" x14ac:dyDescent="0.25">
      <c r="A1746" s="36"/>
      <c r="B1746" s="36"/>
      <c r="C1746" s="121"/>
      <c r="D1746" s="36" t="s">
        <v>7</v>
      </c>
      <c r="E1746" s="36">
        <v>0.5</v>
      </c>
      <c r="F1746" s="36">
        <v>3</v>
      </c>
      <c r="G1746" s="116">
        <v>38.880000000000003</v>
      </c>
      <c r="H1746" s="102"/>
    </row>
    <row r="1747" spans="1:8" ht="31.5" x14ac:dyDescent="0.25">
      <c r="A1747" s="36"/>
      <c r="B1747" s="36"/>
      <c r="C1747" s="122" t="s">
        <v>14782</v>
      </c>
      <c r="D1747" s="106"/>
      <c r="E1747" s="106"/>
      <c r="F1747" s="106">
        <v>8</v>
      </c>
      <c r="G1747" s="117">
        <v>298.06</v>
      </c>
      <c r="H1747" s="102"/>
    </row>
    <row r="1748" spans="1:8" x14ac:dyDescent="0.25">
      <c r="A1748" s="36" t="s">
        <v>3659</v>
      </c>
      <c r="B1748" s="36" t="s">
        <v>10020</v>
      </c>
      <c r="C1748" s="121" t="s">
        <v>3660</v>
      </c>
      <c r="D1748" s="36" t="s">
        <v>5</v>
      </c>
      <c r="E1748" s="36">
        <v>5</v>
      </c>
      <c r="F1748" s="36">
        <v>1</v>
      </c>
      <c r="G1748" s="116">
        <v>129.59</v>
      </c>
      <c r="H1748" s="102" t="s">
        <v>17830</v>
      </c>
    </row>
    <row r="1749" spans="1:8" x14ac:dyDescent="0.25">
      <c r="A1749" s="36"/>
      <c r="B1749" s="36"/>
      <c r="C1749" s="122" t="s">
        <v>14783</v>
      </c>
      <c r="D1749" s="106"/>
      <c r="E1749" s="106"/>
      <c r="F1749" s="106">
        <v>1</v>
      </c>
      <c r="G1749" s="117">
        <v>129.59</v>
      </c>
      <c r="H1749" s="102"/>
    </row>
    <row r="1750" spans="1:8" x14ac:dyDescent="0.25">
      <c r="A1750" s="36" t="s">
        <v>3661</v>
      </c>
      <c r="B1750" s="36" t="s">
        <v>10021</v>
      </c>
      <c r="C1750" s="121" t="s">
        <v>3662</v>
      </c>
      <c r="D1750" s="36" t="s">
        <v>5</v>
      </c>
      <c r="E1750" s="36">
        <v>5</v>
      </c>
      <c r="F1750" s="36">
        <v>4</v>
      </c>
      <c r="G1750" s="116">
        <v>518.36</v>
      </c>
      <c r="H1750" s="102" t="s">
        <v>17178</v>
      </c>
    </row>
    <row r="1751" spans="1:8" ht="31.5" x14ac:dyDescent="0.25">
      <c r="A1751" s="36"/>
      <c r="B1751" s="36"/>
      <c r="C1751" s="122" t="s">
        <v>14784</v>
      </c>
      <c r="D1751" s="106"/>
      <c r="E1751" s="106"/>
      <c r="F1751" s="106">
        <v>4</v>
      </c>
      <c r="G1751" s="117">
        <v>518.36</v>
      </c>
      <c r="H1751" s="102"/>
    </row>
    <row r="1752" spans="1:8" ht="31.5" x14ac:dyDescent="0.25">
      <c r="A1752" s="36" t="s">
        <v>3663</v>
      </c>
      <c r="B1752" s="36" t="s">
        <v>10022</v>
      </c>
      <c r="C1752" s="121" t="s">
        <v>3664</v>
      </c>
      <c r="D1752" s="36" t="s">
        <v>8</v>
      </c>
      <c r="E1752" s="36">
        <v>2</v>
      </c>
      <c r="F1752" s="36">
        <v>2</v>
      </c>
      <c r="G1752" s="116">
        <v>103.67</v>
      </c>
      <c r="H1752" s="102" t="s">
        <v>18219</v>
      </c>
    </row>
    <row r="1753" spans="1:8" ht="31.5" x14ac:dyDescent="0.25">
      <c r="A1753" s="36"/>
      <c r="B1753" s="36"/>
      <c r="C1753" s="122" t="s">
        <v>14785</v>
      </c>
      <c r="D1753" s="106"/>
      <c r="E1753" s="106"/>
      <c r="F1753" s="106">
        <v>2</v>
      </c>
      <c r="G1753" s="117">
        <v>103.67</v>
      </c>
      <c r="H1753" s="102"/>
    </row>
    <row r="1754" spans="1:8" ht="31.5" x14ac:dyDescent="0.25">
      <c r="A1754" s="36" t="s">
        <v>3665</v>
      </c>
      <c r="B1754" s="36" t="s">
        <v>10023</v>
      </c>
      <c r="C1754" s="121" t="s">
        <v>3666</v>
      </c>
      <c r="D1754" s="36" t="s">
        <v>3</v>
      </c>
      <c r="E1754" s="36">
        <v>10</v>
      </c>
      <c r="F1754" s="36">
        <v>1</v>
      </c>
      <c r="G1754" s="116">
        <v>259.18</v>
      </c>
      <c r="H1754" s="102" t="s">
        <v>18138</v>
      </c>
    </row>
    <row r="1755" spans="1:8" ht="47.25" x14ac:dyDescent="0.25">
      <c r="A1755" s="36"/>
      <c r="B1755" s="36"/>
      <c r="C1755" s="122" t="s">
        <v>14786</v>
      </c>
      <c r="D1755" s="106"/>
      <c r="E1755" s="106"/>
      <c r="F1755" s="106">
        <v>1</v>
      </c>
      <c r="G1755" s="117">
        <v>259.18</v>
      </c>
      <c r="H1755" s="102"/>
    </row>
    <row r="1756" spans="1:8" ht="31.5" x14ac:dyDescent="0.25">
      <c r="A1756" s="36" t="s">
        <v>3667</v>
      </c>
      <c r="B1756" s="36" t="s">
        <v>10024</v>
      </c>
      <c r="C1756" s="121" t="s">
        <v>3668</v>
      </c>
      <c r="D1756" s="36" t="s">
        <v>5</v>
      </c>
      <c r="E1756" s="36">
        <v>5</v>
      </c>
      <c r="F1756" s="36">
        <v>1</v>
      </c>
      <c r="G1756" s="116">
        <v>129.59</v>
      </c>
      <c r="H1756" s="102" t="s">
        <v>19853</v>
      </c>
    </row>
    <row r="1757" spans="1:8" x14ac:dyDescent="0.25">
      <c r="A1757" s="36"/>
      <c r="B1757" s="36"/>
      <c r="C1757" s="121"/>
      <c r="D1757" s="36" t="s">
        <v>7</v>
      </c>
      <c r="E1757" s="36">
        <v>0.5</v>
      </c>
      <c r="F1757" s="36">
        <v>2</v>
      </c>
      <c r="G1757" s="116">
        <v>25.92</v>
      </c>
      <c r="H1757" s="102"/>
    </row>
    <row r="1758" spans="1:8" ht="47.25" x14ac:dyDescent="0.25">
      <c r="A1758" s="36"/>
      <c r="B1758" s="36"/>
      <c r="C1758" s="122" t="s">
        <v>14787</v>
      </c>
      <c r="D1758" s="106"/>
      <c r="E1758" s="106"/>
      <c r="F1758" s="106">
        <v>3</v>
      </c>
      <c r="G1758" s="117">
        <v>155.51</v>
      </c>
      <c r="H1758" s="102"/>
    </row>
    <row r="1759" spans="1:8" ht="31.5" x14ac:dyDescent="0.25">
      <c r="A1759" s="36" t="s">
        <v>3669</v>
      </c>
      <c r="B1759" s="36" t="s">
        <v>10025</v>
      </c>
      <c r="C1759" s="121" t="s">
        <v>3670</v>
      </c>
      <c r="D1759" s="36" t="s">
        <v>5</v>
      </c>
      <c r="E1759" s="36">
        <v>5</v>
      </c>
      <c r="F1759" s="36">
        <v>1</v>
      </c>
      <c r="G1759" s="116">
        <v>129.59</v>
      </c>
      <c r="H1759" s="102" t="s">
        <v>20537</v>
      </c>
    </row>
    <row r="1760" spans="1:8" ht="31.5" x14ac:dyDescent="0.25">
      <c r="A1760" s="36"/>
      <c r="B1760" s="36"/>
      <c r="C1760" s="122" t="s">
        <v>14788</v>
      </c>
      <c r="D1760" s="106"/>
      <c r="E1760" s="106"/>
      <c r="F1760" s="106">
        <v>1</v>
      </c>
      <c r="G1760" s="117">
        <v>129.59</v>
      </c>
      <c r="H1760" s="102"/>
    </row>
    <row r="1761" spans="1:8" ht="31.5" x14ac:dyDescent="0.25">
      <c r="A1761" s="36" t="s">
        <v>3671</v>
      </c>
      <c r="B1761" s="36" t="s">
        <v>10026</v>
      </c>
      <c r="C1761" s="121" t="s">
        <v>3672</v>
      </c>
      <c r="D1761" s="36" t="s">
        <v>5</v>
      </c>
      <c r="E1761" s="36">
        <v>5</v>
      </c>
      <c r="F1761" s="36">
        <v>1</v>
      </c>
      <c r="G1761" s="116">
        <v>129.59</v>
      </c>
      <c r="H1761" s="102" t="s">
        <v>19258</v>
      </c>
    </row>
    <row r="1762" spans="1:8" ht="31.5" x14ac:dyDescent="0.25">
      <c r="A1762" s="36"/>
      <c r="B1762" s="36"/>
      <c r="C1762" s="122" t="s">
        <v>14789</v>
      </c>
      <c r="D1762" s="106"/>
      <c r="E1762" s="106"/>
      <c r="F1762" s="106">
        <v>1</v>
      </c>
      <c r="G1762" s="117">
        <v>129.59</v>
      </c>
      <c r="H1762" s="102"/>
    </row>
    <row r="1763" spans="1:8" x14ac:dyDescent="0.25">
      <c r="A1763" s="36" t="s">
        <v>3673</v>
      </c>
      <c r="B1763" s="36" t="s">
        <v>10027</v>
      </c>
      <c r="C1763" s="121" t="s">
        <v>3674</v>
      </c>
      <c r="D1763" s="36" t="s">
        <v>8</v>
      </c>
      <c r="E1763" s="36">
        <v>2</v>
      </c>
      <c r="F1763" s="36">
        <v>3</v>
      </c>
      <c r="G1763" s="116">
        <v>155.51</v>
      </c>
      <c r="H1763" s="102" t="s">
        <v>19032</v>
      </c>
    </row>
    <row r="1764" spans="1:8" x14ac:dyDescent="0.25">
      <c r="A1764" s="36"/>
      <c r="B1764" s="36"/>
      <c r="C1764" s="121"/>
      <c r="D1764" s="36" t="s">
        <v>7</v>
      </c>
      <c r="E1764" s="36">
        <v>0.5</v>
      </c>
      <c r="F1764" s="36">
        <v>5</v>
      </c>
      <c r="G1764" s="116">
        <v>64.8</v>
      </c>
      <c r="H1764" s="102"/>
    </row>
    <row r="1765" spans="1:8" ht="31.5" x14ac:dyDescent="0.25">
      <c r="A1765" s="36"/>
      <c r="B1765" s="36"/>
      <c r="C1765" s="122" t="s">
        <v>14790</v>
      </c>
      <c r="D1765" s="106"/>
      <c r="E1765" s="106"/>
      <c r="F1765" s="106">
        <v>8</v>
      </c>
      <c r="G1765" s="117">
        <v>220.31</v>
      </c>
      <c r="H1765" s="102"/>
    </row>
    <row r="1766" spans="1:8" ht="31.5" x14ac:dyDescent="0.25">
      <c r="A1766" s="36" t="s">
        <v>3675</v>
      </c>
      <c r="B1766" s="36" t="s">
        <v>10028</v>
      </c>
      <c r="C1766" s="121" t="s">
        <v>3676</v>
      </c>
      <c r="D1766" s="36" t="s">
        <v>5</v>
      </c>
      <c r="E1766" s="36">
        <v>5</v>
      </c>
      <c r="F1766" s="36">
        <v>1</v>
      </c>
      <c r="G1766" s="116">
        <v>129.59</v>
      </c>
      <c r="H1766" s="102" t="s">
        <v>17325</v>
      </c>
    </row>
    <row r="1767" spans="1:8" x14ac:dyDescent="0.25">
      <c r="A1767" s="36"/>
      <c r="B1767" s="36"/>
      <c r="C1767" s="121"/>
      <c r="D1767" s="36" t="s">
        <v>7</v>
      </c>
      <c r="E1767" s="36">
        <v>0.5</v>
      </c>
      <c r="F1767" s="36">
        <v>2</v>
      </c>
      <c r="G1767" s="116">
        <v>25.92</v>
      </c>
      <c r="H1767" s="102"/>
    </row>
    <row r="1768" spans="1:8" ht="31.5" x14ac:dyDescent="0.25">
      <c r="A1768" s="36"/>
      <c r="B1768" s="36"/>
      <c r="C1768" s="122" t="s">
        <v>14791</v>
      </c>
      <c r="D1768" s="106"/>
      <c r="E1768" s="106"/>
      <c r="F1768" s="106">
        <v>3</v>
      </c>
      <c r="G1768" s="117">
        <v>155.51</v>
      </c>
      <c r="H1768" s="102"/>
    </row>
    <row r="1769" spans="1:8" x14ac:dyDescent="0.25">
      <c r="A1769" s="36" t="s">
        <v>3677</v>
      </c>
      <c r="B1769" s="36" t="s">
        <v>10029</v>
      </c>
      <c r="C1769" s="121" t="s">
        <v>3678</v>
      </c>
      <c r="D1769" s="36" t="s">
        <v>5</v>
      </c>
      <c r="E1769" s="36">
        <v>5</v>
      </c>
      <c r="F1769" s="36">
        <v>1</v>
      </c>
      <c r="G1769" s="116">
        <v>129.59</v>
      </c>
      <c r="H1769" s="102" t="s">
        <v>20152</v>
      </c>
    </row>
    <row r="1770" spans="1:8" x14ac:dyDescent="0.25">
      <c r="A1770" s="36"/>
      <c r="B1770" s="36"/>
      <c r="C1770" s="122" t="s">
        <v>14792</v>
      </c>
      <c r="D1770" s="106"/>
      <c r="E1770" s="106"/>
      <c r="F1770" s="106">
        <v>1</v>
      </c>
      <c r="G1770" s="117">
        <v>129.59</v>
      </c>
      <c r="H1770" s="102"/>
    </row>
    <row r="1771" spans="1:8" x14ac:dyDescent="0.25">
      <c r="A1771" s="36" t="s">
        <v>3679</v>
      </c>
      <c r="B1771" s="36" t="s">
        <v>10030</v>
      </c>
      <c r="C1771" s="121" t="s">
        <v>3680</v>
      </c>
      <c r="D1771" s="36" t="s">
        <v>3</v>
      </c>
      <c r="E1771" s="36">
        <v>10</v>
      </c>
      <c r="F1771" s="36">
        <v>3</v>
      </c>
      <c r="G1771" s="116">
        <v>777.55</v>
      </c>
      <c r="H1771" s="102" t="s">
        <v>19483</v>
      </c>
    </row>
    <row r="1772" spans="1:8" x14ac:dyDescent="0.25">
      <c r="A1772" s="36"/>
      <c r="B1772" s="36"/>
      <c r="C1772" s="121"/>
      <c r="D1772" s="36" t="s">
        <v>4</v>
      </c>
      <c r="E1772" s="36">
        <v>8</v>
      </c>
      <c r="F1772" s="36">
        <v>5</v>
      </c>
      <c r="G1772" s="116">
        <v>1036.73</v>
      </c>
      <c r="H1772" s="102"/>
    </row>
    <row r="1773" spans="1:8" x14ac:dyDescent="0.25">
      <c r="A1773" s="36"/>
      <c r="B1773" s="36"/>
      <c r="C1773" s="121"/>
      <c r="D1773" s="36" t="s">
        <v>5</v>
      </c>
      <c r="E1773" s="36">
        <v>5</v>
      </c>
      <c r="F1773" s="36">
        <v>13</v>
      </c>
      <c r="G1773" s="116">
        <v>1684.68</v>
      </c>
      <c r="H1773" s="102"/>
    </row>
    <row r="1774" spans="1:8" x14ac:dyDescent="0.25">
      <c r="A1774" s="36"/>
      <c r="B1774" s="36"/>
      <c r="C1774" s="121"/>
      <c r="D1774" s="36" t="s">
        <v>8</v>
      </c>
      <c r="E1774" s="36">
        <v>2</v>
      </c>
      <c r="F1774" s="36">
        <v>1</v>
      </c>
      <c r="G1774" s="116">
        <v>51.84</v>
      </c>
      <c r="H1774" s="102"/>
    </row>
    <row r="1775" spans="1:8" x14ac:dyDescent="0.25">
      <c r="A1775" s="36"/>
      <c r="B1775" s="36"/>
      <c r="C1775" s="121"/>
      <c r="D1775" s="36" t="s">
        <v>6</v>
      </c>
      <c r="E1775" s="36">
        <v>1</v>
      </c>
      <c r="F1775" s="36">
        <v>7</v>
      </c>
      <c r="G1775" s="116">
        <v>181.43</v>
      </c>
      <c r="H1775" s="102"/>
    </row>
    <row r="1776" spans="1:8" x14ac:dyDescent="0.25">
      <c r="A1776" s="36"/>
      <c r="B1776" s="36"/>
      <c r="C1776" s="121"/>
      <c r="D1776" s="36" t="s">
        <v>7</v>
      </c>
      <c r="E1776" s="36">
        <v>0.5</v>
      </c>
      <c r="F1776" s="36">
        <v>84</v>
      </c>
      <c r="G1776" s="116">
        <v>1088.56</v>
      </c>
      <c r="H1776" s="102"/>
    </row>
    <row r="1777" spans="1:8" x14ac:dyDescent="0.25">
      <c r="A1777" s="36"/>
      <c r="B1777" s="36"/>
      <c r="C1777" s="122" t="s">
        <v>14793</v>
      </c>
      <c r="D1777" s="106"/>
      <c r="E1777" s="106"/>
      <c r="F1777" s="106">
        <v>113</v>
      </c>
      <c r="G1777" s="117">
        <v>4820.79</v>
      </c>
      <c r="H1777" s="102"/>
    </row>
    <row r="1778" spans="1:8" ht="31.5" x14ac:dyDescent="0.25">
      <c r="A1778" s="36" t="s">
        <v>3681</v>
      </c>
      <c r="B1778" s="36" t="s">
        <v>10031</v>
      </c>
      <c r="C1778" s="121" t="s">
        <v>3682</v>
      </c>
      <c r="D1778" s="36" t="s">
        <v>5</v>
      </c>
      <c r="E1778" s="36">
        <v>5</v>
      </c>
      <c r="F1778" s="36">
        <v>1</v>
      </c>
      <c r="G1778" s="116">
        <v>129.59</v>
      </c>
      <c r="H1778" s="102" t="s">
        <v>18841</v>
      </c>
    </row>
    <row r="1779" spans="1:8" ht="31.5" x14ac:dyDescent="0.25">
      <c r="A1779" s="36"/>
      <c r="B1779" s="36"/>
      <c r="C1779" s="122" t="s">
        <v>14794</v>
      </c>
      <c r="D1779" s="106"/>
      <c r="E1779" s="106"/>
      <c r="F1779" s="106">
        <v>1</v>
      </c>
      <c r="G1779" s="117">
        <v>129.59</v>
      </c>
      <c r="H1779" s="102"/>
    </row>
    <row r="1780" spans="1:8" ht="31.5" x14ac:dyDescent="0.25">
      <c r="A1780" s="36" t="s">
        <v>3683</v>
      </c>
      <c r="B1780" s="36" t="s">
        <v>10032</v>
      </c>
      <c r="C1780" s="121" t="s">
        <v>3684</v>
      </c>
      <c r="D1780" s="36" t="s">
        <v>5</v>
      </c>
      <c r="E1780" s="36">
        <v>5</v>
      </c>
      <c r="F1780" s="36">
        <v>1</v>
      </c>
      <c r="G1780" s="116">
        <v>129.59</v>
      </c>
      <c r="H1780" s="102" t="s">
        <v>17301</v>
      </c>
    </row>
    <row r="1781" spans="1:8" ht="31.5" x14ac:dyDescent="0.25">
      <c r="A1781" s="36"/>
      <c r="B1781" s="36"/>
      <c r="C1781" s="122" t="s">
        <v>14795</v>
      </c>
      <c r="D1781" s="106"/>
      <c r="E1781" s="106"/>
      <c r="F1781" s="106">
        <v>1</v>
      </c>
      <c r="G1781" s="117">
        <v>129.59</v>
      </c>
      <c r="H1781" s="102"/>
    </row>
    <row r="1782" spans="1:8" x14ac:dyDescent="0.25">
      <c r="A1782" s="36" t="s">
        <v>3685</v>
      </c>
      <c r="B1782" s="36" t="s">
        <v>10033</v>
      </c>
      <c r="C1782" s="121" t="s">
        <v>3686</v>
      </c>
      <c r="D1782" s="36" t="s">
        <v>7</v>
      </c>
      <c r="E1782" s="36">
        <v>0.5</v>
      </c>
      <c r="F1782" s="36">
        <v>1</v>
      </c>
      <c r="G1782" s="116">
        <v>12.96</v>
      </c>
      <c r="H1782" s="102" t="s">
        <v>17668</v>
      </c>
    </row>
    <row r="1783" spans="1:8" ht="31.5" x14ac:dyDescent="0.25">
      <c r="A1783" s="36"/>
      <c r="B1783" s="36"/>
      <c r="C1783" s="122" t="s">
        <v>14796</v>
      </c>
      <c r="D1783" s="106"/>
      <c r="E1783" s="106"/>
      <c r="F1783" s="106">
        <v>1</v>
      </c>
      <c r="G1783" s="117">
        <v>12.96</v>
      </c>
      <c r="H1783" s="102"/>
    </row>
    <row r="1784" spans="1:8" ht="31.5" x14ac:dyDescent="0.25">
      <c r="A1784" s="36" t="s">
        <v>3687</v>
      </c>
      <c r="B1784" s="36" t="s">
        <v>10034</v>
      </c>
      <c r="C1784" s="121" t="s">
        <v>3688</v>
      </c>
      <c r="D1784" s="36" t="s">
        <v>7</v>
      </c>
      <c r="E1784" s="36">
        <v>0.5</v>
      </c>
      <c r="F1784" s="36">
        <v>1</v>
      </c>
      <c r="G1784" s="116">
        <v>12.96</v>
      </c>
      <c r="H1784" s="102" t="s">
        <v>17446</v>
      </c>
    </row>
    <row r="1785" spans="1:8" ht="31.5" x14ac:dyDescent="0.25">
      <c r="A1785" s="36"/>
      <c r="B1785" s="36"/>
      <c r="C1785" s="122" t="s">
        <v>14797</v>
      </c>
      <c r="D1785" s="106"/>
      <c r="E1785" s="106"/>
      <c r="F1785" s="106">
        <v>1</v>
      </c>
      <c r="G1785" s="117">
        <v>12.96</v>
      </c>
      <c r="H1785" s="102"/>
    </row>
    <row r="1786" spans="1:8" ht="31.5" x14ac:dyDescent="0.25">
      <c r="A1786" s="36" t="s">
        <v>3689</v>
      </c>
      <c r="B1786" s="36" t="s">
        <v>10035</v>
      </c>
      <c r="C1786" s="121" t="s">
        <v>3690</v>
      </c>
      <c r="D1786" s="36" t="s">
        <v>7</v>
      </c>
      <c r="E1786" s="36">
        <v>0.5</v>
      </c>
      <c r="F1786" s="36">
        <v>1</v>
      </c>
      <c r="G1786" s="116">
        <v>12.96</v>
      </c>
      <c r="H1786" s="102" t="s">
        <v>17053</v>
      </c>
    </row>
    <row r="1787" spans="1:8" ht="31.5" x14ac:dyDescent="0.25">
      <c r="A1787" s="36"/>
      <c r="B1787" s="36"/>
      <c r="C1787" s="122" t="s">
        <v>14798</v>
      </c>
      <c r="D1787" s="106"/>
      <c r="E1787" s="106"/>
      <c r="F1787" s="106">
        <v>1</v>
      </c>
      <c r="G1787" s="117">
        <v>12.96</v>
      </c>
      <c r="H1787" s="102"/>
    </row>
    <row r="1788" spans="1:8" ht="31.5" x14ac:dyDescent="0.25">
      <c r="A1788" s="36" t="s">
        <v>3691</v>
      </c>
      <c r="B1788" s="36" t="s">
        <v>10036</v>
      </c>
      <c r="C1788" s="121" t="s">
        <v>3692</v>
      </c>
      <c r="D1788" s="36" t="s">
        <v>7</v>
      </c>
      <c r="E1788" s="36">
        <v>0.5</v>
      </c>
      <c r="F1788" s="36">
        <v>9</v>
      </c>
      <c r="G1788" s="116">
        <v>116.63</v>
      </c>
      <c r="H1788" s="102" t="s">
        <v>17476</v>
      </c>
    </row>
    <row r="1789" spans="1:8" ht="31.5" x14ac:dyDescent="0.25">
      <c r="A1789" s="36"/>
      <c r="B1789" s="36"/>
      <c r="C1789" s="122" t="s">
        <v>14799</v>
      </c>
      <c r="D1789" s="106"/>
      <c r="E1789" s="106"/>
      <c r="F1789" s="106">
        <v>9</v>
      </c>
      <c r="G1789" s="117">
        <v>116.63</v>
      </c>
      <c r="H1789" s="102"/>
    </row>
    <row r="1790" spans="1:8" ht="31.5" x14ac:dyDescent="0.25">
      <c r="A1790" s="36" t="s">
        <v>3693</v>
      </c>
      <c r="B1790" s="36" t="s">
        <v>10037</v>
      </c>
      <c r="C1790" s="121" t="s">
        <v>3694</v>
      </c>
      <c r="D1790" s="36" t="s">
        <v>5</v>
      </c>
      <c r="E1790" s="36">
        <v>5</v>
      </c>
      <c r="F1790" s="36">
        <v>1</v>
      </c>
      <c r="G1790" s="116">
        <v>129.59</v>
      </c>
      <c r="H1790" s="102" t="s">
        <v>19636</v>
      </c>
    </row>
    <row r="1791" spans="1:8" ht="31.5" x14ac:dyDescent="0.25">
      <c r="A1791" s="36"/>
      <c r="B1791" s="36"/>
      <c r="C1791" s="122" t="s">
        <v>14800</v>
      </c>
      <c r="D1791" s="106"/>
      <c r="E1791" s="106"/>
      <c r="F1791" s="106">
        <v>1</v>
      </c>
      <c r="G1791" s="117">
        <v>129.59</v>
      </c>
      <c r="H1791" s="102"/>
    </row>
    <row r="1792" spans="1:8" x14ac:dyDescent="0.25">
      <c r="A1792" s="36" t="s">
        <v>3695</v>
      </c>
      <c r="B1792" s="36" t="s">
        <v>10038</v>
      </c>
      <c r="C1792" s="121" t="s">
        <v>3696</v>
      </c>
      <c r="D1792" s="36" t="s">
        <v>7</v>
      </c>
      <c r="E1792" s="36">
        <v>0.5</v>
      </c>
      <c r="F1792" s="36">
        <v>2</v>
      </c>
      <c r="G1792" s="116">
        <v>25.92</v>
      </c>
      <c r="H1792" s="102" t="s">
        <v>19218</v>
      </c>
    </row>
    <row r="1793" spans="1:8" x14ac:dyDescent="0.25">
      <c r="A1793" s="36"/>
      <c r="B1793" s="36"/>
      <c r="C1793" s="122" t="s">
        <v>14801</v>
      </c>
      <c r="D1793" s="106"/>
      <c r="E1793" s="106"/>
      <c r="F1793" s="106">
        <v>2</v>
      </c>
      <c r="G1793" s="117">
        <v>25.92</v>
      </c>
      <c r="H1793" s="102"/>
    </row>
    <row r="1794" spans="1:8" x14ac:dyDescent="0.25">
      <c r="A1794" s="36" t="s">
        <v>3697</v>
      </c>
      <c r="B1794" s="36" t="s">
        <v>10039</v>
      </c>
      <c r="C1794" s="121" t="s">
        <v>3698</v>
      </c>
      <c r="D1794" s="36" t="s">
        <v>7</v>
      </c>
      <c r="E1794" s="36">
        <v>0.5</v>
      </c>
      <c r="F1794" s="36">
        <v>1</v>
      </c>
      <c r="G1794" s="116">
        <v>12.96</v>
      </c>
      <c r="H1794" s="102" t="s">
        <v>20071</v>
      </c>
    </row>
    <row r="1795" spans="1:8" ht="31.5" x14ac:dyDescent="0.25">
      <c r="A1795" s="36"/>
      <c r="B1795" s="36"/>
      <c r="C1795" s="122" t="s">
        <v>14802</v>
      </c>
      <c r="D1795" s="106"/>
      <c r="E1795" s="106"/>
      <c r="F1795" s="106">
        <v>1</v>
      </c>
      <c r="G1795" s="117">
        <v>12.96</v>
      </c>
      <c r="H1795" s="102"/>
    </row>
    <row r="1796" spans="1:8" ht="31.5" x14ac:dyDescent="0.25">
      <c r="A1796" s="36" t="s">
        <v>3699</v>
      </c>
      <c r="B1796" s="36" t="s">
        <v>10040</v>
      </c>
      <c r="C1796" s="121" t="s">
        <v>3700</v>
      </c>
      <c r="D1796" s="36" t="s">
        <v>8</v>
      </c>
      <c r="E1796" s="36">
        <v>2</v>
      </c>
      <c r="F1796" s="36">
        <v>8</v>
      </c>
      <c r="G1796" s="116">
        <v>414.69</v>
      </c>
      <c r="H1796" s="102" t="s">
        <v>17871</v>
      </c>
    </row>
    <row r="1797" spans="1:8" x14ac:dyDescent="0.25">
      <c r="A1797" s="36"/>
      <c r="B1797" s="36"/>
      <c r="C1797" s="121"/>
      <c r="D1797" s="36" t="s">
        <v>7</v>
      </c>
      <c r="E1797" s="36">
        <v>0.5</v>
      </c>
      <c r="F1797" s="36">
        <v>17</v>
      </c>
      <c r="G1797" s="116">
        <v>220.3</v>
      </c>
      <c r="H1797" s="102"/>
    </row>
    <row r="1798" spans="1:8" ht="31.5" x14ac:dyDescent="0.25">
      <c r="A1798" s="36"/>
      <c r="B1798" s="36"/>
      <c r="C1798" s="122" t="s">
        <v>14803</v>
      </c>
      <c r="D1798" s="106"/>
      <c r="E1798" s="106"/>
      <c r="F1798" s="106">
        <v>25</v>
      </c>
      <c r="G1798" s="117">
        <v>634.99</v>
      </c>
      <c r="H1798" s="102"/>
    </row>
    <row r="1799" spans="1:8" x14ac:dyDescent="0.25">
      <c r="A1799" s="36" t="s">
        <v>3701</v>
      </c>
      <c r="B1799" s="36" t="s">
        <v>10041</v>
      </c>
      <c r="C1799" s="121" t="s">
        <v>3702</v>
      </c>
      <c r="D1799" s="36" t="s">
        <v>5</v>
      </c>
      <c r="E1799" s="36">
        <v>5</v>
      </c>
      <c r="F1799" s="36">
        <v>1</v>
      </c>
      <c r="G1799" s="116">
        <v>129.59</v>
      </c>
      <c r="H1799" s="102" t="s">
        <v>19179</v>
      </c>
    </row>
    <row r="1800" spans="1:8" x14ac:dyDescent="0.25">
      <c r="A1800" s="36"/>
      <c r="B1800" s="36"/>
      <c r="C1800" s="122" t="s">
        <v>14804</v>
      </c>
      <c r="D1800" s="106"/>
      <c r="E1800" s="106"/>
      <c r="F1800" s="106">
        <v>1</v>
      </c>
      <c r="G1800" s="117">
        <v>129.59</v>
      </c>
      <c r="H1800" s="102"/>
    </row>
    <row r="1801" spans="1:8" ht="31.5" x14ac:dyDescent="0.25">
      <c r="A1801" s="36" t="s">
        <v>3703</v>
      </c>
      <c r="B1801" s="36" t="s">
        <v>10042</v>
      </c>
      <c r="C1801" s="121" t="s">
        <v>3704</v>
      </c>
      <c r="D1801" s="36" t="s">
        <v>5</v>
      </c>
      <c r="E1801" s="36">
        <v>5</v>
      </c>
      <c r="F1801" s="36">
        <v>1</v>
      </c>
      <c r="G1801" s="116">
        <v>129.59</v>
      </c>
      <c r="H1801" s="102" t="s">
        <v>20791</v>
      </c>
    </row>
    <row r="1802" spans="1:8" ht="47.25" x14ac:dyDescent="0.25">
      <c r="A1802" s="36"/>
      <c r="B1802" s="36"/>
      <c r="C1802" s="122" t="s">
        <v>14805</v>
      </c>
      <c r="D1802" s="106"/>
      <c r="E1802" s="106"/>
      <c r="F1802" s="106">
        <v>1</v>
      </c>
      <c r="G1802" s="117">
        <v>129.59</v>
      </c>
      <c r="H1802" s="102"/>
    </row>
    <row r="1803" spans="1:8" ht="31.5" x14ac:dyDescent="0.25">
      <c r="A1803" s="36" t="s">
        <v>3705</v>
      </c>
      <c r="B1803" s="36" t="s">
        <v>10043</v>
      </c>
      <c r="C1803" s="121" t="s">
        <v>3706</v>
      </c>
      <c r="D1803" s="36" t="s">
        <v>8</v>
      </c>
      <c r="E1803" s="36">
        <v>2</v>
      </c>
      <c r="F1803" s="36">
        <v>1</v>
      </c>
      <c r="G1803" s="116">
        <v>51.84</v>
      </c>
      <c r="H1803" s="102" t="s">
        <v>18171</v>
      </c>
    </row>
    <row r="1804" spans="1:8" ht="31.5" x14ac:dyDescent="0.25">
      <c r="A1804" s="36"/>
      <c r="B1804" s="36"/>
      <c r="C1804" s="122" t="s">
        <v>14806</v>
      </c>
      <c r="D1804" s="106"/>
      <c r="E1804" s="106"/>
      <c r="F1804" s="106">
        <v>1</v>
      </c>
      <c r="G1804" s="117">
        <v>51.84</v>
      </c>
      <c r="H1804" s="102"/>
    </row>
    <row r="1805" spans="1:8" x14ac:dyDescent="0.25">
      <c r="A1805" s="36" t="s">
        <v>3707</v>
      </c>
      <c r="B1805" s="36" t="s">
        <v>10044</v>
      </c>
      <c r="C1805" s="121" t="s">
        <v>3708</v>
      </c>
      <c r="D1805" s="36" t="s">
        <v>8</v>
      </c>
      <c r="E1805" s="36">
        <v>2</v>
      </c>
      <c r="F1805" s="36">
        <v>2</v>
      </c>
      <c r="G1805" s="116">
        <v>103.67</v>
      </c>
      <c r="H1805" s="102" t="s">
        <v>19402</v>
      </c>
    </row>
    <row r="1806" spans="1:8" x14ac:dyDescent="0.25">
      <c r="A1806" s="36"/>
      <c r="B1806" s="36"/>
      <c r="C1806" s="121"/>
      <c r="D1806" s="36" t="s">
        <v>7</v>
      </c>
      <c r="E1806" s="36">
        <v>0.5</v>
      </c>
      <c r="F1806" s="36">
        <v>1</v>
      </c>
      <c r="G1806" s="116">
        <v>12.96</v>
      </c>
      <c r="H1806" s="102"/>
    </row>
    <row r="1807" spans="1:8" x14ac:dyDescent="0.25">
      <c r="A1807" s="36"/>
      <c r="B1807" s="36"/>
      <c r="C1807" s="122" t="s">
        <v>14807</v>
      </c>
      <c r="D1807" s="106"/>
      <c r="E1807" s="106"/>
      <c r="F1807" s="106">
        <v>3</v>
      </c>
      <c r="G1807" s="117">
        <v>116.63</v>
      </c>
      <c r="H1807" s="102"/>
    </row>
    <row r="1808" spans="1:8" x14ac:dyDescent="0.25">
      <c r="A1808" s="36" t="s">
        <v>6626</v>
      </c>
      <c r="B1808" s="36" t="s">
        <v>10045</v>
      </c>
      <c r="C1808" s="121" t="s">
        <v>7344</v>
      </c>
      <c r="D1808" s="36" t="s">
        <v>5</v>
      </c>
      <c r="E1808" s="36">
        <v>5</v>
      </c>
      <c r="F1808" s="36">
        <v>1</v>
      </c>
      <c r="G1808" s="116">
        <v>129.59</v>
      </c>
      <c r="H1808" s="102" t="s">
        <v>18063</v>
      </c>
    </row>
    <row r="1809" spans="1:8" x14ac:dyDescent="0.25">
      <c r="A1809" s="36"/>
      <c r="B1809" s="36"/>
      <c r="C1809" s="121"/>
      <c r="D1809" s="36" t="s">
        <v>7</v>
      </c>
      <c r="E1809" s="36">
        <v>0.5</v>
      </c>
      <c r="F1809" s="36">
        <v>2</v>
      </c>
      <c r="G1809" s="116">
        <v>25.92</v>
      </c>
      <c r="H1809" s="102"/>
    </row>
    <row r="1810" spans="1:8" ht="31.5" x14ac:dyDescent="0.25">
      <c r="A1810" s="36"/>
      <c r="B1810" s="36"/>
      <c r="C1810" s="122" t="s">
        <v>14808</v>
      </c>
      <c r="D1810" s="106"/>
      <c r="E1810" s="106"/>
      <c r="F1810" s="106">
        <v>3</v>
      </c>
      <c r="G1810" s="117">
        <v>155.51</v>
      </c>
      <c r="H1810" s="102"/>
    </row>
    <row r="1811" spans="1:8" ht="31.5" x14ac:dyDescent="0.25">
      <c r="A1811" s="36" t="s">
        <v>3709</v>
      </c>
      <c r="B1811" s="36" t="s">
        <v>10046</v>
      </c>
      <c r="C1811" s="121" t="s">
        <v>3710</v>
      </c>
      <c r="D1811" s="36" t="s">
        <v>5</v>
      </c>
      <c r="E1811" s="36">
        <v>5</v>
      </c>
      <c r="F1811" s="36">
        <v>1</v>
      </c>
      <c r="G1811" s="116">
        <v>129.59</v>
      </c>
      <c r="H1811" s="102" t="s">
        <v>20482</v>
      </c>
    </row>
    <row r="1812" spans="1:8" x14ac:dyDescent="0.25">
      <c r="A1812" s="36"/>
      <c r="B1812" s="36"/>
      <c r="C1812" s="121"/>
      <c r="D1812" s="36" t="s">
        <v>7</v>
      </c>
      <c r="E1812" s="36">
        <v>0.5</v>
      </c>
      <c r="F1812" s="36">
        <v>1</v>
      </c>
      <c r="G1812" s="116">
        <v>12.96</v>
      </c>
      <c r="H1812" s="102"/>
    </row>
    <row r="1813" spans="1:8" ht="31.5" x14ac:dyDescent="0.25">
      <c r="A1813" s="36"/>
      <c r="B1813" s="36"/>
      <c r="C1813" s="122" t="s">
        <v>14809</v>
      </c>
      <c r="D1813" s="106"/>
      <c r="E1813" s="106"/>
      <c r="F1813" s="106">
        <v>2</v>
      </c>
      <c r="G1813" s="117">
        <v>142.55000000000001</v>
      </c>
      <c r="H1813" s="102"/>
    </row>
    <row r="1814" spans="1:8" ht="31.5" x14ac:dyDescent="0.25">
      <c r="A1814" s="36" t="s">
        <v>3711</v>
      </c>
      <c r="B1814" s="36" t="s">
        <v>10047</v>
      </c>
      <c r="C1814" s="121" t="s">
        <v>3712</v>
      </c>
      <c r="D1814" s="36" t="s">
        <v>5</v>
      </c>
      <c r="E1814" s="36">
        <v>5</v>
      </c>
      <c r="F1814" s="36">
        <v>2</v>
      </c>
      <c r="G1814" s="116">
        <v>259.18</v>
      </c>
      <c r="H1814" s="102" t="s">
        <v>19170</v>
      </c>
    </row>
    <row r="1815" spans="1:8" ht="31.5" x14ac:dyDescent="0.25">
      <c r="A1815" s="36"/>
      <c r="B1815" s="36"/>
      <c r="C1815" s="122" t="s">
        <v>14810</v>
      </c>
      <c r="D1815" s="106"/>
      <c r="E1815" s="106"/>
      <c r="F1815" s="106">
        <v>2</v>
      </c>
      <c r="G1815" s="117">
        <v>259.18</v>
      </c>
      <c r="H1815" s="102"/>
    </row>
    <row r="1816" spans="1:8" ht="31.5" x14ac:dyDescent="0.25">
      <c r="A1816" s="36" t="s">
        <v>3713</v>
      </c>
      <c r="B1816" s="36" t="s">
        <v>10048</v>
      </c>
      <c r="C1816" s="121" t="s">
        <v>3714</v>
      </c>
      <c r="D1816" s="36" t="s">
        <v>3</v>
      </c>
      <c r="E1816" s="36">
        <v>10</v>
      </c>
      <c r="F1816" s="36">
        <v>1</v>
      </c>
      <c r="G1816" s="116">
        <v>259.18</v>
      </c>
      <c r="H1816" s="102" t="s">
        <v>18180</v>
      </c>
    </row>
    <row r="1817" spans="1:8" x14ac:dyDescent="0.25">
      <c r="A1817" s="36"/>
      <c r="B1817" s="36"/>
      <c r="C1817" s="121"/>
      <c r="D1817" s="36" t="s">
        <v>7</v>
      </c>
      <c r="E1817" s="36">
        <v>0.5</v>
      </c>
      <c r="F1817" s="36">
        <v>1</v>
      </c>
      <c r="G1817" s="116">
        <v>12.96</v>
      </c>
      <c r="H1817" s="102"/>
    </row>
    <row r="1818" spans="1:8" ht="31.5" x14ac:dyDescent="0.25">
      <c r="A1818" s="36"/>
      <c r="B1818" s="36"/>
      <c r="C1818" s="122" t="s">
        <v>14811</v>
      </c>
      <c r="D1818" s="106"/>
      <c r="E1818" s="106"/>
      <c r="F1818" s="106">
        <v>2</v>
      </c>
      <c r="G1818" s="117">
        <v>272.14</v>
      </c>
      <c r="H1818" s="102"/>
    </row>
    <row r="1819" spans="1:8" x14ac:dyDescent="0.25">
      <c r="A1819" s="36" t="s">
        <v>3715</v>
      </c>
      <c r="B1819" s="36" t="s">
        <v>10049</v>
      </c>
      <c r="C1819" s="121" t="s">
        <v>3716</v>
      </c>
      <c r="D1819" s="36" t="s">
        <v>7</v>
      </c>
      <c r="E1819" s="36">
        <v>0.5</v>
      </c>
      <c r="F1819" s="36">
        <v>1</v>
      </c>
      <c r="G1819" s="116">
        <v>12.96</v>
      </c>
      <c r="H1819" s="102" t="s">
        <v>18027</v>
      </c>
    </row>
    <row r="1820" spans="1:8" ht="31.5" x14ac:dyDescent="0.25">
      <c r="A1820" s="36"/>
      <c r="B1820" s="36"/>
      <c r="C1820" s="122" t="s">
        <v>14812</v>
      </c>
      <c r="D1820" s="106"/>
      <c r="E1820" s="106"/>
      <c r="F1820" s="106">
        <v>1</v>
      </c>
      <c r="G1820" s="117">
        <v>12.96</v>
      </c>
      <c r="H1820" s="102"/>
    </row>
    <row r="1821" spans="1:8" ht="31.5" x14ac:dyDescent="0.25">
      <c r="A1821" s="36" t="s">
        <v>3717</v>
      </c>
      <c r="B1821" s="36" t="s">
        <v>10050</v>
      </c>
      <c r="C1821" s="121" t="s">
        <v>3718</v>
      </c>
      <c r="D1821" s="36" t="s">
        <v>8</v>
      </c>
      <c r="E1821" s="36">
        <v>2</v>
      </c>
      <c r="F1821" s="36">
        <v>7</v>
      </c>
      <c r="G1821" s="116">
        <v>362.85</v>
      </c>
      <c r="H1821" s="102" t="s">
        <v>17619</v>
      </c>
    </row>
    <row r="1822" spans="1:8" x14ac:dyDescent="0.25">
      <c r="A1822" s="36"/>
      <c r="B1822" s="36"/>
      <c r="C1822" s="121"/>
      <c r="D1822" s="36" t="s">
        <v>7</v>
      </c>
      <c r="E1822" s="36">
        <v>0.5</v>
      </c>
      <c r="F1822" s="36">
        <v>8</v>
      </c>
      <c r="G1822" s="116">
        <v>103.67</v>
      </c>
      <c r="H1822" s="102"/>
    </row>
    <row r="1823" spans="1:8" ht="31.5" x14ac:dyDescent="0.25">
      <c r="A1823" s="36"/>
      <c r="B1823" s="36"/>
      <c r="C1823" s="122" t="s">
        <v>14813</v>
      </c>
      <c r="D1823" s="106"/>
      <c r="E1823" s="106"/>
      <c r="F1823" s="106">
        <v>15</v>
      </c>
      <c r="G1823" s="117">
        <v>466.52000000000004</v>
      </c>
      <c r="H1823" s="102"/>
    </row>
    <row r="1824" spans="1:8" ht="31.5" x14ac:dyDescent="0.25">
      <c r="A1824" s="36" t="s">
        <v>3719</v>
      </c>
      <c r="B1824" s="36" t="s">
        <v>10051</v>
      </c>
      <c r="C1824" s="121" t="s">
        <v>3720</v>
      </c>
      <c r="D1824" s="36" t="s">
        <v>5</v>
      </c>
      <c r="E1824" s="36">
        <v>5</v>
      </c>
      <c r="F1824" s="36">
        <v>1</v>
      </c>
      <c r="G1824" s="116">
        <v>129.59</v>
      </c>
      <c r="H1824" s="102" t="s">
        <v>20871</v>
      </c>
    </row>
    <row r="1825" spans="1:8" ht="31.5" x14ac:dyDescent="0.25">
      <c r="A1825" s="36"/>
      <c r="B1825" s="36"/>
      <c r="C1825" s="122" t="s">
        <v>14814</v>
      </c>
      <c r="D1825" s="106"/>
      <c r="E1825" s="106"/>
      <c r="F1825" s="106">
        <v>1</v>
      </c>
      <c r="G1825" s="117">
        <v>129.59</v>
      </c>
      <c r="H1825" s="102"/>
    </row>
    <row r="1826" spans="1:8" ht="47.25" x14ac:dyDescent="0.25">
      <c r="A1826" s="36" t="s">
        <v>3721</v>
      </c>
      <c r="B1826" s="36" t="s">
        <v>10052</v>
      </c>
      <c r="C1826" s="121" t="s">
        <v>3722</v>
      </c>
      <c r="D1826" s="36" t="s">
        <v>8</v>
      </c>
      <c r="E1826" s="36">
        <v>2</v>
      </c>
      <c r="F1826" s="36">
        <v>1</v>
      </c>
      <c r="G1826" s="116">
        <v>51.84</v>
      </c>
      <c r="H1826" s="102" t="s">
        <v>19595</v>
      </c>
    </row>
    <row r="1827" spans="1:8" x14ac:dyDescent="0.25">
      <c r="A1827" s="36"/>
      <c r="B1827" s="36"/>
      <c r="C1827" s="121"/>
      <c r="D1827" s="36" t="s">
        <v>7</v>
      </c>
      <c r="E1827" s="36">
        <v>0.5</v>
      </c>
      <c r="F1827" s="36">
        <v>1</v>
      </c>
      <c r="G1827" s="116">
        <v>12.96</v>
      </c>
      <c r="H1827" s="102"/>
    </row>
    <row r="1828" spans="1:8" ht="63" x14ac:dyDescent="0.25">
      <c r="A1828" s="36"/>
      <c r="B1828" s="36"/>
      <c r="C1828" s="122" t="s">
        <v>14815</v>
      </c>
      <c r="D1828" s="106"/>
      <c r="E1828" s="106"/>
      <c r="F1828" s="106">
        <v>2</v>
      </c>
      <c r="G1828" s="117">
        <v>64.800000000000011</v>
      </c>
      <c r="H1828" s="102"/>
    </row>
    <row r="1829" spans="1:8" ht="31.5" x14ac:dyDescent="0.25">
      <c r="A1829" s="36" t="s">
        <v>3723</v>
      </c>
      <c r="B1829" s="36" t="s">
        <v>10053</v>
      </c>
      <c r="C1829" s="121" t="s">
        <v>3724</v>
      </c>
      <c r="D1829" s="36" t="s">
        <v>4</v>
      </c>
      <c r="E1829" s="36">
        <v>8</v>
      </c>
      <c r="F1829" s="36">
        <v>3</v>
      </c>
      <c r="G1829" s="116">
        <v>622.04</v>
      </c>
      <c r="H1829" s="102" t="s">
        <v>17777</v>
      </c>
    </row>
    <row r="1830" spans="1:8" ht="47.25" x14ac:dyDescent="0.25">
      <c r="A1830" s="36"/>
      <c r="B1830" s="36"/>
      <c r="C1830" s="122" t="s">
        <v>14816</v>
      </c>
      <c r="D1830" s="106"/>
      <c r="E1830" s="106"/>
      <c r="F1830" s="106">
        <v>3</v>
      </c>
      <c r="G1830" s="117">
        <v>622.04</v>
      </c>
      <c r="H1830" s="102"/>
    </row>
    <row r="1831" spans="1:8" ht="31.5" x14ac:dyDescent="0.25">
      <c r="A1831" s="36" t="s">
        <v>3725</v>
      </c>
      <c r="B1831" s="36" t="s">
        <v>10054</v>
      </c>
      <c r="C1831" s="121" t="s">
        <v>3726</v>
      </c>
      <c r="D1831" s="36" t="s">
        <v>5</v>
      </c>
      <c r="E1831" s="36">
        <v>5</v>
      </c>
      <c r="F1831" s="36">
        <v>1</v>
      </c>
      <c r="G1831" s="116">
        <v>129.59</v>
      </c>
      <c r="H1831" s="102" t="s">
        <v>17576</v>
      </c>
    </row>
    <row r="1832" spans="1:8" ht="47.25" x14ac:dyDescent="0.25">
      <c r="A1832" s="36"/>
      <c r="B1832" s="36"/>
      <c r="C1832" s="122" t="s">
        <v>14817</v>
      </c>
      <c r="D1832" s="106"/>
      <c r="E1832" s="106"/>
      <c r="F1832" s="106">
        <v>1</v>
      </c>
      <c r="G1832" s="117">
        <v>129.59</v>
      </c>
      <c r="H1832" s="102"/>
    </row>
    <row r="1833" spans="1:8" ht="31.5" x14ac:dyDescent="0.25">
      <c r="A1833" s="36" t="s">
        <v>3727</v>
      </c>
      <c r="B1833" s="36" t="s">
        <v>10055</v>
      </c>
      <c r="C1833" s="121" t="s">
        <v>3728</v>
      </c>
      <c r="D1833" s="36" t="s">
        <v>3</v>
      </c>
      <c r="E1833" s="36">
        <v>10</v>
      </c>
      <c r="F1833" s="36">
        <v>1</v>
      </c>
      <c r="G1833" s="116">
        <v>259.18</v>
      </c>
      <c r="H1833" s="102" t="s">
        <v>17846</v>
      </c>
    </row>
    <row r="1834" spans="1:8" x14ac:dyDescent="0.25">
      <c r="A1834" s="36"/>
      <c r="B1834" s="36"/>
      <c r="C1834" s="121"/>
      <c r="D1834" s="36" t="s">
        <v>4</v>
      </c>
      <c r="E1834" s="36">
        <v>8</v>
      </c>
      <c r="F1834" s="36">
        <v>1</v>
      </c>
      <c r="G1834" s="116">
        <v>207.35</v>
      </c>
      <c r="H1834" s="102"/>
    </row>
    <row r="1835" spans="1:8" ht="47.25" x14ac:dyDescent="0.25">
      <c r="A1835" s="36"/>
      <c r="B1835" s="36"/>
      <c r="C1835" s="122" t="s">
        <v>14818</v>
      </c>
      <c r="D1835" s="106"/>
      <c r="E1835" s="106"/>
      <c r="F1835" s="106">
        <v>2</v>
      </c>
      <c r="G1835" s="117">
        <v>466.53</v>
      </c>
      <c r="H1835" s="102"/>
    </row>
    <row r="1836" spans="1:8" ht="31.5" x14ac:dyDescent="0.25">
      <c r="A1836" s="36" t="s">
        <v>3729</v>
      </c>
      <c r="B1836" s="36" t="s">
        <v>10056</v>
      </c>
      <c r="C1836" s="121" t="s">
        <v>3730</v>
      </c>
      <c r="D1836" s="36" t="s">
        <v>5</v>
      </c>
      <c r="E1836" s="36">
        <v>5</v>
      </c>
      <c r="F1836" s="36">
        <v>1</v>
      </c>
      <c r="G1836" s="116">
        <v>129.59</v>
      </c>
      <c r="H1836" s="102" t="s">
        <v>20287</v>
      </c>
    </row>
    <row r="1837" spans="1:8" ht="31.5" x14ac:dyDescent="0.25">
      <c r="A1837" s="36"/>
      <c r="B1837" s="36"/>
      <c r="C1837" s="122" t="s">
        <v>14819</v>
      </c>
      <c r="D1837" s="106"/>
      <c r="E1837" s="106"/>
      <c r="F1837" s="106">
        <v>1</v>
      </c>
      <c r="G1837" s="117">
        <v>129.59</v>
      </c>
      <c r="H1837" s="102"/>
    </row>
    <row r="1838" spans="1:8" ht="31.5" x14ac:dyDescent="0.25">
      <c r="A1838" s="36" t="s">
        <v>3731</v>
      </c>
      <c r="B1838" s="36" t="s">
        <v>10057</v>
      </c>
      <c r="C1838" s="121" t="s">
        <v>3732</v>
      </c>
      <c r="D1838" s="36" t="s">
        <v>7</v>
      </c>
      <c r="E1838" s="36">
        <v>0.5</v>
      </c>
      <c r="F1838" s="36">
        <v>1</v>
      </c>
      <c r="G1838" s="116">
        <v>12.96</v>
      </c>
      <c r="H1838" s="102" t="s">
        <v>20641</v>
      </c>
    </row>
    <row r="1839" spans="1:8" ht="31.5" x14ac:dyDescent="0.25">
      <c r="A1839" s="36"/>
      <c r="B1839" s="36"/>
      <c r="C1839" s="122" t="s">
        <v>14820</v>
      </c>
      <c r="D1839" s="106"/>
      <c r="E1839" s="106"/>
      <c r="F1839" s="106">
        <v>1</v>
      </c>
      <c r="G1839" s="117">
        <v>12.96</v>
      </c>
      <c r="H1839" s="102"/>
    </row>
    <row r="1840" spans="1:8" x14ac:dyDescent="0.25">
      <c r="A1840" s="36" t="s">
        <v>3735</v>
      </c>
      <c r="B1840" s="36" t="s">
        <v>10058</v>
      </c>
      <c r="C1840" s="121" t="s">
        <v>3736</v>
      </c>
      <c r="D1840" s="36" t="s">
        <v>7</v>
      </c>
      <c r="E1840" s="36">
        <v>0.5</v>
      </c>
      <c r="F1840" s="36">
        <v>1</v>
      </c>
      <c r="G1840" s="116">
        <v>12.96</v>
      </c>
      <c r="H1840" s="102" t="s">
        <v>17065</v>
      </c>
    </row>
    <row r="1841" spans="1:8" ht="31.5" x14ac:dyDescent="0.25">
      <c r="A1841" s="36"/>
      <c r="B1841" s="36"/>
      <c r="C1841" s="122" t="s">
        <v>14821</v>
      </c>
      <c r="D1841" s="106"/>
      <c r="E1841" s="106"/>
      <c r="F1841" s="106">
        <v>1</v>
      </c>
      <c r="G1841" s="117">
        <v>12.96</v>
      </c>
      <c r="H1841" s="102"/>
    </row>
    <row r="1842" spans="1:8" x14ac:dyDescent="0.25">
      <c r="A1842" s="36" t="s">
        <v>3737</v>
      </c>
      <c r="B1842" s="36" t="s">
        <v>10059</v>
      </c>
      <c r="C1842" s="121" t="s">
        <v>3738</v>
      </c>
      <c r="D1842" s="36" t="s">
        <v>7</v>
      </c>
      <c r="E1842" s="36">
        <v>0.5</v>
      </c>
      <c r="F1842" s="36">
        <v>1</v>
      </c>
      <c r="G1842" s="116">
        <v>12.96</v>
      </c>
      <c r="H1842" s="102" t="s">
        <v>17490</v>
      </c>
    </row>
    <row r="1843" spans="1:8" ht="31.5" x14ac:dyDescent="0.25">
      <c r="A1843" s="36"/>
      <c r="B1843" s="36"/>
      <c r="C1843" s="122" t="s">
        <v>14822</v>
      </c>
      <c r="D1843" s="106"/>
      <c r="E1843" s="106"/>
      <c r="F1843" s="106">
        <v>1</v>
      </c>
      <c r="G1843" s="117">
        <v>12.96</v>
      </c>
      <c r="H1843" s="102"/>
    </row>
    <row r="1844" spans="1:8" ht="31.5" x14ac:dyDescent="0.25">
      <c r="A1844" s="36" t="s">
        <v>3740</v>
      </c>
      <c r="B1844" s="36" t="s">
        <v>10060</v>
      </c>
      <c r="C1844" s="121" t="s">
        <v>3741</v>
      </c>
      <c r="D1844" s="36" t="s">
        <v>3</v>
      </c>
      <c r="E1844" s="36">
        <v>10</v>
      </c>
      <c r="F1844" s="36">
        <v>2</v>
      </c>
      <c r="G1844" s="116">
        <v>518.36</v>
      </c>
      <c r="H1844" s="102" t="s">
        <v>19732</v>
      </c>
    </row>
    <row r="1845" spans="1:8" x14ac:dyDescent="0.25">
      <c r="A1845" s="36"/>
      <c r="B1845" s="36"/>
      <c r="C1845" s="121"/>
      <c r="D1845" s="36" t="s">
        <v>4</v>
      </c>
      <c r="E1845" s="36">
        <v>8</v>
      </c>
      <c r="F1845" s="36">
        <v>3</v>
      </c>
      <c r="G1845" s="116">
        <v>622.04</v>
      </c>
      <c r="H1845" s="102"/>
    </row>
    <row r="1846" spans="1:8" x14ac:dyDescent="0.25">
      <c r="A1846" s="36"/>
      <c r="B1846" s="36"/>
      <c r="C1846" s="121"/>
      <c r="D1846" s="36" t="s">
        <v>5</v>
      </c>
      <c r="E1846" s="36">
        <v>5</v>
      </c>
      <c r="F1846" s="36">
        <v>1</v>
      </c>
      <c r="G1846" s="116">
        <v>129.59</v>
      </c>
      <c r="H1846" s="102"/>
    </row>
    <row r="1847" spans="1:8" x14ac:dyDescent="0.25">
      <c r="A1847" s="36"/>
      <c r="B1847" s="36"/>
      <c r="C1847" s="121"/>
      <c r="D1847" s="36" t="s">
        <v>7</v>
      </c>
      <c r="E1847" s="36">
        <v>0.5</v>
      </c>
      <c r="F1847" s="36">
        <v>5</v>
      </c>
      <c r="G1847" s="116">
        <v>64.8</v>
      </c>
      <c r="H1847" s="102"/>
    </row>
    <row r="1848" spans="1:8" ht="31.5" x14ac:dyDescent="0.25">
      <c r="A1848" s="36"/>
      <c r="B1848" s="36"/>
      <c r="C1848" s="122" t="s">
        <v>14823</v>
      </c>
      <c r="D1848" s="106"/>
      <c r="E1848" s="106"/>
      <c r="F1848" s="106">
        <v>11</v>
      </c>
      <c r="G1848" s="117">
        <v>1334.79</v>
      </c>
      <c r="H1848" s="102"/>
    </row>
    <row r="1849" spans="1:8" ht="31.5" x14ac:dyDescent="0.25">
      <c r="A1849" s="36" t="s">
        <v>3742</v>
      </c>
      <c r="B1849" s="36" t="s">
        <v>10061</v>
      </c>
      <c r="C1849" s="121" t="s">
        <v>3743</v>
      </c>
      <c r="D1849" s="36" t="s">
        <v>5</v>
      </c>
      <c r="E1849" s="36">
        <v>5</v>
      </c>
      <c r="F1849" s="36">
        <v>1</v>
      </c>
      <c r="G1849" s="116">
        <v>129.59</v>
      </c>
      <c r="H1849" s="102" t="s">
        <v>18720</v>
      </c>
    </row>
    <row r="1850" spans="1:8" ht="47.25" x14ac:dyDescent="0.25">
      <c r="A1850" s="36"/>
      <c r="B1850" s="36"/>
      <c r="C1850" s="122" t="s">
        <v>14824</v>
      </c>
      <c r="D1850" s="106"/>
      <c r="E1850" s="106"/>
      <c r="F1850" s="106">
        <v>1</v>
      </c>
      <c r="G1850" s="117">
        <v>129.59</v>
      </c>
      <c r="H1850" s="102"/>
    </row>
    <row r="1851" spans="1:8" x14ac:dyDescent="0.25">
      <c r="A1851" s="36" t="s">
        <v>3744</v>
      </c>
      <c r="B1851" s="36" t="s">
        <v>10062</v>
      </c>
      <c r="C1851" s="121" t="s">
        <v>3745</v>
      </c>
      <c r="D1851" s="36" t="s">
        <v>8</v>
      </c>
      <c r="E1851" s="36">
        <v>2</v>
      </c>
      <c r="F1851" s="36">
        <v>1</v>
      </c>
      <c r="G1851" s="116">
        <v>51.84</v>
      </c>
      <c r="H1851" s="102" t="s">
        <v>16952</v>
      </c>
    </row>
    <row r="1852" spans="1:8" x14ac:dyDescent="0.25">
      <c r="A1852" s="36"/>
      <c r="B1852" s="36"/>
      <c r="C1852" s="122" t="s">
        <v>14825</v>
      </c>
      <c r="D1852" s="106"/>
      <c r="E1852" s="106"/>
      <c r="F1852" s="106">
        <v>1</v>
      </c>
      <c r="G1852" s="117">
        <v>51.84</v>
      </c>
      <c r="H1852" s="102"/>
    </row>
    <row r="1853" spans="1:8" ht="31.5" x14ac:dyDescent="0.25">
      <c r="A1853" s="36" t="s">
        <v>3746</v>
      </c>
      <c r="B1853" s="36" t="s">
        <v>10063</v>
      </c>
      <c r="C1853" s="121" t="s">
        <v>3747</v>
      </c>
      <c r="D1853" s="36" t="s">
        <v>5</v>
      </c>
      <c r="E1853" s="36">
        <v>5</v>
      </c>
      <c r="F1853" s="36">
        <v>1</v>
      </c>
      <c r="G1853" s="116">
        <v>129.59</v>
      </c>
      <c r="H1853" s="102" t="s">
        <v>19255</v>
      </c>
    </row>
    <row r="1854" spans="1:8" ht="31.5" x14ac:dyDescent="0.25">
      <c r="A1854" s="36"/>
      <c r="B1854" s="36"/>
      <c r="C1854" s="122" t="s">
        <v>14826</v>
      </c>
      <c r="D1854" s="106"/>
      <c r="E1854" s="106"/>
      <c r="F1854" s="106">
        <v>1</v>
      </c>
      <c r="G1854" s="117">
        <v>129.59</v>
      </c>
      <c r="H1854" s="102"/>
    </row>
    <row r="1855" spans="1:8" ht="31.5" x14ac:dyDescent="0.25">
      <c r="A1855" s="36" t="s">
        <v>3748</v>
      </c>
      <c r="B1855" s="36" t="s">
        <v>10064</v>
      </c>
      <c r="C1855" s="121" t="s">
        <v>3749</v>
      </c>
      <c r="D1855" s="36" t="s">
        <v>7</v>
      </c>
      <c r="E1855" s="36">
        <v>0.5</v>
      </c>
      <c r="F1855" s="36">
        <v>1</v>
      </c>
      <c r="G1855" s="116">
        <v>12.96</v>
      </c>
      <c r="H1855" s="102" t="s">
        <v>20756</v>
      </c>
    </row>
    <row r="1856" spans="1:8" ht="31.5" x14ac:dyDescent="0.25">
      <c r="A1856" s="36"/>
      <c r="B1856" s="36"/>
      <c r="C1856" s="122" t="s">
        <v>14827</v>
      </c>
      <c r="D1856" s="106"/>
      <c r="E1856" s="106"/>
      <c r="F1856" s="106">
        <v>1</v>
      </c>
      <c r="G1856" s="117">
        <v>12.96</v>
      </c>
      <c r="H1856" s="102"/>
    </row>
    <row r="1857" spans="1:8" ht="31.5" x14ac:dyDescent="0.25">
      <c r="A1857" s="36" t="s">
        <v>3750</v>
      </c>
      <c r="B1857" s="36" t="s">
        <v>10065</v>
      </c>
      <c r="C1857" s="121" t="s">
        <v>3751</v>
      </c>
      <c r="D1857" s="36" t="s">
        <v>7</v>
      </c>
      <c r="E1857" s="36">
        <v>0.5</v>
      </c>
      <c r="F1857" s="36">
        <v>1</v>
      </c>
      <c r="G1857" s="116">
        <v>12.96</v>
      </c>
      <c r="H1857" s="102" t="s">
        <v>19230</v>
      </c>
    </row>
    <row r="1858" spans="1:8" ht="31.5" x14ac:dyDescent="0.25">
      <c r="A1858" s="36"/>
      <c r="B1858" s="36"/>
      <c r="C1858" s="122" t="s">
        <v>14828</v>
      </c>
      <c r="D1858" s="106"/>
      <c r="E1858" s="106"/>
      <c r="F1858" s="106">
        <v>1</v>
      </c>
      <c r="G1858" s="117">
        <v>12.96</v>
      </c>
      <c r="H1858" s="102"/>
    </row>
    <row r="1859" spans="1:8" ht="31.5" x14ac:dyDescent="0.25">
      <c r="A1859" s="36" t="s">
        <v>3752</v>
      </c>
      <c r="B1859" s="36" t="s">
        <v>10066</v>
      </c>
      <c r="C1859" s="121" t="s">
        <v>3753</v>
      </c>
      <c r="D1859" s="36" t="s">
        <v>7</v>
      </c>
      <c r="E1859" s="36">
        <v>0.5</v>
      </c>
      <c r="F1859" s="36">
        <v>1</v>
      </c>
      <c r="G1859" s="116">
        <v>12.96</v>
      </c>
      <c r="H1859" s="102" t="s">
        <v>20134</v>
      </c>
    </row>
    <row r="1860" spans="1:8" ht="31.5" x14ac:dyDescent="0.25">
      <c r="A1860" s="36"/>
      <c r="B1860" s="36"/>
      <c r="C1860" s="122" t="s">
        <v>14829</v>
      </c>
      <c r="D1860" s="106"/>
      <c r="E1860" s="106"/>
      <c r="F1860" s="106">
        <v>1</v>
      </c>
      <c r="G1860" s="117">
        <v>12.96</v>
      </c>
      <c r="H1860" s="102"/>
    </row>
    <row r="1861" spans="1:8" ht="31.5" x14ac:dyDescent="0.25">
      <c r="A1861" s="36" t="s">
        <v>3754</v>
      </c>
      <c r="B1861" s="36" t="s">
        <v>10067</v>
      </c>
      <c r="C1861" s="121" t="s">
        <v>3755</v>
      </c>
      <c r="D1861" s="36" t="s">
        <v>8</v>
      </c>
      <c r="E1861" s="36">
        <v>2</v>
      </c>
      <c r="F1861" s="36">
        <v>2</v>
      </c>
      <c r="G1861" s="116">
        <v>103.67</v>
      </c>
      <c r="H1861" s="102" t="s">
        <v>20944</v>
      </c>
    </row>
    <row r="1862" spans="1:8" ht="31.5" x14ac:dyDescent="0.25">
      <c r="A1862" s="36"/>
      <c r="B1862" s="36"/>
      <c r="C1862" s="122" t="s">
        <v>14830</v>
      </c>
      <c r="D1862" s="106"/>
      <c r="E1862" s="106"/>
      <c r="F1862" s="106">
        <v>2</v>
      </c>
      <c r="G1862" s="117">
        <v>103.67</v>
      </c>
      <c r="H1862" s="102"/>
    </row>
    <row r="1863" spans="1:8" ht="31.5" x14ac:dyDescent="0.25">
      <c r="A1863" s="36" t="s">
        <v>3756</v>
      </c>
      <c r="B1863" s="36" t="s">
        <v>10068</v>
      </c>
      <c r="C1863" s="121" t="s">
        <v>3757</v>
      </c>
      <c r="D1863" s="36" t="s">
        <v>3</v>
      </c>
      <c r="E1863" s="36">
        <v>10</v>
      </c>
      <c r="F1863" s="36">
        <v>4</v>
      </c>
      <c r="G1863" s="116">
        <v>1036.73</v>
      </c>
      <c r="H1863" s="102" t="s">
        <v>19604</v>
      </c>
    </row>
    <row r="1864" spans="1:8" x14ac:dyDescent="0.25">
      <c r="A1864" s="36"/>
      <c r="B1864" s="36"/>
      <c r="C1864" s="121"/>
      <c r="D1864" s="36" t="s">
        <v>5</v>
      </c>
      <c r="E1864" s="36">
        <v>5</v>
      </c>
      <c r="F1864" s="36">
        <v>1</v>
      </c>
      <c r="G1864" s="116">
        <v>129.59</v>
      </c>
      <c r="H1864" s="102"/>
    </row>
    <row r="1865" spans="1:8" x14ac:dyDescent="0.25">
      <c r="A1865" s="36"/>
      <c r="B1865" s="36"/>
      <c r="C1865" s="121"/>
      <c r="D1865" s="36" t="s">
        <v>7</v>
      </c>
      <c r="E1865" s="36">
        <v>0.5</v>
      </c>
      <c r="F1865" s="36">
        <v>2</v>
      </c>
      <c r="G1865" s="116">
        <v>25.92</v>
      </c>
      <c r="H1865" s="102"/>
    </row>
    <row r="1866" spans="1:8" ht="31.5" x14ac:dyDescent="0.25">
      <c r="A1866" s="36"/>
      <c r="B1866" s="36"/>
      <c r="C1866" s="122" t="s">
        <v>14831</v>
      </c>
      <c r="D1866" s="106"/>
      <c r="E1866" s="106"/>
      <c r="F1866" s="106">
        <v>7</v>
      </c>
      <c r="G1866" s="117">
        <v>1192.24</v>
      </c>
      <c r="H1866" s="102"/>
    </row>
    <row r="1867" spans="1:8" x14ac:dyDescent="0.25">
      <c r="A1867" s="36" t="s">
        <v>3758</v>
      </c>
      <c r="B1867" s="36" t="s">
        <v>10069</v>
      </c>
      <c r="C1867" s="121" t="s">
        <v>3759</v>
      </c>
      <c r="D1867" s="36" t="s">
        <v>7</v>
      </c>
      <c r="E1867" s="36">
        <v>0.5</v>
      </c>
      <c r="F1867" s="36">
        <v>1</v>
      </c>
      <c r="G1867" s="116">
        <v>12.96</v>
      </c>
      <c r="H1867" s="102" t="s">
        <v>17709</v>
      </c>
    </row>
    <row r="1868" spans="1:8" ht="31.5" x14ac:dyDescent="0.25">
      <c r="A1868" s="36"/>
      <c r="B1868" s="36"/>
      <c r="C1868" s="122" t="s">
        <v>14832</v>
      </c>
      <c r="D1868" s="106"/>
      <c r="E1868" s="106"/>
      <c r="F1868" s="106">
        <v>1</v>
      </c>
      <c r="G1868" s="117">
        <v>12.96</v>
      </c>
      <c r="H1868" s="102"/>
    </row>
    <row r="1869" spans="1:8" ht="31.5" x14ac:dyDescent="0.25">
      <c r="A1869" s="36" t="s">
        <v>3760</v>
      </c>
      <c r="B1869" s="36" t="s">
        <v>10070</v>
      </c>
      <c r="C1869" s="121" t="s">
        <v>3761</v>
      </c>
      <c r="D1869" s="36" t="s">
        <v>3</v>
      </c>
      <c r="E1869" s="36">
        <v>10</v>
      </c>
      <c r="F1869" s="36">
        <v>10</v>
      </c>
      <c r="G1869" s="116">
        <v>2591.8200000000002</v>
      </c>
      <c r="H1869" s="102" t="s">
        <v>18573</v>
      </c>
    </row>
    <row r="1870" spans="1:8" x14ac:dyDescent="0.25">
      <c r="A1870" s="36"/>
      <c r="B1870" s="36"/>
      <c r="C1870" s="121"/>
      <c r="D1870" s="36" t="s">
        <v>4</v>
      </c>
      <c r="E1870" s="36">
        <v>8</v>
      </c>
      <c r="F1870" s="36">
        <v>1</v>
      </c>
      <c r="G1870" s="116">
        <v>207.35</v>
      </c>
      <c r="H1870" s="102"/>
    </row>
    <row r="1871" spans="1:8" x14ac:dyDescent="0.25">
      <c r="A1871" s="36"/>
      <c r="B1871" s="36"/>
      <c r="C1871" s="121"/>
      <c r="D1871" s="36" t="s">
        <v>5</v>
      </c>
      <c r="E1871" s="36">
        <v>5</v>
      </c>
      <c r="F1871" s="36">
        <v>1</v>
      </c>
      <c r="G1871" s="116">
        <v>129.59</v>
      </c>
      <c r="H1871" s="102"/>
    </row>
    <row r="1872" spans="1:8" x14ac:dyDescent="0.25">
      <c r="A1872" s="36"/>
      <c r="B1872" s="36"/>
      <c r="C1872" s="121"/>
      <c r="D1872" s="36" t="s">
        <v>6</v>
      </c>
      <c r="E1872" s="36">
        <v>1</v>
      </c>
      <c r="F1872" s="36">
        <v>2</v>
      </c>
      <c r="G1872" s="116">
        <v>51.84</v>
      </c>
      <c r="H1872" s="102"/>
    </row>
    <row r="1873" spans="1:8" x14ac:dyDescent="0.25">
      <c r="A1873" s="36"/>
      <c r="B1873" s="36"/>
      <c r="C1873" s="121"/>
      <c r="D1873" s="36" t="s">
        <v>7</v>
      </c>
      <c r="E1873" s="36">
        <v>0.5</v>
      </c>
      <c r="F1873" s="36">
        <v>11</v>
      </c>
      <c r="G1873" s="116">
        <v>142.55000000000001</v>
      </c>
      <c r="H1873" s="102"/>
    </row>
    <row r="1874" spans="1:8" ht="31.5" x14ac:dyDescent="0.25">
      <c r="A1874" s="36"/>
      <c r="B1874" s="36"/>
      <c r="C1874" s="122" t="s">
        <v>14833</v>
      </c>
      <c r="D1874" s="106"/>
      <c r="E1874" s="106"/>
      <c r="F1874" s="106">
        <v>25</v>
      </c>
      <c r="G1874" s="117">
        <v>3123.1500000000005</v>
      </c>
      <c r="H1874" s="102"/>
    </row>
    <row r="1875" spans="1:8" ht="31.5" x14ac:dyDescent="0.25">
      <c r="A1875" s="36" t="s">
        <v>3762</v>
      </c>
      <c r="B1875" s="36" t="s">
        <v>10071</v>
      </c>
      <c r="C1875" s="121" t="s">
        <v>3763</v>
      </c>
      <c r="D1875" s="36" t="s">
        <v>7</v>
      </c>
      <c r="E1875" s="36">
        <v>0.5</v>
      </c>
      <c r="F1875" s="36">
        <v>2</v>
      </c>
      <c r="G1875" s="116">
        <v>25.92</v>
      </c>
      <c r="H1875" s="102" t="s">
        <v>20466</v>
      </c>
    </row>
    <row r="1876" spans="1:8" ht="31.5" x14ac:dyDescent="0.25">
      <c r="A1876" s="36"/>
      <c r="B1876" s="36"/>
      <c r="C1876" s="122" t="s">
        <v>14834</v>
      </c>
      <c r="D1876" s="106"/>
      <c r="E1876" s="106"/>
      <c r="F1876" s="106">
        <v>2</v>
      </c>
      <c r="G1876" s="117">
        <v>25.92</v>
      </c>
      <c r="H1876" s="102"/>
    </row>
    <row r="1877" spans="1:8" ht="31.5" x14ac:dyDescent="0.25">
      <c r="A1877" s="36" t="s">
        <v>3764</v>
      </c>
      <c r="B1877" s="36" t="s">
        <v>10072</v>
      </c>
      <c r="C1877" s="121" t="s">
        <v>3765</v>
      </c>
      <c r="D1877" s="36" t="s">
        <v>3</v>
      </c>
      <c r="E1877" s="36">
        <v>10</v>
      </c>
      <c r="F1877" s="36">
        <v>1</v>
      </c>
      <c r="G1877" s="116">
        <v>259.18</v>
      </c>
      <c r="H1877" s="102" t="s">
        <v>17645</v>
      </c>
    </row>
    <row r="1878" spans="1:8" x14ac:dyDescent="0.25">
      <c r="A1878" s="36"/>
      <c r="B1878" s="36"/>
      <c r="C1878" s="121"/>
      <c r="D1878" s="36" t="s">
        <v>4</v>
      </c>
      <c r="E1878" s="36">
        <v>8</v>
      </c>
      <c r="F1878" s="36">
        <v>1</v>
      </c>
      <c r="G1878" s="116">
        <v>207.35</v>
      </c>
      <c r="H1878" s="102"/>
    </row>
    <row r="1879" spans="1:8" x14ac:dyDescent="0.25">
      <c r="A1879" s="36"/>
      <c r="B1879" s="36"/>
      <c r="C1879" s="121"/>
      <c r="D1879" s="36" t="s">
        <v>5</v>
      </c>
      <c r="E1879" s="36">
        <v>5</v>
      </c>
      <c r="F1879" s="36">
        <v>3</v>
      </c>
      <c r="G1879" s="116">
        <v>388.77</v>
      </c>
      <c r="H1879" s="102"/>
    </row>
    <row r="1880" spans="1:8" x14ac:dyDescent="0.25">
      <c r="A1880" s="36"/>
      <c r="B1880" s="36"/>
      <c r="C1880" s="121"/>
      <c r="D1880" s="36" t="s">
        <v>7</v>
      </c>
      <c r="E1880" s="36">
        <v>0.5</v>
      </c>
      <c r="F1880" s="36">
        <v>5</v>
      </c>
      <c r="G1880" s="116">
        <v>64.8</v>
      </c>
      <c r="H1880" s="102"/>
    </row>
    <row r="1881" spans="1:8" ht="31.5" x14ac:dyDescent="0.25">
      <c r="A1881" s="36"/>
      <c r="B1881" s="36"/>
      <c r="C1881" s="122" t="s">
        <v>14835</v>
      </c>
      <c r="D1881" s="106"/>
      <c r="E1881" s="106"/>
      <c r="F1881" s="106">
        <v>10</v>
      </c>
      <c r="G1881" s="117">
        <v>920.09999999999991</v>
      </c>
      <c r="H1881" s="102"/>
    </row>
    <row r="1882" spans="1:8" ht="31.5" x14ac:dyDescent="0.25">
      <c r="A1882" s="36" t="s">
        <v>3766</v>
      </c>
      <c r="B1882" s="36" t="s">
        <v>10073</v>
      </c>
      <c r="C1882" s="121" t="s">
        <v>3767</v>
      </c>
      <c r="D1882" s="36" t="s">
        <v>5</v>
      </c>
      <c r="E1882" s="36">
        <v>5</v>
      </c>
      <c r="F1882" s="36">
        <v>1</v>
      </c>
      <c r="G1882" s="116">
        <v>129.59</v>
      </c>
      <c r="H1882" s="102" t="s">
        <v>19526</v>
      </c>
    </row>
    <row r="1883" spans="1:8" ht="31.5" x14ac:dyDescent="0.25">
      <c r="A1883" s="36"/>
      <c r="B1883" s="36"/>
      <c r="C1883" s="122" t="s">
        <v>14836</v>
      </c>
      <c r="D1883" s="106"/>
      <c r="E1883" s="106"/>
      <c r="F1883" s="106">
        <v>1</v>
      </c>
      <c r="G1883" s="117">
        <v>129.59</v>
      </c>
      <c r="H1883" s="102"/>
    </row>
    <row r="1884" spans="1:8" ht="31.5" x14ac:dyDescent="0.25">
      <c r="A1884" s="36" t="s">
        <v>3768</v>
      </c>
      <c r="B1884" s="36" t="s">
        <v>10074</v>
      </c>
      <c r="C1884" s="121" t="s">
        <v>3769</v>
      </c>
      <c r="D1884" s="36" t="s">
        <v>3</v>
      </c>
      <c r="E1884" s="36">
        <v>10</v>
      </c>
      <c r="F1884" s="36">
        <v>1</v>
      </c>
      <c r="G1884" s="116">
        <v>259.18</v>
      </c>
      <c r="H1884" s="102" t="s">
        <v>19821</v>
      </c>
    </row>
    <row r="1885" spans="1:8" ht="31.5" x14ac:dyDescent="0.25">
      <c r="A1885" s="36"/>
      <c r="B1885" s="36"/>
      <c r="C1885" s="122" t="s">
        <v>14837</v>
      </c>
      <c r="D1885" s="106"/>
      <c r="E1885" s="106"/>
      <c r="F1885" s="106">
        <v>1</v>
      </c>
      <c r="G1885" s="117">
        <v>259.18</v>
      </c>
      <c r="H1885" s="102"/>
    </row>
    <row r="1886" spans="1:8" ht="31.5" x14ac:dyDescent="0.25">
      <c r="A1886" s="36" t="s">
        <v>3770</v>
      </c>
      <c r="B1886" s="36" t="s">
        <v>10075</v>
      </c>
      <c r="C1886" s="121" t="s">
        <v>3771</v>
      </c>
      <c r="D1886" s="36" t="s">
        <v>5</v>
      </c>
      <c r="E1886" s="36">
        <v>5</v>
      </c>
      <c r="F1886" s="36">
        <v>1</v>
      </c>
      <c r="G1886" s="116">
        <v>129.59</v>
      </c>
      <c r="H1886" s="102" t="s">
        <v>19063</v>
      </c>
    </row>
    <row r="1887" spans="1:8" ht="31.5" x14ac:dyDescent="0.25">
      <c r="A1887" s="36"/>
      <c r="B1887" s="36"/>
      <c r="C1887" s="122" t="s">
        <v>14838</v>
      </c>
      <c r="D1887" s="106"/>
      <c r="E1887" s="106"/>
      <c r="F1887" s="106">
        <v>1</v>
      </c>
      <c r="G1887" s="117">
        <v>129.59</v>
      </c>
      <c r="H1887" s="102"/>
    </row>
    <row r="1888" spans="1:8" ht="31.5" x14ac:dyDescent="0.25">
      <c r="A1888" s="36" t="s">
        <v>3772</v>
      </c>
      <c r="B1888" s="36" t="s">
        <v>10076</v>
      </c>
      <c r="C1888" s="121" t="s">
        <v>3773</v>
      </c>
      <c r="D1888" s="36" t="s">
        <v>8</v>
      </c>
      <c r="E1888" s="36">
        <v>2</v>
      </c>
      <c r="F1888" s="36">
        <v>1</v>
      </c>
      <c r="G1888" s="116">
        <v>51.84</v>
      </c>
      <c r="H1888" s="102" t="s">
        <v>16935</v>
      </c>
    </row>
    <row r="1889" spans="1:8" x14ac:dyDescent="0.25">
      <c r="A1889" s="36"/>
      <c r="B1889" s="36"/>
      <c r="C1889" s="121"/>
      <c r="D1889" s="36" t="s">
        <v>7</v>
      </c>
      <c r="E1889" s="36">
        <v>0.5</v>
      </c>
      <c r="F1889" s="36">
        <v>1</v>
      </c>
      <c r="G1889" s="116">
        <v>12.96</v>
      </c>
      <c r="H1889" s="102"/>
    </row>
    <row r="1890" spans="1:8" ht="31.5" x14ac:dyDescent="0.25">
      <c r="A1890" s="36"/>
      <c r="B1890" s="36"/>
      <c r="C1890" s="122" t="s">
        <v>14839</v>
      </c>
      <c r="D1890" s="106"/>
      <c r="E1890" s="106"/>
      <c r="F1890" s="106">
        <v>2</v>
      </c>
      <c r="G1890" s="117">
        <v>64.800000000000011</v>
      </c>
      <c r="H1890" s="102"/>
    </row>
    <row r="1891" spans="1:8" x14ac:dyDescent="0.25">
      <c r="A1891" s="36" t="s">
        <v>3774</v>
      </c>
      <c r="B1891" s="36" t="s">
        <v>10077</v>
      </c>
      <c r="C1891" s="121" t="s">
        <v>3775</v>
      </c>
      <c r="D1891" s="36" t="s">
        <v>7</v>
      </c>
      <c r="E1891" s="36">
        <v>0.5</v>
      </c>
      <c r="F1891" s="36">
        <v>1</v>
      </c>
      <c r="G1891" s="116">
        <v>12.96</v>
      </c>
      <c r="H1891" s="102" t="s">
        <v>19531</v>
      </c>
    </row>
    <row r="1892" spans="1:8" ht="31.5" x14ac:dyDescent="0.25">
      <c r="A1892" s="36"/>
      <c r="B1892" s="36"/>
      <c r="C1892" s="122" t="s">
        <v>14840</v>
      </c>
      <c r="D1892" s="106"/>
      <c r="E1892" s="106"/>
      <c r="F1892" s="106">
        <v>1</v>
      </c>
      <c r="G1892" s="117">
        <v>12.96</v>
      </c>
      <c r="H1892" s="102"/>
    </row>
    <row r="1893" spans="1:8" x14ac:dyDescent="0.25">
      <c r="A1893" s="36" t="s">
        <v>3776</v>
      </c>
      <c r="B1893" s="36" t="s">
        <v>10078</v>
      </c>
      <c r="C1893" s="121" t="s">
        <v>3777</v>
      </c>
      <c r="D1893" s="36" t="s">
        <v>8</v>
      </c>
      <c r="E1893" s="36">
        <v>2</v>
      </c>
      <c r="F1893" s="36">
        <v>8</v>
      </c>
      <c r="G1893" s="116">
        <v>414.69</v>
      </c>
      <c r="H1893" s="102" t="s">
        <v>20018</v>
      </c>
    </row>
    <row r="1894" spans="1:8" x14ac:dyDescent="0.25">
      <c r="A1894" s="36"/>
      <c r="B1894" s="36"/>
      <c r="C1894" s="121"/>
      <c r="D1894" s="36" t="s">
        <v>7</v>
      </c>
      <c r="E1894" s="36">
        <v>0.5</v>
      </c>
      <c r="F1894" s="36">
        <v>8</v>
      </c>
      <c r="G1894" s="116">
        <v>103.67</v>
      </c>
      <c r="H1894" s="102"/>
    </row>
    <row r="1895" spans="1:8" x14ac:dyDescent="0.25">
      <c r="A1895" s="36"/>
      <c r="B1895" s="36"/>
      <c r="C1895" s="122" t="s">
        <v>14841</v>
      </c>
      <c r="D1895" s="106"/>
      <c r="E1895" s="106"/>
      <c r="F1895" s="106">
        <v>16</v>
      </c>
      <c r="G1895" s="117">
        <v>518.36</v>
      </c>
      <c r="H1895" s="102"/>
    </row>
    <row r="1896" spans="1:8" ht="31.5" x14ac:dyDescent="0.25">
      <c r="A1896" s="36" t="s">
        <v>3778</v>
      </c>
      <c r="B1896" s="36" t="s">
        <v>10079</v>
      </c>
      <c r="C1896" s="121" t="s">
        <v>3779</v>
      </c>
      <c r="D1896" s="36" t="s">
        <v>4</v>
      </c>
      <c r="E1896" s="36">
        <v>8</v>
      </c>
      <c r="F1896" s="36">
        <v>2</v>
      </c>
      <c r="G1896" s="116">
        <v>414.69</v>
      </c>
      <c r="H1896" s="102" t="s">
        <v>17739</v>
      </c>
    </row>
    <row r="1897" spans="1:8" x14ac:dyDescent="0.25">
      <c r="A1897" s="36"/>
      <c r="B1897" s="36"/>
      <c r="C1897" s="121"/>
      <c r="D1897" s="36" t="s">
        <v>8</v>
      </c>
      <c r="E1897" s="36">
        <v>2</v>
      </c>
      <c r="F1897" s="36">
        <v>21</v>
      </c>
      <c r="G1897" s="116">
        <v>1088.56</v>
      </c>
      <c r="H1897" s="102"/>
    </row>
    <row r="1898" spans="1:8" x14ac:dyDescent="0.25">
      <c r="A1898" s="36"/>
      <c r="B1898" s="36"/>
      <c r="C1898" s="121"/>
      <c r="D1898" s="36" t="s">
        <v>6</v>
      </c>
      <c r="E1898" s="36">
        <v>1</v>
      </c>
      <c r="F1898" s="36">
        <v>1</v>
      </c>
      <c r="G1898" s="116">
        <v>25.92</v>
      </c>
      <c r="H1898" s="102"/>
    </row>
    <row r="1899" spans="1:8" x14ac:dyDescent="0.25">
      <c r="A1899" s="36"/>
      <c r="B1899" s="36"/>
      <c r="C1899" s="121"/>
      <c r="D1899" s="36" t="s">
        <v>7</v>
      </c>
      <c r="E1899" s="36">
        <v>0.5</v>
      </c>
      <c r="F1899" s="36">
        <v>24</v>
      </c>
      <c r="G1899" s="116">
        <v>311.02</v>
      </c>
      <c r="H1899" s="102"/>
    </row>
    <row r="1900" spans="1:8" ht="47.25" x14ac:dyDescent="0.25">
      <c r="A1900" s="36"/>
      <c r="B1900" s="36"/>
      <c r="C1900" s="122" t="s">
        <v>14842</v>
      </c>
      <c r="D1900" s="106"/>
      <c r="E1900" s="106"/>
      <c r="F1900" s="106">
        <v>48</v>
      </c>
      <c r="G1900" s="117">
        <v>1840.19</v>
      </c>
      <c r="H1900" s="102"/>
    </row>
    <row r="1901" spans="1:8" ht="31.5" x14ac:dyDescent="0.25">
      <c r="A1901" s="36" t="s">
        <v>3780</v>
      </c>
      <c r="B1901" s="36" t="s">
        <v>10080</v>
      </c>
      <c r="C1901" s="121" t="s">
        <v>3781</v>
      </c>
      <c r="D1901" s="36" t="s">
        <v>3</v>
      </c>
      <c r="E1901" s="36">
        <v>10</v>
      </c>
      <c r="F1901" s="36">
        <v>1</v>
      </c>
      <c r="G1901" s="116">
        <v>259.18</v>
      </c>
      <c r="H1901" s="102" t="s">
        <v>19294</v>
      </c>
    </row>
    <row r="1902" spans="1:8" x14ac:dyDescent="0.25">
      <c r="A1902" s="36"/>
      <c r="B1902" s="36"/>
      <c r="C1902" s="121"/>
      <c r="D1902" s="36" t="s">
        <v>4</v>
      </c>
      <c r="E1902" s="36">
        <v>8</v>
      </c>
      <c r="F1902" s="36">
        <v>4</v>
      </c>
      <c r="G1902" s="116">
        <v>829.38</v>
      </c>
      <c r="H1902" s="102"/>
    </row>
    <row r="1903" spans="1:8" x14ac:dyDescent="0.25">
      <c r="A1903" s="36"/>
      <c r="B1903" s="36"/>
      <c r="C1903" s="121"/>
      <c r="D1903" s="36" t="s">
        <v>5</v>
      </c>
      <c r="E1903" s="36">
        <v>5</v>
      </c>
      <c r="F1903" s="36">
        <v>11</v>
      </c>
      <c r="G1903" s="116">
        <v>1425.5</v>
      </c>
      <c r="H1903" s="102"/>
    </row>
    <row r="1904" spans="1:8" x14ac:dyDescent="0.25">
      <c r="A1904" s="36"/>
      <c r="B1904" s="36"/>
      <c r="C1904" s="121"/>
      <c r="D1904" s="36" t="s">
        <v>8</v>
      </c>
      <c r="E1904" s="36">
        <v>2</v>
      </c>
      <c r="F1904" s="36">
        <v>1</v>
      </c>
      <c r="G1904" s="116">
        <v>51.84</v>
      </c>
      <c r="H1904" s="102"/>
    </row>
    <row r="1905" spans="1:8" x14ac:dyDescent="0.25">
      <c r="A1905" s="36"/>
      <c r="B1905" s="36"/>
      <c r="C1905" s="121"/>
      <c r="D1905" s="36" t="s">
        <v>7</v>
      </c>
      <c r="E1905" s="36">
        <v>0.5</v>
      </c>
      <c r="F1905" s="36">
        <v>4</v>
      </c>
      <c r="G1905" s="116">
        <v>51.84</v>
      </c>
      <c r="H1905" s="102"/>
    </row>
    <row r="1906" spans="1:8" ht="47.25" x14ac:dyDescent="0.25">
      <c r="A1906" s="36"/>
      <c r="B1906" s="36"/>
      <c r="C1906" s="122" t="s">
        <v>14843</v>
      </c>
      <c r="D1906" s="106"/>
      <c r="E1906" s="106"/>
      <c r="F1906" s="106">
        <v>21</v>
      </c>
      <c r="G1906" s="117">
        <v>2617.7400000000002</v>
      </c>
      <c r="H1906" s="102"/>
    </row>
    <row r="1907" spans="1:8" ht="31.5" x14ac:dyDescent="0.25">
      <c r="A1907" s="36" t="s">
        <v>3782</v>
      </c>
      <c r="B1907" s="36" t="s">
        <v>10081</v>
      </c>
      <c r="C1907" s="121" t="s">
        <v>3783</v>
      </c>
      <c r="D1907" s="36" t="s">
        <v>8</v>
      </c>
      <c r="E1907" s="36">
        <v>2</v>
      </c>
      <c r="F1907" s="36">
        <v>1</v>
      </c>
      <c r="G1907" s="116">
        <v>51.84</v>
      </c>
      <c r="H1907" s="102" t="s">
        <v>19468</v>
      </c>
    </row>
    <row r="1908" spans="1:8" x14ac:dyDescent="0.25">
      <c r="A1908" s="36"/>
      <c r="B1908" s="36"/>
      <c r="C1908" s="121"/>
      <c r="D1908" s="36" t="s">
        <v>7</v>
      </c>
      <c r="E1908" s="36">
        <v>0.5</v>
      </c>
      <c r="F1908" s="36">
        <v>1</v>
      </c>
      <c r="G1908" s="116">
        <v>12.96</v>
      </c>
      <c r="H1908" s="102"/>
    </row>
    <row r="1909" spans="1:8" ht="47.25" x14ac:dyDescent="0.25">
      <c r="A1909" s="36"/>
      <c r="B1909" s="36"/>
      <c r="C1909" s="122" t="s">
        <v>14844</v>
      </c>
      <c r="D1909" s="106"/>
      <c r="E1909" s="106"/>
      <c r="F1909" s="106">
        <v>2</v>
      </c>
      <c r="G1909" s="117">
        <v>64.800000000000011</v>
      </c>
      <c r="H1909" s="102"/>
    </row>
    <row r="1910" spans="1:8" ht="47.25" x14ac:dyDescent="0.25">
      <c r="A1910" s="36" t="s">
        <v>3784</v>
      </c>
      <c r="B1910" s="36" t="s">
        <v>10082</v>
      </c>
      <c r="C1910" s="121" t="s">
        <v>3785</v>
      </c>
      <c r="D1910" s="36" t="s">
        <v>5</v>
      </c>
      <c r="E1910" s="36">
        <v>5</v>
      </c>
      <c r="F1910" s="36">
        <v>1</v>
      </c>
      <c r="G1910" s="116">
        <v>129.59</v>
      </c>
      <c r="H1910" s="102" t="s">
        <v>20282</v>
      </c>
    </row>
    <row r="1911" spans="1:8" x14ac:dyDescent="0.25">
      <c r="A1911" s="36"/>
      <c r="B1911" s="36"/>
      <c r="C1911" s="121"/>
      <c r="D1911" s="36" t="s">
        <v>7</v>
      </c>
      <c r="E1911" s="36">
        <v>0.5</v>
      </c>
      <c r="F1911" s="36">
        <v>1</v>
      </c>
      <c r="G1911" s="116">
        <v>12.96</v>
      </c>
      <c r="H1911" s="102"/>
    </row>
    <row r="1912" spans="1:8" ht="47.25" x14ac:dyDescent="0.25">
      <c r="A1912" s="36"/>
      <c r="B1912" s="36"/>
      <c r="C1912" s="122" t="s">
        <v>14845</v>
      </c>
      <c r="D1912" s="106"/>
      <c r="E1912" s="106"/>
      <c r="F1912" s="106">
        <v>2</v>
      </c>
      <c r="G1912" s="117">
        <v>142.55000000000001</v>
      </c>
      <c r="H1912" s="102"/>
    </row>
    <row r="1913" spans="1:8" ht="31.5" x14ac:dyDescent="0.25">
      <c r="A1913" s="36" t="s">
        <v>3786</v>
      </c>
      <c r="B1913" s="36" t="s">
        <v>10083</v>
      </c>
      <c r="C1913" s="121" t="s">
        <v>3787</v>
      </c>
      <c r="D1913" s="36" t="s">
        <v>8</v>
      </c>
      <c r="E1913" s="36">
        <v>2</v>
      </c>
      <c r="F1913" s="36">
        <v>1</v>
      </c>
      <c r="G1913" s="116">
        <v>51.84</v>
      </c>
      <c r="H1913" s="102" t="s">
        <v>20722</v>
      </c>
    </row>
    <row r="1914" spans="1:8" x14ac:dyDescent="0.25">
      <c r="A1914" s="36"/>
      <c r="B1914" s="36"/>
      <c r="C1914" s="121"/>
      <c r="D1914" s="36" t="s">
        <v>7</v>
      </c>
      <c r="E1914" s="36">
        <v>0.5</v>
      </c>
      <c r="F1914" s="36">
        <v>6</v>
      </c>
      <c r="G1914" s="116">
        <v>77.75</v>
      </c>
      <c r="H1914" s="102"/>
    </row>
    <row r="1915" spans="1:8" ht="31.5" x14ac:dyDescent="0.25">
      <c r="A1915" s="36"/>
      <c r="B1915" s="36"/>
      <c r="C1915" s="122" t="s">
        <v>14846</v>
      </c>
      <c r="D1915" s="106"/>
      <c r="E1915" s="106"/>
      <c r="F1915" s="106">
        <v>7</v>
      </c>
      <c r="G1915" s="117">
        <v>129.59</v>
      </c>
      <c r="H1915" s="102"/>
    </row>
    <row r="1916" spans="1:8" ht="31.5" x14ac:dyDescent="0.25">
      <c r="A1916" s="36" t="s">
        <v>3788</v>
      </c>
      <c r="B1916" s="36" t="s">
        <v>10084</v>
      </c>
      <c r="C1916" s="121" t="s">
        <v>3789</v>
      </c>
      <c r="D1916" s="36" t="s">
        <v>8</v>
      </c>
      <c r="E1916" s="36">
        <v>2</v>
      </c>
      <c r="F1916" s="36">
        <v>4</v>
      </c>
      <c r="G1916" s="116">
        <v>207.35</v>
      </c>
      <c r="H1916" s="102" t="s">
        <v>17617</v>
      </c>
    </row>
    <row r="1917" spans="1:8" x14ac:dyDescent="0.25">
      <c r="A1917" s="36"/>
      <c r="B1917" s="36"/>
      <c r="C1917" s="121"/>
      <c r="D1917" s="36" t="s">
        <v>7</v>
      </c>
      <c r="E1917" s="36">
        <v>0.5</v>
      </c>
      <c r="F1917" s="36">
        <v>5</v>
      </c>
      <c r="G1917" s="116">
        <v>64.8</v>
      </c>
      <c r="H1917" s="102"/>
    </row>
    <row r="1918" spans="1:8" ht="31.5" x14ac:dyDescent="0.25">
      <c r="A1918" s="36"/>
      <c r="B1918" s="36"/>
      <c r="C1918" s="122" t="s">
        <v>14847</v>
      </c>
      <c r="D1918" s="106"/>
      <c r="E1918" s="106"/>
      <c r="F1918" s="106">
        <v>9</v>
      </c>
      <c r="G1918" s="117">
        <v>272.14999999999998</v>
      </c>
      <c r="H1918" s="102"/>
    </row>
    <row r="1919" spans="1:8" ht="31.5" x14ac:dyDescent="0.25">
      <c r="A1919" s="36" t="s">
        <v>3792</v>
      </c>
      <c r="B1919" s="36" t="s">
        <v>10086</v>
      </c>
      <c r="C1919" s="121" t="s">
        <v>3793</v>
      </c>
      <c r="D1919" s="36" t="s">
        <v>8</v>
      </c>
      <c r="E1919" s="36">
        <v>2</v>
      </c>
      <c r="F1919" s="36">
        <v>3</v>
      </c>
      <c r="G1919" s="116">
        <v>155.51</v>
      </c>
      <c r="H1919" s="102" t="s">
        <v>17606</v>
      </c>
    </row>
    <row r="1920" spans="1:8" x14ac:dyDescent="0.25">
      <c r="A1920" s="36"/>
      <c r="B1920" s="36"/>
      <c r="C1920" s="121"/>
      <c r="D1920" s="36" t="s">
        <v>7</v>
      </c>
      <c r="E1920" s="36">
        <v>0.5</v>
      </c>
      <c r="F1920" s="36">
        <v>3</v>
      </c>
      <c r="G1920" s="116">
        <v>38.880000000000003</v>
      </c>
      <c r="H1920" s="102"/>
    </row>
    <row r="1921" spans="1:8" ht="31.5" x14ac:dyDescent="0.25">
      <c r="A1921" s="36"/>
      <c r="B1921" s="36"/>
      <c r="C1921" s="122" t="s">
        <v>14848</v>
      </c>
      <c r="D1921" s="106"/>
      <c r="E1921" s="106"/>
      <c r="F1921" s="106">
        <v>6</v>
      </c>
      <c r="G1921" s="117">
        <v>194.39</v>
      </c>
      <c r="H1921" s="102"/>
    </row>
    <row r="1922" spans="1:8" x14ac:dyDescent="0.25">
      <c r="A1922" s="36" t="s">
        <v>3794</v>
      </c>
      <c r="B1922" s="36" t="s">
        <v>10087</v>
      </c>
      <c r="C1922" s="121" t="s">
        <v>3795</v>
      </c>
      <c r="D1922" s="36" t="s">
        <v>8</v>
      </c>
      <c r="E1922" s="36">
        <v>2</v>
      </c>
      <c r="F1922" s="36">
        <v>1</v>
      </c>
      <c r="G1922" s="116">
        <v>51.84</v>
      </c>
      <c r="H1922" s="102" t="s">
        <v>17046</v>
      </c>
    </row>
    <row r="1923" spans="1:8" x14ac:dyDescent="0.25">
      <c r="A1923" s="36"/>
      <c r="B1923" s="36"/>
      <c r="C1923" s="122" t="s">
        <v>14849</v>
      </c>
      <c r="D1923" s="106"/>
      <c r="E1923" s="106"/>
      <c r="F1923" s="106">
        <v>1</v>
      </c>
      <c r="G1923" s="117">
        <v>51.84</v>
      </c>
      <c r="H1923" s="102"/>
    </row>
    <row r="1924" spans="1:8" ht="31.5" x14ac:dyDescent="0.25">
      <c r="A1924" s="36" t="s">
        <v>3796</v>
      </c>
      <c r="B1924" s="36" t="s">
        <v>10088</v>
      </c>
      <c r="C1924" s="121" t="s">
        <v>3797</v>
      </c>
      <c r="D1924" s="36" t="s">
        <v>4</v>
      </c>
      <c r="E1924" s="36">
        <v>8</v>
      </c>
      <c r="F1924" s="36">
        <v>1</v>
      </c>
      <c r="G1924" s="116">
        <v>207.35</v>
      </c>
      <c r="H1924" s="102" t="s">
        <v>18764</v>
      </c>
    </row>
    <row r="1925" spans="1:8" ht="31.5" x14ac:dyDescent="0.25">
      <c r="A1925" s="36"/>
      <c r="B1925" s="36"/>
      <c r="C1925" s="122" t="s">
        <v>14850</v>
      </c>
      <c r="D1925" s="106"/>
      <c r="E1925" s="106"/>
      <c r="F1925" s="106">
        <v>1</v>
      </c>
      <c r="G1925" s="117">
        <v>207.35</v>
      </c>
      <c r="H1925" s="102"/>
    </row>
    <row r="1926" spans="1:8" ht="31.5" x14ac:dyDescent="0.25">
      <c r="A1926" s="36" t="s">
        <v>3798</v>
      </c>
      <c r="B1926" s="36" t="s">
        <v>10089</v>
      </c>
      <c r="C1926" s="121" t="s">
        <v>3799</v>
      </c>
      <c r="D1926" s="36" t="s">
        <v>5</v>
      </c>
      <c r="E1926" s="36">
        <v>5</v>
      </c>
      <c r="F1926" s="36">
        <v>1</v>
      </c>
      <c r="G1926" s="116">
        <v>129.59</v>
      </c>
      <c r="H1926" s="102" t="s">
        <v>16913</v>
      </c>
    </row>
    <row r="1927" spans="1:8" ht="31.5" x14ac:dyDescent="0.25">
      <c r="A1927" s="36"/>
      <c r="B1927" s="36"/>
      <c r="C1927" s="122" t="s">
        <v>14851</v>
      </c>
      <c r="D1927" s="106"/>
      <c r="E1927" s="106"/>
      <c r="F1927" s="106">
        <v>1</v>
      </c>
      <c r="G1927" s="117">
        <v>129.59</v>
      </c>
      <c r="H1927" s="102"/>
    </row>
    <row r="1928" spans="1:8" x14ac:dyDescent="0.25">
      <c r="A1928" s="36" t="s">
        <v>3800</v>
      </c>
      <c r="B1928" s="36" t="s">
        <v>10090</v>
      </c>
      <c r="C1928" s="121" t="s">
        <v>3801</v>
      </c>
      <c r="D1928" s="36" t="s">
        <v>3</v>
      </c>
      <c r="E1928" s="36">
        <v>10</v>
      </c>
      <c r="F1928" s="36">
        <v>2</v>
      </c>
      <c r="G1928" s="116">
        <v>518.36</v>
      </c>
      <c r="H1928" s="102" t="s">
        <v>20059</v>
      </c>
    </row>
    <row r="1929" spans="1:8" x14ac:dyDescent="0.25">
      <c r="A1929" s="36"/>
      <c r="B1929" s="36"/>
      <c r="C1929" s="121"/>
      <c r="D1929" s="36" t="s">
        <v>5</v>
      </c>
      <c r="E1929" s="36">
        <v>5</v>
      </c>
      <c r="F1929" s="36">
        <v>1</v>
      </c>
      <c r="G1929" s="116">
        <v>129.59</v>
      </c>
      <c r="H1929" s="102"/>
    </row>
    <row r="1930" spans="1:8" x14ac:dyDescent="0.25">
      <c r="A1930" s="36"/>
      <c r="B1930" s="36"/>
      <c r="C1930" s="121"/>
      <c r="D1930" s="36" t="s">
        <v>7</v>
      </c>
      <c r="E1930" s="36">
        <v>0.5</v>
      </c>
      <c r="F1930" s="36">
        <v>3</v>
      </c>
      <c r="G1930" s="116">
        <v>38.880000000000003</v>
      </c>
      <c r="H1930" s="102"/>
    </row>
    <row r="1931" spans="1:8" ht="31.5" x14ac:dyDescent="0.25">
      <c r="A1931" s="36"/>
      <c r="B1931" s="36"/>
      <c r="C1931" s="122" t="s">
        <v>14852</v>
      </c>
      <c r="D1931" s="106"/>
      <c r="E1931" s="106"/>
      <c r="F1931" s="106">
        <v>6</v>
      </c>
      <c r="G1931" s="117">
        <v>686.83</v>
      </c>
      <c r="H1931" s="102"/>
    </row>
    <row r="1932" spans="1:8" ht="31.5" x14ac:dyDescent="0.25">
      <c r="A1932" s="36" t="s">
        <v>3802</v>
      </c>
      <c r="B1932" s="36" t="s">
        <v>10091</v>
      </c>
      <c r="C1932" s="121" t="s">
        <v>3803</v>
      </c>
      <c r="D1932" s="36" t="s">
        <v>7</v>
      </c>
      <c r="E1932" s="36">
        <v>0.5</v>
      </c>
      <c r="F1932" s="36">
        <v>1</v>
      </c>
      <c r="G1932" s="116">
        <v>12.96</v>
      </c>
      <c r="H1932" s="102" t="s">
        <v>20819</v>
      </c>
    </row>
    <row r="1933" spans="1:8" ht="31.5" x14ac:dyDescent="0.25">
      <c r="A1933" s="36"/>
      <c r="B1933" s="36"/>
      <c r="C1933" s="122" t="s">
        <v>14853</v>
      </c>
      <c r="D1933" s="106"/>
      <c r="E1933" s="106"/>
      <c r="F1933" s="106">
        <v>1</v>
      </c>
      <c r="G1933" s="117">
        <v>12.96</v>
      </c>
      <c r="H1933" s="102"/>
    </row>
    <row r="1934" spans="1:8" ht="31.5" x14ac:dyDescent="0.25">
      <c r="A1934" s="36" t="s">
        <v>3804</v>
      </c>
      <c r="B1934" s="36" t="s">
        <v>10092</v>
      </c>
      <c r="C1934" s="121" t="s">
        <v>3805</v>
      </c>
      <c r="D1934" s="36" t="s">
        <v>5</v>
      </c>
      <c r="E1934" s="36">
        <v>5</v>
      </c>
      <c r="F1934" s="36">
        <v>1</v>
      </c>
      <c r="G1934" s="116">
        <v>129.59</v>
      </c>
      <c r="H1934" s="102" t="s">
        <v>20342</v>
      </c>
    </row>
    <row r="1935" spans="1:8" x14ac:dyDescent="0.25">
      <c r="A1935" s="36"/>
      <c r="B1935" s="36"/>
      <c r="C1935" s="121"/>
      <c r="D1935" s="36" t="s">
        <v>7</v>
      </c>
      <c r="E1935" s="36">
        <v>0.5</v>
      </c>
      <c r="F1935" s="36">
        <v>1</v>
      </c>
      <c r="G1935" s="116">
        <v>12.96</v>
      </c>
      <c r="H1935" s="102"/>
    </row>
    <row r="1936" spans="1:8" ht="31.5" x14ac:dyDescent="0.25">
      <c r="A1936" s="36"/>
      <c r="B1936" s="36"/>
      <c r="C1936" s="122" t="s">
        <v>14854</v>
      </c>
      <c r="D1936" s="106"/>
      <c r="E1936" s="106"/>
      <c r="F1936" s="106">
        <v>2</v>
      </c>
      <c r="G1936" s="117">
        <v>142.55000000000001</v>
      </c>
      <c r="H1936" s="102"/>
    </row>
    <row r="1937" spans="1:8" ht="31.5" x14ac:dyDescent="0.25">
      <c r="A1937" s="36" t="s">
        <v>3806</v>
      </c>
      <c r="B1937" s="36" t="s">
        <v>10093</v>
      </c>
      <c r="C1937" s="121" t="s">
        <v>3807</v>
      </c>
      <c r="D1937" s="36" t="s">
        <v>8</v>
      </c>
      <c r="E1937" s="36">
        <v>2</v>
      </c>
      <c r="F1937" s="36">
        <v>1</v>
      </c>
      <c r="G1937" s="116">
        <v>51.84</v>
      </c>
      <c r="H1937" s="102" t="s">
        <v>20244</v>
      </c>
    </row>
    <row r="1938" spans="1:8" ht="31.5" x14ac:dyDescent="0.25">
      <c r="A1938" s="36"/>
      <c r="B1938" s="36"/>
      <c r="C1938" s="122" t="s">
        <v>14855</v>
      </c>
      <c r="D1938" s="106"/>
      <c r="E1938" s="106"/>
      <c r="F1938" s="106">
        <v>1</v>
      </c>
      <c r="G1938" s="117">
        <v>51.84</v>
      </c>
      <c r="H1938" s="102"/>
    </row>
    <row r="1939" spans="1:8" ht="31.5" x14ac:dyDescent="0.25">
      <c r="A1939" s="36" t="s">
        <v>3808</v>
      </c>
      <c r="B1939" s="36" t="s">
        <v>10094</v>
      </c>
      <c r="C1939" s="121" t="s">
        <v>3809</v>
      </c>
      <c r="D1939" s="36" t="s">
        <v>7</v>
      </c>
      <c r="E1939" s="36">
        <v>0.5</v>
      </c>
      <c r="F1939" s="36">
        <v>1</v>
      </c>
      <c r="G1939" s="116">
        <v>12.96</v>
      </c>
      <c r="H1939" s="102" t="s">
        <v>17653</v>
      </c>
    </row>
    <row r="1940" spans="1:8" ht="31.5" x14ac:dyDescent="0.25">
      <c r="A1940" s="36"/>
      <c r="B1940" s="36"/>
      <c r="C1940" s="122" t="s">
        <v>14856</v>
      </c>
      <c r="D1940" s="106"/>
      <c r="E1940" s="106"/>
      <c r="F1940" s="106">
        <v>1</v>
      </c>
      <c r="G1940" s="117">
        <v>12.96</v>
      </c>
      <c r="H1940" s="102"/>
    </row>
    <row r="1941" spans="1:8" ht="31.5" x14ac:dyDescent="0.25">
      <c r="A1941" s="36" t="s">
        <v>3810</v>
      </c>
      <c r="B1941" s="36" t="s">
        <v>10095</v>
      </c>
      <c r="C1941" s="121" t="s">
        <v>3811</v>
      </c>
      <c r="D1941" s="36" t="s">
        <v>3</v>
      </c>
      <c r="E1941" s="36">
        <v>10</v>
      </c>
      <c r="F1941" s="36">
        <v>1</v>
      </c>
      <c r="G1941" s="116">
        <v>259.18</v>
      </c>
      <c r="H1941" s="102" t="s">
        <v>17882</v>
      </c>
    </row>
    <row r="1942" spans="1:8" x14ac:dyDescent="0.25">
      <c r="A1942" s="36"/>
      <c r="B1942" s="36"/>
      <c r="C1942" s="121"/>
      <c r="D1942" s="36" t="s">
        <v>4</v>
      </c>
      <c r="E1942" s="36">
        <v>8</v>
      </c>
      <c r="F1942" s="36">
        <v>3</v>
      </c>
      <c r="G1942" s="116">
        <v>622.04</v>
      </c>
      <c r="H1942" s="102"/>
    </row>
    <row r="1943" spans="1:8" x14ac:dyDescent="0.25">
      <c r="A1943" s="36"/>
      <c r="B1943" s="36"/>
      <c r="C1943" s="121"/>
      <c r="D1943" s="36" t="s">
        <v>5</v>
      </c>
      <c r="E1943" s="36">
        <v>5</v>
      </c>
      <c r="F1943" s="36">
        <v>3</v>
      </c>
      <c r="G1943" s="116">
        <v>388.77</v>
      </c>
      <c r="H1943" s="102"/>
    </row>
    <row r="1944" spans="1:8" x14ac:dyDescent="0.25">
      <c r="A1944" s="36"/>
      <c r="B1944" s="36"/>
      <c r="C1944" s="121"/>
      <c r="D1944" s="36" t="s">
        <v>7</v>
      </c>
      <c r="E1944" s="36">
        <v>0.5</v>
      </c>
      <c r="F1944" s="36">
        <v>3</v>
      </c>
      <c r="G1944" s="116">
        <v>38.880000000000003</v>
      </c>
      <c r="H1944" s="102"/>
    </row>
    <row r="1945" spans="1:8" ht="31.5" x14ac:dyDescent="0.25">
      <c r="A1945" s="36"/>
      <c r="B1945" s="36"/>
      <c r="C1945" s="122" t="s">
        <v>14857</v>
      </c>
      <c r="D1945" s="106"/>
      <c r="E1945" s="106"/>
      <c r="F1945" s="106">
        <v>10</v>
      </c>
      <c r="G1945" s="117">
        <v>1308.8700000000001</v>
      </c>
      <c r="H1945" s="102"/>
    </row>
    <row r="1946" spans="1:8" ht="31.5" x14ac:dyDescent="0.25">
      <c r="A1946" s="36" t="s">
        <v>487</v>
      </c>
      <c r="B1946" s="36" t="s">
        <v>8134</v>
      </c>
      <c r="C1946" s="121" t="s">
        <v>278</v>
      </c>
      <c r="D1946" s="36" t="s">
        <v>5</v>
      </c>
      <c r="E1946" s="36">
        <v>5</v>
      </c>
      <c r="F1946" s="36">
        <v>1</v>
      </c>
      <c r="G1946" s="116">
        <v>129.59</v>
      </c>
      <c r="H1946" s="102" t="s">
        <v>19941</v>
      </c>
    </row>
    <row r="1947" spans="1:8" ht="31.5" x14ac:dyDescent="0.25">
      <c r="A1947" s="36"/>
      <c r="B1947" s="36"/>
      <c r="C1947" s="122" t="s">
        <v>14858</v>
      </c>
      <c r="D1947" s="106"/>
      <c r="E1947" s="106"/>
      <c r="F1947" s="106">
        <v>1</v>
      </c>
      <c r="G1947" s="117">
        <v>129.59</v>
      </c>
      <c r="H1947" s="102"/>
    </row>
    <row r="1948" spans="1:8" ht="31.5" x14ac:dyDescent="0.25">
      <c r="A1948" s="36" t="s">
        <v>3812</v>
      </c>
      <c r="B1948" s="36" t="s">
        <v>10096</v>
      </c>
      <c r="C1948" s="121" t="s">
        <v>3813</v>
      </c>
      <c r="D1948" s="36" t="s">
        <v>5</v>
      </c>
      <c r="E1948" s="36">
        <v>5</v>
      </c>
      <c r="F1948" s="36">
        <v>1</v>
      </c>
      <c r="G1948" s="116">
        <v>129.59</v>
      </c>
      <c r="H1948" s="102" t="s">
        <v>20709</v>
      </c>
    </row>
    <row r="1949" spans="1:8" ht="31.5" x14ac:dyDescent="0.25">
      <c r="A1949" s="36"/>
      <c r="B1949" s="36"/>
      <c r="C1949" s="122" t="s">
        <v>14859</v>
      </c>
      <c r="D1949" s="106"/>
      <c r="E1949" s="106"/>
      <c r="F1949" s="106">
        <v>1</v>
      </c>
      <c r="G1949" s="117">
        <v>129.59</v>
      </c>
      <c r="H1949" s="102"/>
    </row>
    <row r="1950" spans="1:8" ht="47.25" x14ac:dyDescent="0.25">
      <c r="A1950" s="36" t="s">
        <v>3814</v>
      </c>
      <c r="B1950" s="36" t="s">
        <v>10097</v>
      </c>
      <c r="C1950" s="121" t="s">
        <v>3815</v>
      </c>
      <c r="D1950" s="36" t="s">
        <v>8</v>
      </c>
      <c r="E1950" s="36">
        <v>2</v>
      </c>
      <c r="F1950" s="36">
        <v>1</v>
      </c>
      <c r="G1950" s="116">
        <v>51.84</v>
      </c>
      <c r="H1950" s="102" t="s">
        <v>20308</v>
      </c>
    </row>
    <row r="1951" spans="1:8" x14ac:dyDescent="0.25">
      <c r="A1951" s="36"/>
      <c r="B1951" s="36"/>
      <c r="C1951" s="121"/>
      <c r="D1951" s="36" t="s">
        <v>7</v>
      </c>
      <c r="E1951" s="36">
        <v>0.5</v>
      </c>
      <c r="F1951" s="36">
        <v>1</v>
      </c>
      <c r="G1951" s="116">
        <v>12.96</v>
      </c>
      <c r="H1951" s="102"/>
    </row>
    <row r="1952" spans="1:8" ht="63" x14ac:dyDescent="0.25">
      <c r="A1952" s="36"/>
      <c r="B1952" s="36"/>
      <c r="C1952" s="122" t="s">
        <v>14860</v>
      </c>
      <c r="D1952" s="106"/>
      <c r="E1952" s="106"/>
      <c r="F1952" s="106">
        <v>2</v>
      </c>
      <c r="G1952" s="117">
        <v>64.800000000000011</v>
      </c>
      <c r="H1952" s="102"/>
    </row>
    <row r="1953" spans="1:8" ht="31.5" x14ac:dyDescent="0.25">
      <c r="A1953" s="36" t="s">
        <v>3816</v>
      </c>
      <c r="B1953" s="36" t="s">
        <v>10098</v>
      </c>
      <c r="C1953" s="121" t="s">
        <v>3817</v>
      </c>
      <c r="D1953" s="36" t="s">
        <v>5</v>
      </c>
      <c r="E1953" s="36">
        <v>5</v>
      </c>
      <c r="F1953" s="36">
        <v>1</v>
      </c>
      <c r="G1953" s="116">
        <v>129.59</v>
      </c>
      <c r="H1953" s="102" t="s">
        <v>18372</v>
      </c>
    </row>
    <row r="1954" spans="1:8" ht="47.25" x14ac:dyDescent="0.25">
      <c r="A1954" s="36"/>
      <c r="B1954" s="36"/>
      <c r="C1954" s="122" t="s">
        <v>14861</v>
      </c>
      <c r="D1954" s="106"/>
      <c r="E1954" s="106"/>
      <c r="F1954" s="106">
        <v>1</v>
      </c>
      <c r="G1954" s="117">
        <v>129.59</v>
      </c>
      <c r="H1954" s="102"/>
    </row>
    <row r="1955" spans="1:8" x14ac:dyDescent="0.25">
      <c r="A1955" s="36" t="s">
        <v>3818</v>
      </c>
      <c r="B1955" s="36" t="s">
        <v>10099</v>
      </c>
      <c r="C1955" s="121" t="s">
        <v>3819</v>
      </c>
      <c r="D1955" s="36" t="s">
        <v>8</v>
      </c>
      <c r="E1955" s="36">
        <v>2</v>
      </c>
      <c r="F1955" s="36">
        <v>5</v>
      </c>
      <c r="G1955" s="116">
        <v>259.18</v>
      </c>
      <c r="H1955" s="102" t="s">
        <v>17715</v>
      </c>
    </row>
    <row r="1956" spans="1:8" x14ac:dyDescent="0.25">
      <c r="A1956" s="36"/>
      <c r="B1956" s="36"/>
      <c r="C1956" s="121"/>
      <c r="D1956" s="36" t="s">
        <v>7</v>
      </c>
      <c r="E1956" s="36">
        <v>0.5</v>
      </c>
      <c r="F1956" s="36">
        <v>3</v>
      </c>
      <c r="G1956" s="116">
        <v>38.880000000000003</v>
      </c>
      <c r="H1956" s="102"/>
    </row>
    <row r="1957" spans="1:8" x14ac:dyDescent="0.25">
      <c r="A1957" s="36"/>
      <c r="B1957" s="36"/>
      <c r="C1957" s="122" t="s">
        <v>14862</v>
      </c>
      <c r="D1957" s="106"/>
      <c r="E1957" s="106"/>
      <c r="F1957" s="106">
        <v>8</v>
      </c>
      <c r="G1957" s="117">
        <v>298.06</v>
      </c>
      <c r="H1957" s="102"/>
    </row>
    <row r="1958" spans="1:8" ht="47.25" x14ac:dyDescent="0.25">
      <c r="A1958" s="36" t="s">
        <v>3820</v>
      </c>
      <c r="B1958" s="36" t="s">
        <v>10100</v>
      </c>
      <c r="C1958" s="121" t="s">
        <v>3821</v>
      </c>
      <c r="D1958" s="36" t="s">
        <v>5</v>
      </c>
      <c r="E1958" s="36">
        <v>5</v>
      </c>
      <c r="F1958" s="36">
        <v>56</v>
      </c>
      <c r="G1958" s="116">
        <v>7257.1</v>
      </c>
      <c r="H1958" s="102" t="s">
        <v>19934</v>
      </c>
    </row>
    <row r="1959" spans="1:8" x14ac:dyDescent="0.25">
      <c r="A1959" s="36"/>
      <c r="B1959" s="36"/>
      <c r="C1959" s="121"/>
      <c r="D1959" s="36" t="s">
        <v>7</v>
      </c>
      <c r="E1959" s="36">
        <v>0.5</v>
      </c>
      <c r="F1959" s="36">
        <v>4</v>
      </c>
      <c r="G1959" s="116">
        <v>51.84</v>
      </c>
      <c r="H1959" s="102"/>
    </row>
    <row r="1960" spans="1:8" ht="63" x14ac:dyDescent="0.25">
      <c r="A1960" s="36"/>
      <c r="B1960" s="36"/>
      <c r="C1960" s="122" t="s">
        <v>14863</v>
      </c>
      <c r="D1960" s="106"/>
      <c r="E1960" s="106"/>
      <c r="F1960" s="106">
        <v>60</v>
      </c>
      <c r="G1960" s="117">
        <v>7308.9400000000005</v>
      </c>
      <c r="H1960" s="102"/>
    </row>
    <row r="1961" spans="1:8" ht="31.5" x14ac:dyDescent="0.25">
      <c r="A1961" s="36" t="s">
        <v>3822</v>
      </c>
      <c r="B1961" s="36" t="s">
        <v>10101</v>
      </c>
      <c r="C1961" s="121" t="s">
        <v>3823</v>
      </c>
      <c r="D1961" s="36" t="s">
        <v>3</v>
      </c>
      <c r="E1961" s="36">
        <v>10</v>
      </c>
      <c r="F1961" s="36">
        <v>1</v>
      </c>
      <c r="G1961" s="116">
        <v>259.18</v>
      </c>
      <c r="H1961" s="102" t="s">
        <v>17652</v>
      </c>
    </row>
    <row r="1962" spans="1:8" ht="31.5" x14ac:dyDescent="0.25">
      <c r="A1962" s="36"/>
      <c r="B1962" s="36"/>
      <c r="C1962" s="122" t="s">
        <v>14864</v>
      </c>
      <c r="D1962" s="106"/>
      <c r="E1962" s="106"/>
      <c r="F1962" s="106">
        <v>1</v>
      </c>
      <c r="G1962" s="117">
        <v>259.18</v>
      </c>
      <c r="H1962" s="102"/>
    </row>
    <row r="1963" spans="1:8" ht="31.5" x14ac:dyDescent="0.25">
      <c r="A1963" s="36" t="s">
        <v>3824</v>
      </c>
      <c r="B1963" s="36" t="s">
        <v>10102</v>
      </c>
      <c r="C1963" s="121" t="s">
        <v>3825</v>
      </c>
      <c r="D1963" s="36" t="s">
        <v>5</v>
      </c>
      <c r="E1963" s="36">
        <v>5</v>
      </c>
      <c r="F1963" s="36">
        <v>1</v>
      </c>
      <c r="G1963" s="116">
        <v>129.59</v>
      </c>
      <c r="H1963" s="102" t="s">
        <v>17997</v>
      </c>
    </row>
    <row r="1964" spans="1:8" ht="31.5" x14ac:dyDescent="0.25">
      <c r="A1964" s="36"/>
      <c r="B1964" s="36"/>
      <c r="C1964" s="122" t="s">
        <v>14865</v>
      </c>
      <c r="D1964" s="106"/>
      <c r="E1964" s="106"/>
      <c r="F1964" s="106">
        <v>1</v>
      </c>
      <c r="G1964" s="117">
        <v>129.59</v>
      </c>
      <c r="H1964" s="102"/>
    </row>
    <row r="1965" spans="1:8" x14ac:dyDescent="0.25">
      <c r="A1965" s="36" t="s">
        <v>3826</v>
      </c>
      <c r="B1965" s="36" t="s">
        <v>10103</v>
      </c>
      <c r="C1965" s="121" t="s">
        <v>3827</v>
      </c>
      <c r="D1965" s="36" t="s">
        <v>3</v>
      </c>
      <c r="E1965" s="36">
        <v>10</v>
      </c>
      <c r="F1965" s="36">
        <v>4</v>
      </c>
      <c r="G1965" s="116">
        <v>1036.73</v>
      </c>
      <c r="H1965" s="102" t="s">
        <v>19196</v>
      </c>
    </row>
    <row r="1966" spans="1:8" x14ac:dyDescent="0.25">
      <c r="A1966" s="36"/>
      <c r="B1966" s="36"/>
      <c r="C1966" s="121"/>
      <c r="D1966" s="36" t="s">
        <v>5</v>
      </c>
      <c r="E1966" s="36">
        <v>5</v>
      </c>
      <c r="F1966" s="36">
        <v>2</v>
      </c>
      <c r="G1966" s="116">
        <v>259.18</v>
      </c>
      <c r="H1966" s="102"/>
    </row>
    <row r="1967" spans="1:8" x14ac:dyDescent="0.25">
      <c r="A1967" s="36"/>
      <c r="B1967" s="36"/>
      <c r="C1967" s="121"/>
      <c r="D1967" s="36" t="s">
        <v>7</v>
      </c>
      <c r="E1967" s="36">
        <v>0.5</v>
      </c>
      <c r="F1967" s="36">
        <v>2</v>
      </c>
      <c r="G1967" s="116">
        <v>25.92</v>
      </c>
      <c r="H1967" s="102"/>
    </row>
    <row r="1968" spans="1:8" ht="31.5" x14ac:dyDescent="0.25">
      <c r="A1968" s="36"/>
      <c r="B1968" s="36"/>
      <c r="C1968" s="122" t="s">
        <v>14866</v>
      </c>
      <c r="D1968" s="106"/>
      <c r="E1968" s="106"/>
      <c r="F1968" s="106">
        <v>8</v>
      </c>
      <c r="G1968" s="117">
        <v>1321.8300000000002</v>
      </c>
      <c r="H1968" s="102"/>
    </row>
    <row r="1969" spans="1:8" x14ac:dyDescent="0.25">
      <c r="A1969" s="36" t="s">
        <v>3828</v>
      </c>
      <c r="B1969" s="36" t="s">
        <v>10104</v>
      </c>
      <c r="C1969" s="121" t="s">
        <v>3829</v>
      </c>
      <c r="D1969" s="36" t="s">
        <v>7</v>
      </c>
      <c r="E1969" s="36">
        <v>0.5</v>
      </c>
      <c r="F1969" s="36">
        <v>1</v>
      </c>
      <c r="G1969" s="116">
        <v>12.96</v>
      </c>
      <c r="H1969" s="102" t="s">
        <v>17234</v>
      </c>
    </row>
    <row r="1970" spans="1:8" ht="31.5" x14ac:dyDescent="0.25">
      <c r="A1970" s="36"/>
      <c r="B1970" s="36"/>
      <c r="C1970" s="122" t="s">
        <v>14867</v>
      </c>
      <c r="D1970" s="106"/>
      <c r="E1970" s="106"/>
      <c r="F1970" s="106">
        <v>1</v>
      </c>
      <c r="G1970" s="117">
        <v>12.96</v>
      </c>
      <c r="H1970" s="102"/>
    </row>
    <row r="1971" spans="1:8" x14ac:dyDescent="0.25">
      <c r="A1971" s="36" t="s">
        <v>3830</v>
      </c>
      <c r="B1971" s="36" t="s">
        <v>10105</v>
      </c>
      <c r="C1971" s="121" t="s">
        <v>3831</v>
      </c>
      <c r="D1971" s="36" t="s">
        <v>7</v>
      </c>
      <c r="E1971" s="36">
        <v>0.5</v>
      </c>
      <c r="F1971" s="36">
        <v>1</v>
      </c>
      <c r="G1971" s="116">
        <v>12.96</v>
      </c>
      <c r="H1971" s="102" t="s">
        <v>18940</v>
      </c>
    </row>
    <row r="1972" spans="1:8" ht="31.5" x14ac:dyDescent="0.25">
      <c r="A1972" s="36"/>
      <c r="B1972" s="36"/>
      <c r="C1972" s="122" t="s">
        <v>14868</v>
      </c>
      <c r="D1972" s="106"/>
      <c r="E1972" s="106"/>
      <c r="F1972" s="106">
        <v>1</v>
      </c>
      <c r="G1972" s="117">
        <v>12.96</v>
      </c>
      <c r="H1972" s="102"/>
    </row>
    <row r="1973" spans="1:8" ht="31.5" x14ac:dyDescent="0.25">
      <c r="A1973" s="36" t="s">
        <v>3832</v>
      </c>
      <c r="B1973" s="36" t="s">
        <v>10106</v>
      </c>
      <c r="C1973" s="121" t="s">
        <v>3833</v>
      </c>
      <c r="D1973" s="36" t="s">
        <v>5</v>
      </c>
      <c r="E1973" s="36">
        <v>5</v>
      </c>
      <c r="F1973" s="36">
        <v>1</v>
      </c>
      <c r="G1973" s="116">
        <v>129.59</v>
      </c>
      <c r="H1973" s="102" t="s">
        <v>19499</v>
      </c>
    </row>
    <row r="1974" spans="1:8" x14ac:dyDescent="0.25">
      <c r="A1974" s="36"/>
      <c r="B1974" s="36"/>
      <c r="C1974" s="121"/>
      <c r="D1974" s="36" t="s">
        <v>7</v>
      </c>
      <c r="E1974" s="36">
        <v>0.5</v>
      </c>
      <c r="F1974" s="36">
        <v>2</v>
      </c>
      <c r="G1974" s="116">
        <v>25.92</v>
      </c>
      <c r="H1974" s="102"/>
    </row>
    <row r="1975" spans="1:8" ht="47.25" x14ac:dyDescent="0.25">
      <c r="A1975" s="36"/>
      <c r="B1975" s="36"/>
      <c r="C1975" s="122" t="s">
        <v>14869</v>
      </c>
      <c r="D1975" s="106"/>
      <c r="E1975" s="106"/>
      <c r="F1975" s="106">
        <v>3</v>
      </c>
      <c r="G1975" s="117">
        <v>155.51</v>
      </c>
      <c r="H1975" s="102"/>
    </row>
    <row r="1976" spans="1:8" x14ac:dyDescent="0.25">
      <c r="A1976" s="36" t="s">
        <v>3834</v>
      </c>
      <c r="B1976" s="36" t="s">
        <v>10107</v>
      </c>
      <c r="C1976" s="121" t="s">
        <v>3835</v>
      </c>
      <c r="D1976" s="36" t="s">
        <v>3</v>
      </c>
      <c r="E1976" s="36">
        <v>10</v>
      </c>
      <c r="F1976" s="36">
        <v>2</v>
      </c>
      <c r="G1976" s="116">
        <v>518.36</v>
      </c>
      <c r="H1976" s="102" t="s">
        <v>20828</v>
      </c>
    </row>
    <row r="1977" spans="1:8" x14ac:dyDescent="0.25">
      <c r="A1977" s="36"/>
      <c r="B1977" s="36"/>
      <c r="C1977" s="121"/>
      <c r="D1977" s="36" t="s">
        <v>7</v>
      </c>
      <c r="E1977" s="36">
        <v>0.5</v>
      </c>
      <c r="F1977" s="36">
        <v>1</v>
      </c>
      <c r="G1977" s="116">
        <v>12.96</v>
      </c>
      <c r="H1977" s="102"/>
    </row>
    <row r="1978" spans="1:8" x14ac:dyDescent="0.25">
      <c r="A1978" s="36"/>
      <c r="B1978" s="36"/>
      <c r="C1978" s="122" t="s">
        <v>14870</v>
      </c>
      <c r="D1978" s="106"/>
      <c r="E1978" s="106"/>
      <c r="F1978" s="106">
        <v>3</v>
      </c>
      <c r="G1978" s="117">
        <v>531.32000000000005</v>
      </c>
      <c r="H1978" s="102"/>
    </row>
    <row r="1979" spans="1:8" ht="31.5" x14ac:dyDescent="0.25">
      <c r="A1979" s="36" t="s">
        <v>3836</v>
      </c>
      <c r="B1979" s="36" t="s">
        <v>10108</v>
      </c>
      <c r="C1979" s="121" t="s">
        <v>3837</v>
      </c>
      <c r="D1979" s="36" t="s">
        <v>4</v>
      </c>
      <c r="E1979" s="36">
        <v>8</v>
      </c>
      <c r="F1979" s="36">
        <v>2</v>
      </c>
      <c r="G1979" s="116">
        <v>414.69</v>
      </c>
      <c r="H1979" s="102" t="s">
        <v>19456</v>
      </c>
    </row>
    <row r="1980" spans="1:8" x14ac:dyDescent="0.25">
      <c r="A1980" s="36"/>
      <c r="B1980" s="36"/>
      <c r="C1980" s="121"/>
      <c r="D1980" s="36" t="s">
        <v>5</v>
      </c>
      <c r="E1980" s="36">
        <v>5</v>
      </c>
      <c r="F1980" s="36">
        <v>2</v>
      </c>
      <c r="G1980" s="116">
        <v>259.18</v>
      </c>
      <c r="H1980" s="102"/>
    </row>
    <row r="1981" spans="1:8" ht="31.5" x14ac:dyDescent="0.25">
      <c r="A1981" s="36"/>
      <c r="B1981" s="36"/>
      <c r="C1981" s="122" t="s">
        <v>14871</v>
      </c>
      <c r="D1981" s="106"/>
      <c r="E1981" s="106"/>
      <c r="F1981" s="106">
        <v>4</v>
      </c>
      <c r="G1981" s="117">
        <v>673.87</v>
      </c>
      <c r="H1981" s="102"/>
    </row>
    <row r="1982" spans="1:8" ht="31.5" x14ac:dyDescent="0.25">
      <c r="A1982" s="36" t="s">
        <v>3838</v>
      </c>
      <c r="B1982" s="36" t="s">
        <v>10109</v>
      </c>
      <c r="C1982" s="121" t="s">
        <v>3839</v>
      </c>
      <c r="D1982" s="36" t="s">
        <v>5</v>
      </c>
      <c r="E1982" s="36">
        <v>5</v>
      </c>
      <c r="F1982" s="36">
        <v>2</v>
      </c>
      <c r="G1982" s="116">
        <v>259.18</v>
      </c>
      <c r="H1982" s="102" t="s">
        <v>20622</v>
      </c>
    </row>
    <row r="1983" spans="1:8" x14ac:dyDescent="0.25">
      <c r="A1983" s="36"/>
      <c r="B1983" s="36"/>
      <c r="C1983" s="121"/>
      <c r="D1983" s="36" t="s">
        <v>7</v>
      </c>
      <c r="E1983" s="36">
        <v>0.5</v>
      </c>
      <c r="F1983" s="36">
        <v>1</v>
      </c>
      <c r="G1983" s="116">
        <v>12.96</v>
      </c>
      <c r="H1983" s="102"/>
    </row>
    <row r="1984" spans="1:8" ht="31.5" x14ac:dyDescent="0.25">
      <c r="A1984" s="36"/>
      <c r="B1984" s="36"/>
      <c r="C1984" s="122" t="s">
        <v>14872</v>
      </c>
      <c r="D1984" s="106"/>
      <c r="E1984" s="106"/>
      <c r="F1984" s="106">
        <v>3</v>
      </c>
      <c r="G1984" s="117">
        <v>272.14</v>
      </c>
      <c r="H1984" s="102"/>
    </row>
    <row r="1985" spans="1:8" ht="31.5" x14ac:dyDescent="0.25">
      <c r="A1985" s="36" t="s">
        <v>3840</v>
      </c>
      <c r="B1985" s="36" t="s">
        <v>10110</v>
      </c>
      <c r="C1985" s="121" t="s">
        <v>3841</v>
      </c>
      <c r="D1985" s="36" t="s">
        <v>4</v>
      </c>
      <c r="E1985" s="36">
        <v>8</v>
      </c>
      <c r="F1985" s="36">
        <v>1</v>
      </c>
      <c r="G1985" s="116">
        <v>207.35</v>
      </c>
      <c r="H1985" s="102" t="s">
        <v>17211</v>
      </c>
    </row>
    <row r="1986" spans="1:8" x14ac:dyDescent="0.25">
      <c r="A1986" s="36"/>
      <c r="B1986" s="36"/>
      <c r="C1986" s="121"/>
      <c r="D1986" s="36" t="s">
        <v>8</v>
      </c>
      <c r="E1986" s="36">
        <v>2</v>
      </c>
      <c r="F1986" s="36">
        <v>1</v>
      </c>
      <c r="G1986" s="116">
        <v>51.84</v>
      </c>
      <c r="H1986" s="102"/>
    </row>
    <row r="1987" spans="1:8" x14ac:dyDescent="0.25">
      <c r="A1987" s="36"/>
      <c r="B1987" s="36"/>
      <c r="C1987" s="121"/>
      <c r="D1987" s="36" t="s">
        <v>7</v>
      </c>
      <c r="E1987" s="36">
        <v>0.5</v>
      </c>
      <c r="F1987" s="36">
        <v>2</v>
      </c>
      <c r="G1987" s="116">
        <v>25.92</v>
      </c>
      <c r="H1987" s="102"/>
    </row>
    <row r="1988" spans="1:8" ht="31.5" x14ac:dyDescent="0.25">
      <c r="A1988" s="36"/>
      <c r="B1988" s="36"/>
      <c r="C1988" s="122" t="s">
        <v>14873</v>
      </c>
      <c r="D1988" s="106"/>
      <c r="E1988" s="106"/>
      <c r="F1988" s="106">
        <v>4</v>
      </c>
      <c r="G1988" s="117">
        <v>285.11</v>
      </c>
      <c r="H1988" s="102"/>
    </row>
    <row r="1989" spans="1:8" ht="31.5" x14ac:dyDescent="0.25">
      <c r="A1989" s="36" t="s">
        <v>3842</v>
      </c>
      <c r="B1989" s="36" t="s">
        <v>10111</v>
      </c>
      <c r="C1989" s="121" t="s">
        <v>3843</v>
      </c>
      <c r="D1989" s="36" t="s">
        <v>5</v>
      </c>
      <c r="E1989" s="36">
        <v>5</v>
      </c>
      <c r="F1989" s="36">
        <v>2</v>
      </c>
      <c r="G1989" s="116">
        <v>259.18</v>
      </c>
      <c r="H1989" s="102" t="s">
        <v>16860</v>
      </c>
    </row>
    <row r="1990" spans="1:8" ht="31.5" x14ac:dyDescent="0.25">
      <c r="A1990" s="36"/>
      <c r="B1990" s="36"/>
      <c r="C1990" s="122" t="s">
        <v>14874</v>
      </c>
      <c r="D1990" s="106"/>
      <c r="E1990" s="106"/>
      <c r="F1990" s="106">
        <v>2</v>
      </c>
      <c r="G1990" s="117">
        <v>259.18</v>
      </c>
      <c r="H1990" s="102"/>
    </row>
    <row r="1991" spans="1:8" ht="47.25" x14ac:dyDescent="0.25">
      <c r="A1991" s="36" t="s">
        <v>3844</v>
      </c>
      <c r="B1991" s="36" t="s">
        <v>10112</v>
      </c>
      <c r="C1991" s="121" t="s">
        <v>3845</v>
      </c>
      <c r="D1991" s="36" t="s">
        <v>7</v>
      </c>
      <c r="E1991" s="36">
        <v>0.5</v>
      </c>
      <c r="F1991" s="36">
        <v>2</v>
      </c>
      <c r="G1991" s="116">
        <v>25.92</v>
      </c>
      <c r="H1991" s="102" t="s">
        <v>18215</v>
      </c>
    </row>
    <row r="1992" spans="1:8" ht="47.25" x14ac:dyDescent="0.25">
      <c r="A1992" s="36"/>
      <c r="B1992" s="36"/>
      <c r="C1992" s="122" t="s">
        <v>14875</v>
      </c>
      <c r="D1992" s="106"/>
      <c r="E1992" s="106"/>
      <c r="F1992" s="106">
        <v>2</v>
      </c>
      <c r="G1992" s="117">
        <v>25.92</v>
      </c>
      <c r="H1992" s="102"/>
    </row>
    <row r="1993" spans="1:8" ht="31.5" x14ac:dyDescent="0.25">
      <c r="A1993" s="36" t="s">
        <v>3846</v>
      </c>
      <c r="B1993" s="36" t="s">
        <v>10113</v>
      </c>
      <c r="C1993" s="121" t="s">
        <v>3847</v>
      </c>
      <c r="D1993" s="36" t="s">
        <v>4</v>
      </c>
      <c r="E1993" s="36">
        <v>8</v>
      </c>
      <c r="F1993" s="36">
        <v>1</v>
      </c>
      <c r="G1993" s="116">
        <v>207.35</v>
      </c>
      <c r="H1993" s="102" t="s">
        <v>19247</v>
      </c>
    </row>
    <row r="1994" spans="1:8" ht="31.5" x14ac:dyDescent="0.25">
      <c r="A1994" s="36"/>
      <c r="B1994" s="36"/>
      <c r="C1994" s="122" t="s">
        <v>14876</v>
      </c>
      <c r="D1994" s="106"/>
      <c r="E1994" s="106"/>
      <c r="F1994" s="106">
        <v>1</v>
      </c>
      <c r="G1994" s="117">
        <v>207.35</v>
      </c>
      <c r="H1994" s="102"/>
    </row>
    <row r="1995" spans="1:8" x14ac:dyDescent="0.25">
      <c r="A1995" s="36" t="s">
        <v>3848</v>
      </c>
      <c r="B1995" s="36" t="s">
        <v>10114</v>
      </c>
      <c r="C1995" s="121" t="s">
        <v>3849</v>
      </c>
      <c r="D1995" s="36" t="s">
        <v>4</v>
      </c>
      <c r="E1995" s="36">
        <v>8</v>
      </c>
      <c r="F1995" s="36">
        <v>1</v>
      </c>
      <c r="G1995" s="116">
        <v>207.35</v>
      </c>
      <c r="H1995" s="102" t="s">
        <v>17988</v>
      </c>
    </row>
    <row r="1996" spans="1:8" x14ac:dyDescent="0.25">
      <c r="A1996" s="36"/>
      <c r="B1996" s="36"/>
      <c r="C1996" s="122" t="s">
        <v>14877</v>
      </c>
      <c r="D1996" s="106"/>
      <c r="E1996" s="106"/>
      <c r="F1996" s="106">
        <v>1</v>
      </c>
      <c r="G1996" s="117">
        <v>207.35</v>
      </c>
      <c r="H1996" s="102"/>
    </row>
    <row r="1997" spans="1:8" ht="31.5" x14ac:dyDescent="0.25">
      <c r="A1997" s="36" t="s">
        <v>3850</v>
      </c>
      <c r="B1997" s="36" t="s">
        <v>10115</v>
      </c>
      <c r="C1997" s="121" t="s">
        <v>3851</v>
      </c>
      <c r="D1997" s="36" t="s">
        <v>4</v>
      </c>
      <c r="E1997" s="36">
        <v>8</v>
      </c>
      <c r="F1997" s="36">
        <v>1</v>
      </c>
      <c r="G1997" s="116">
        <v>207.35</v>
      </c>
      <c r="H1997" s="102" t="s">
        <v>18881</v>
      </c>
    </row>
    <row r="1998" spans="1:8" ht="31.5" x14ac:dyDescent="0.25">
      <c r="A1998" s="36"/>
      <c r="B1998" s="36"/>
      <c r="C1998" s="122" t="s">
        <v>14878</v>
      </c>
      <c r="D1998" s="106"/>
      <c r="E1998" s="106"/>
      <c r="F1998" s="106">
        <v>1</v>
      </c>
      <c r="G1998" s="117">
        <v>207.35</v>
      </c>
      <c r="H1998" s="102"/>
    </row>
    <row r="1999" spans="1:8" x14ac:dyDescent="0.25">
      <c r="A1999" s="36" t="s">
        <v>3852</v>
      </c>
      <c r="B1999" s="36" t="s">
        <v>10116</v>
      </c>
      <c r="C1999" s="121" t="s">
        <v>3853</v>
      </c>
      <c r="D1999" s="36" t="s">
        <v>8</v>
      </c>
      <c r="E1999" s="36">
        <v>2</v>
      </c>
      <c r="F1999" s="36">
        <v>2</v>
      </c>
      <c r="G1999" s="116">
        <v>103.67</v>
      </c>
      <c r="H1999" s="102" t="s">
        <v>20959</v>
      </c>
    </row>
    <row r="2000" spans="1:8" x14ac:dyDescent="0.25">
      <c r="A2000" s="36"/>
      <c r="B2000" s="36"/>
      <c r="C2000" s="121"/>
      <c r="D2000" s="36" t="s">
        <v>7</v>
      </c>
      <c r="E2000" s="36">
        <v>0.5</v>
      </c>
      <c r="F2000" s="36">
        <v>2</v>
      </c>
      <c r="G2000" s="116">
        <v>25.92</v>
      </c>
      <c r="H2000" s="102"/>
    </row>
    <row r="2001" spans="1:8" x14ac:dyDescent="0.25">
      <c r="A2001" s="36"/>
      <c r="B2001" s="36"/>
      <c r="C2001" s="122" t="s">
        <v>14879</v>
      </c>
      <c r="D2001" s="106"/>
      <c r="E2001" s="106"/>
      <c r="F2001" s="106">
        <v>4</v>
      </c>
      <c r="G2001" s="117">
        <v>129.59</v>
      </c>
      <c r="H2001" s="102"/>
    </row>
    <row r="2002" spans="1:8" ht="31.5" x14ac:dyDescent="0.25">
      <c r="A2002" s="36" t="s">
        <v>3854</v>
      </c>
      <c r="B2002" s="36" t="s">
        <v>10117</v>
      </c>
      <c r="C2002" s="121" t="s">
        <v>3855</v>
      </c>
      <c r="D2002" s="36" t="s">
        <v>5</v>
      </c>
      <c r="E2002" s="36">
        <v>5</v>
      </c>
      <c r="F2002" s="36">
        <v>1</v>
      </c>
      <c r="G2002" s="116">
        <v>129.59</v>
      </c>
      <c r="H2002" s="102" t="s">
        <v>19006</v>
      </c>
    </row>
    <row r="2003" spans="1:8" x14ac:dyDescent="0.25">
      <c r="A2003" s="36"/>
      <c r="B2003" s="36"/>
      <c r="C2003" s="121"/>
      <c r="D2003" s="36" t="s">
        <v>7</v>
      </c>
      <c r="E2003" s="36">
        <v>0.5</v>
      </c>
      <c r="F2003" s="36">
        <v>1</v>
      </c>
      <c r="G2003" s="116">
        <v>12.96</v>
      </c>
      <c r="H2003" s="102"/>
    </row>
    <row r="2004" spans="1:8" ht="47.25" x14ac:dyDescent="0.25">
      <c r="A2004" s="36"/>
      <c r="B2004" s="36"/>
      <c r="C2004" s="122" t="s">
        <v>14880</v>
      </c>
      <c r="D2004" s="106"/>
      <c r="E2004" s="106"/>
      <c r="F2004" s="106">
        <v>2</v>
      </c>
      <c r="G2004" s="117">
        <v>142.55000000000001</v>
      </c>
      <c r="H2004" s="102"/>
    </row>
    <row r="2005" spans="1:8" ht="31.5" x14ac:dyDescent="0.25">
      <c r="A2005" s="36" t="s">
        <v>3856</v>
      </c>
      <c r="B2005" s="36" t="s">
        <v>10118</v>
      </c>
      <c r="C2005" s="121" t="s">
        <v>3857</v>
      </c>
      <c r="D2005" s="36" t="s">
        <v>5</v>
      </c>
      <c r="E2005" s="36">
        <v>5</v>
      </c>
      <c r="F2005" s="36">
        <v>1</v>
      </c>
      <c r="G2005" s="116">
        <v>129.59</v>
      </c>
      <c r="H2005" s="102" t="s">
        <v>18798</v>
      </c>
    </row>
    <row r="2006" spans="1:8" ht="31.5" x14ac:dyDescent="0.25">
      <c r="A2006" s="36"/>
      <c r="B2006" s="36"/>
      <c r="C2006" s="122" t="s">
        <v>14881</v>
      </c>
      <c r="D2006" s="106"/>
      <c r="E2006" s="106"/>
      <c r="F2006" s="106">
        <v>1</v>
      </c>
      <c r="G2006" s="117">
        <v>129.59</v>
      </c>
      <c r="H2006" s="102"/>
    </row>
    <row r="2007" spans="1:8" ht="31.5" x14ac:dyDescent="0.25">
      <c r="A2007" s="36" t="s">
        <v>3858</v>
      </c>
      <c r="B2007" s="36" t="s">
        <v>10119</v>
      </c>
      <c r="C2007" s="121" t="s">
        <v>3859</v>
      </c>
      <c r="D2007" s="36" t="s">
        <v>3</v>
      </c>
      <c r="E2007" s="36">
        <v>10</v>
      </c>
      <c r="F2007" s="36">
        <v>1</v>
      </c>
      <c r="G2007" s="116">
        <v>259.18</v>
      </c>
      <c r="H2007" s="102" t="s">
        <v>17761</v>
      </c>
    </row>
    <row r="2008" spans="1:8" ht="47.25" x14ac:dyDescent="0.25">
      <c r="A2008" s="36"/>
      <c r="B2008" s="36"/>
      <c r="C2008" s="122" t="s">
        <v>14882</v>
      </c>
      <c r="D2008" s="106"/>
      <c r="E2008" s="106"/>
      <c r="F2008" s="106">
        <v>1</v>
      </c>
      <c r="G2008" s="117">
        <v>259.18</v>
      </c>
      <c r="H2008" s="102"/>
    </row>
    <row r="2009" spans="1:8" ht="47.25" x14ac:dyDescent="0.25">
      <c r="A2009" s="36" t="s">
        <v>3860</v>
      </c>
      <c r="B2009" s="36" t="s">
        <v>10120</v>
      </c>
      <c r="C2009" s="121" t="s">
        <v>3861</v>
      </c>
      <c r="D2009" s="36" t="s">
        <v>5</v>
      </c>
      <c r="E2009" s="36">
        <v>5</v>
      </c>
      <c r="F2009" s="36">
        <v>1</v>
      </c>
      <c r="G2009" s="116">
        <v>129.59</v>
      </c>
      <c r="H2009" s="102" t="s">
        <v>16823</v>
      </c>
    </row>
    <row r="2010" spans="1:8" x14ac:dyDescent="0.25">
      <c r="A2010" s="36"/>
      <c r="B2010" s="36"/>
      <c r="C2010" s="121"/>
      <c r="D2010" s="36" t="s">
        <v>7</v>
      </c>
      <c r="E2010" s="36">
        <v>0.5</v>
      </c>
      <c r="F2010" s="36">
        <v>1</v>
      </c>
      <c r="G2010" s="116">
        <v>12.96</v>
      </c>
      <c r="H2010" s="102"/>
    </row>
    <row r="2011" spans="1:8" ht="47.25" x14ac:dyDescent="0.25">
      <c r="A2011" s="36"/>
      <c r="B2011" s="36"/>
      <c r="C2011" s="122" t="s">
        <v>14883</v>
      </c>
      <c r="D2011" s="106"/>
      <c r="E2011" s="106"/>
      <c r="F2011" s="106">
        <v>2</v>
      </c>
      <c r="G2011" s="117">
        <v>142.55000000000001</v>
      </c>
      <c r="H2011" s="102"/>
    </row>
    <row r="2012" spans="1:8" x14ac:dyDescent="0.25">
      <c r="A2012" s="36" t="s">
        <v>3862</v>
      </c>
      <c r="B2012" s="36" t="s">
        <v>10121</v>
      </c>
      <c r="C2012" s="121" t="s">
        <v>3863</v>
      </c>
      <c r="D2012" s="36" t="s">
        <v>8</v>
      </c>
      <c r="E2012" s="36">
        <v>2</v>
      </c>
      <c r="F2012" s="36">
        <v>1</v>
      </c>
      <c r="G2012" s="116">
        <v>51.84</v>
      </c>
      <c r="H2012" s="102" t="s">
        <v>19184</v>
      </c>
    </row>
    <row r="2013" spans="1:8" x14ac:dyDescent="0.25">
      <c r="A2013" s="36"/>
      <c r="B2013" s="36"/>
      <c r="C2013" s="121"/>
      <c r="D2013" s="36" t="s">
        <v>7</v>
      </c>
      <c r="E2013" s="36">
        <v>0.5</v>
      </c>
      <c r="F2013" s="36">
        <v>2</v>
      </c>
      <c r="G2013" s="116">
        <v>25.92</v>
      </c>
      <c r="H2013" s="102"/>
    </row>
    <row r="2014" spans="1:8" ht="31.5" x14ac:dyDescent="0.25">
      <c r="A2014" s="36"/>
      <c r="B2014" s="36"/>
      <c r="C2014" s="122" t="s">
        <v>14884</v>
      </c>
      <c r="D2014" s="106"/>
      <c r="E2014" s="106"/>
      <c r="F2014" s="106">
        <v>3</v>
      </c>
      <c r="G2014" s="117">
        <v>77.760000000000005</v>
      </c>
      <c r="H2014" s="102"/>
    </row>
    <row r="2015" spans="1:8" ht="31.5" x14ac:dyDescent="0.25">
      <c r="A2015" s="36" t="s">
        <v>3864</v>
      </c>
      <c r="B2015" s="36" t="s">
        <v>10122</v>
      </c>
      <c r="C2015" s="121" t="s">
        <v>3865</v>
      </c>
      <c r="D2015" s="36" t="s">
        <v>5</v>
      </c>
      <c r="E2015" s="36">
        <v>5</v>
      </c>
      <c r="F2015" s="36">
        <v>1</v>
      </c>
      <c r="G2015" s="116">
        <v>129.59</v>
      </c>
      <c r="H2015" s="102" t="s">
        <v>18313</v>
      </c>
    </row>
    <row r="2016" spans="1:8" ht="47.25" x14ac:dyDescent="0.25">
      <c r="A2016" s="36"/>
      <c r="B2016" s="36"/>
      <c r="C2016" s="122" t="s">
        <v>14885</v>
      </c>
      <c r="D2016" s="106"/>
      <c r="E2016" s="106"/>
      <c r="F2016" s="106">
        <v>1</v>
      </c>
      <c r="G2016" s="117">
        <v>129.59</v>
      </c>
      <c r="H2016" s="102"/>
    </row>
    <row r="2017" spans="1:8" x14ac:dyDescent="0.25">
      <c r="A2017" s="36" t="s">
        <v>3866</v>
      </c>
      <c r="B2017" s="36" t="s">
        <v>10123</v>
      </c>
      <c r="C2017" s="121" t="s">
        <v>3867</v>
      </c>
      <c r="D2017" s="36" t="s">
        <v>5</v>
      </c>
      <c r="E2017" s="36">
        <v>5</v>
      </c>
      <c r="F2017" s="36">
        <v>1</v>
      </c>
      <c r="G2017" s="116">
        <v>129.59</v>
      </c>
      <c r="H2017" s="102" t="s">
        <v>18009</v>
      </c>
    </row>
    <row r="2018" spans="1:8" ht="31.5" x14ac:dyDescent="0.25">
      <c r="A2018" s="36"/>
      <c r="B2018" s="36"/>
      <c r="C2018" s="122" t="s">
        <v>14886</v>
      </c>
      <c r="D2018" s="106"/>
      <c r="E2018" s="106"/>
      <c r="F2018" s="106">
        <v>1</v>
      </c>
      <c r="G2018" s="117">
        <v>129.59</v>
      </c>
      <c r="H2018" s="102"/>
    </row>
    <row r="2019" spans="1:8" ht="31.5" x14ac:dyDescent="0.25">
      <c r="A2019" s="36" t="s">
        <v>3868</v>
      </c>
      <c r="B2019" s="36" t="s">
        <v>10124</v>
      </c>
      <c r="C2019" s="121" t="s">
        <v>3869</v>
      </c>
      <c r="D2019" s="36" t="s">
        <v>7</v>
      </c>
      <c r="E2019" s="36">
        <v>0.5</v>
      </c>
      <c r="F2019" s="36">
        <v>1</v>
      </c>
      <c r="G2019" s="116">
        <v>12.96</v>
      </c>
      <c r="H2019" s="102" t="s">
        <v>19263</v>
      </c>
    </row>
    <row r="2020" spans="1:8" ht="31.5" x14ac:dyDescent="0.25">
      <c r="A2020" s="36"/>
      <c r="B2020" s="36"/>
      <c r="C2020" s="122" t="s">
        <v>14887</v>
      </c>
      <c r="D2020" s="106"/>
      <c r="E2020" s="106"/>
      <c r="F2020" s="106">
        <v>1</v>
      </c>
      <c r="G2020" s="117">
        <v>12.96</v>
      </c>
      <c r="H2020" s="102"/>
    </row>
    <row r="2021" spans="1:8" x14ac:dyDescent="0.25">
      <c r="A2021" s="36" t="s">
        <v>3870</v>
      </c>
      <c r="B2021" s="36" t="s">
        <v>10125</v>
      </c>
      <c r="C2021" s="121" t="s">
        <v>3871</v>
      </c>
      <c r="D2021" s="36" t="s">
        <v>7</v>
      </c>
      <c r="E2021" s="36">
        <v>0.5</v>
      </c>
      <c r="F2021" s="36">
        <v>1</v>
      </c>
      <c r="G2021" s="116">
        <v>12.96</v>
      </c>
      <c r="H2021" s="102" t="s">
        <v>20376</v>
      </c>
    </row>
    <row r="2022" spans="1:8" ht="31.5" x14ac:dyDescent="0.25">
      <c r="A2022" s="36"/>
      <c r="B2022" s="36"/>
      <c r="C2022" s="122" t="s">
        <v>14888</v>
      </c>
      <c r="D2022" s="106"/>
      <c r="E2022" s="106"/>
      <c r="F2022" s="106">
        <v>1</v>
      </c>
      <c r="G2022" s="117">
        <v>12.96</v>
      </c>
      <c r="H2022" s="102"/>
    </row>
    <row r="2023" spans="1:8" ht="31.5" x14ac:dyDescent="0.25">
      <c r="A2023" s="36" t="s">
        <v>3872</v>
      </c>
      <c r="B2023" s="36" t="s">
        <v>10126</v>
      </c>
      <c r="C2023" s="121" t="s">
        <v>3873</v>
      </c>
      <c r="D2023" s="36" t="s">
        <v>3</v>
      </c>
      <c r="E2023" s="36">
        <v>10</v>
      </c>
      <c r="F2023" s="36">
        <v>1</v>
      </c>
      <c r="G2023" s="116">
        <v>259.18</v>
      </c>
      <c r="H2023" s="102" t="s">
        <v>19843</v>
      </c>
    </row>
    <row r="2024" spans="1:8" ht="31.5" x14ac:dyDescent="0.25">
      <c r="A2024" s="36"/>
      <c r="B2024" s="36"/>
      <c r="C2024" s="122" t="s">
        <v>14889</v>
      </c>
      <c r="D2024" s="106"/>
      <c r="E2024" s="106"/>
      <c r="F2024" s="106">
        <v>1</v>
      </c>
      <c r="G2024" s="117">
        <v>259.18</v>
      </c>
      <c r="H2024" s="102"/>
    </row>
    <row r="2025" spans="1:8" x14ac:dyDescent="0.25">
      <c r="A2025" s="36" t="s">
        <v>3874</v>
      </c>
      <c r="B2025" s="36" t="s">
        <v>10127</v>
      </c>
      <c r="C2025" s="121" t="s">
        <v>3875</v>
      </c>
      <c r="D2025" s="36" t="s">
        <v>3</v>
      </c>
      <c r="E2025" s="36">
        <v>10</v>
      </c>
      <c r="F2025" s="36">
        <v>1</v>
      </c>
      <c r="G2025" s="116">
        <v>259.18</v>
      </c>
      <c r="H2025" s="102" t="s">
        <v>16891</v>
      </c>
    </row>
    <row r="2026" spans="1:8" x14ac:dyDescent="0.25">
      <c r="A2026" s="36"/>
      <c r="B2026" s="36"/>
      <c r="C2026" s="121"/>
      <c r="D2026" s="36" t="s">
        <v>7</v>
      </c>
      <c r="E2026" s="36">
        <v>0.5</v>
      </c>
      <c r="F2026" s="36">
        <v>1</v>
      </c>
      <c r="G2026" s="116">
        <v>12.96</v>
      </c>
      <c r="H2026" s="102"/>
    </row>
    <row r="2027" spans="1:8" x14ac:dyDescent="0.25">
      <c r="A2027" s="36"/>
      <c r="B2027" s="36"/>
      <c r="C2027" s="122" t="s">
        <v>14890</v>
      </c>
      <c r="D2027" s="106"/>
      <c r="E2027" s="106"/>
      <c r="F2027" s="106">
        <v>2</v>
      </c>
      <c r="G2027" s="117">
        <v>272.14</v>
      </c>
      <c r="H2027" s="102"/>
    </row>
    <row r="2028" spans="1:8" ht="31.5" x14ac:dyDescent="0.25">
      <c r="A2028" s="36" t="s">
        <v>3876</v>
      </c>
      <c r="B2028" s="36" t="s">
        <v>10128</v>
      </c>
      <c r="C2028" s="121" t="s">
        <v>3877</v>
      </c>
      <c r="D2028" s="36" t="s">
        <v>5</v>
      </c>
      <c r="E2028" s="36">
        <v>5</v>
      </c>
      <c r="F2028" s="36">
        <v>1</v>
      </c>
      <c r="G2028" s="116">
        <v>129.59</v>
      </c>
      <c r="H2028" s="102" t="s">
        <v>17646</v>
      </c>
    </row>
    <row r="2029" spans="1:8" ht="31.5" x14ac:dyDescent="0.25">
      <c r="A2029" s="36"/>
      <c r="B2029" s="36"/>
      <c r="C2029" s="122" t="s">
        <v>14891</v>
      </c>
      <c r="D2029" s="106"/>
      <c r="E2029" s="106"/>
      <c r="F2029" s="106">
        <v>1</v>
      </c>
      <c r="G2029" s="117">
        <v>129.59</v>
      </c>
      <c r="H2029" s="102"/>
    </row>
    <row r="2030" spans="1:8" ht="31.5" x14ac:dyDescent="0.25">
      <c r="A2030" s="36" t="s">
        <v>3878</v>
      </c>
      <c r="B2030" s="36" t="s">
        <v>10129</v>
      </c>
      <c r="C2030" s="121" t="s">
        <v>3879</v>
      </c>
      <c r="D2030" s="36" t="s">
        <v>5</v>
      </c>
      <c r="E2030" s="36">
        <v>5</v>
      </c>
      <c r="F2030" s="36">
        <v>1</v>
      </c>
      <c r="G2030" s="116">
        <v>129.59</v>
      </c>
      <c r="H2030" s="102" t="s">
        <v>18960</v>
      </c>
    </row>
    <row r="2031" spans="1:8" ht="47.25" x14ac:dyDescent="0.25">
      <c r="A2031" s="36"/>
      <c r="B2031" s="36"/>
      <c r="C2031" s="122" t="s">
        <v>14892</v>
      </c>
      <c r="D2031" s="106"/>
      <c r="E2031" s="106"/>
      <c r="F2031" s="106">
        <v>1</v>
      </c>
      <c r="G2031" s="117">
        <v>129.59</v>
      </c>
      <c r="H2031" s="102"/>
    </row>
    <row r="2032" spans="1:8" ht="31.5" x14ac:dyDescent="0.25">
      <c r="A2032" s="36" t="s">
        <v>3880</v>
      </c>
      <c r="B2032" s="36" t="s">
        <v>10130</v>
      </c>
      <c r="C2032" s="121" t="s">
        <v>3881</v>
      </c>
      <c r="D2032" s="36" t="s">
        <v>4</v>
      </c>
      <c r="E2032" s="36">
        <v>8</v>
      </c>
      <c r="F2032" s="36">
        <v>3</v>
      </c>
      <c r="G2032" s="116">
        <v>622.04</v>
      </c>
      <c r="H2032" s="102" t="s">
        <v>20768</v>
      </c>
    </row>
    <row r="2033" spans="1:8" x14ac:dyDescent="0.25">
      <c r="A2033" s="36"/>
      <c r="B2033" s="36"/>
      <c r="C2033" s="121"/>
      <c r="D2033" s="36" t="s">
        <v>7</v>
      </c>
      <c r="E2033" s="36">
        <v>0.5</v>
      </c>
      <c r="F2033" s="36">
        <v>45</v>
      </c>
      <c r="G2033" s="116">
        <v>583.16</v>
      </c>
      <c r="H2033" s="102"/>
    </row>
    <row r="2034" spans="1:8" ht="47.25" x14ac:dyDescent="0.25">
      <c r="A2034" s="36"/>
      <c r="B2034" s="36"/>
      <c r="C2034" s="122" t="s">
        <v>14893</v>
      </c>
      <c r="D2034" s="106"/>
      <c r="E2034" s="106"/>
      <c r="F2034" s="106">
        <v>48</v>
      </c>
      <c r="G2034" s="117">
        <v>1205.1999999999998</v>
      </c>
      <c r="H2034" s="102"/>
    </row>
    <row r="2035" spans="1:8" ht="31.5" x14ac:dyDescent="0.25">
      <c r="A2035" s="36" t="s">
        <v>3882</v>
      </c>
      <c r="B2035" s="36" t="s">
        <v>10131</v>
      </c>
      <c r="C2035" s="121" t="s">
        <v>3883</v>
      </c>
      <c r="D2035" s="36" t="s">
        <v>5</v>
      </c>
      <c r="E2035" s="36">
        <v>5</v>
      </c>
      <c r="F2035" s="36">
        <v>1</v>
      </c>
      <c r="G2035" s="116">
        <v>129.59</v>
      </c>
      <c r="H2035" s="102" t="s">
        <v>18865</v>
      </c>
    </row>
    <row r="2036" spans="1:8" x14ac:dyDescent="0.25">
      <c r="A2036" s="36"/>
      <c r="B2036" s="36"/>
      <c r="C2036" s="121"/>
      <c r="D2036" s="36" t="s">
        <v>7</v>
      </c>
      <c r="E2036" s="36">
        <v>0.5</v>
      </c>
      <c r="F2036" s="36">
        <v>10</v>
      </c>
      <c r="G2036" s="116">
        <v>129.59</v>
      </c>
      <c r="H2036" s="102"/>
    </row>
    <row r="2037" spans="1:8" ht="31.5" x14ac:dyDescent="0.25">
      <c r="A2037" s="36"/>
      <c r="B2037" s="36"/>
      <c r="C2037" s="122" t="s">
        <v>14894</v>
      </c>
      <c r="D2037" s="106"/>
      <c r="E2037" s="106"/>
      <c r="F2037" s="106">
        <v>11</v>
      </c>
      <c r="G2037" s="117">
        <v>259.18</v>
      </c>
      <c r="H2037" s="102"/>
    </row>
    <row r="2038" spans="1:8" ht="31.5" x14ac:dyDescent="0.25">
      <c r="A2038" s="36" t="s">
        <v>3884</v>
      </c>
      <c r="B2038" s="36" t="s">
        <v>10132</v>
      </c>
      <c r="C2038" s="121" t="s">
        <v>3885</v>
      </c>
      <c r="D2038" s="36" t="s">
        <v>3</v>
      </c>
      <c r="E2038" s="36">
        <v>10</v>
      </c>
      <c r="F2038" s="36">
        <v>1</v>
      </c>
      <c r="G2038" s="116">
        <v>259.18</v>
      </c>
      <c r="H2038" s="102" t="s">
        <v>19225</v>
      </c>
    </row>
    <row r="2039" spans="1:8" ht="31.5" x14ac:dyDescent="0.25">
      <c r="A2039" s="36"/>
      <c r="B2039" s="36"/>
      <c r="C2039" s="122" t="s">
        <v>14895</v>
      </c>
      <c r="D2039" s="106"/>
      <c r="E2039" s="106"/>
      <c r="F2039" s="106">
        <v>1</v>
      </c>
      <c r="G2039" s="117">
        <v>259.18</v>
      </c>
      <c r="H2039" s="102"/>
    </row>
    <row r="2040" spans="1:8" x14ac:dyDescent="0.25">
      <c r="A2040" s="36" t="s">
        <v>3886</v>
      </c>
      <c r="B2040" s="36" t="s">
        <v>10133</v>
      </c>
      <c r="C2040" s="121" t="s">
        <v>3887</v>
      </c>
      <c r="D2040" s="36" t="s">
        <v>5</v>
      </c>
      <c r="E2040" s="36">
        <v>5</v>
      </c>
      <c r="F2040" s="36">
        <v>1</v>
      </c>
      <c r="G2040" s="116">
        <v>129.59</v>
      </c>
      <c r="H2040" s="102" t="s">
        <v>19389</v>
      </c>
    </row>
    <row r="2041" spans="1:8" x14ac:dyDescent="0.25">
      <c r="A2041" s="36"/>
      <c r="B2041" s="36"/>
      <c r="C2041" s="121"/>
      <c r="D2041" s="36" t="s">
        <v>7</v>
      </c>
      <c r="E2041" s="36">
        <v>0.5</v>
      </c>
      <c r="F2041" s="36">
        <v>1</v>
      </c>
      <c r="G2041" s="116">
        <v>12.96</v>
      </c>
      <c r="H2041" s="102"/>
    </row>
    <row r="2042" spans="1:8" x14ac:dyDescent="0.25">
      <c r="A2042" s="36"/>
      <c r="B2042" s="36"/>
      <c r="C2042" s="122" t="s">
        <v>14896</v>
      </c>
      <c r="D2042" s="106"/>
      <c r="E2042" s="106"/>
      <c r="F2042" s="106">
        <v>2</v>
      </c>
      <c r="G2042" s="117">
        <v>142.55000000000001</v>
      </c>
      <c r="H2042" s="102"/>
    </row>
    <row r="2043" spans="1:8" ht="31.5" x14ac:dyDescent="0.25">
      <c r="A2043" s="36" t="s">
        <v>3888</v>
      </c>
      <c r="B2043" s="36" t="s">
        <v>10134</v>
      </c>
      <c r="C2043" s="121" t="s">
        <v>3889</v>
      </c>
      <c r="D2043" s="36" t="s">
        <v>7</v>
      </c>
      <c r="E2043" s="36">
        <v>0.5</v>
      </c>
      <c r="F2043" s="36">
        <v>7</v>
      </c>
      <c r="G2043" s="116">
        <v>90.71</v>
      </c>
      <c r="H2043" s="102" t="s">
        <v>17957</v>
      </c>
    </row>
    <row r="2044" spans="1:8" ht="31.5" x14ac:dyDescent="0.25">
      <c r="A2044" s="36"/>
      <c r="B2044" s="36"/>
      <c r="C2044" s="122" t="s">
        <v>14897</v>
      </c>
      <c r="D2044" s="106"/>
      <c r="E2044" s="106"/>
      <c r="F2044" s="106">
        <v>7</v>
      </c>
      <c r="G2044" s="117">
        <v>90.71</v>
      </c>
      <c r="H2044" s="102"/>
    </row>
    <row r="2045" spans="1:8" ht="31.5" x14ac:dyDescent="0.25">
      <c r="A2045" s="36" t="s">
        <v>3890</v>
      </c>
      <c r="B2045" s="36" t="s">
        <v>10135</v>
      </c>
      <c r="C2045" s="121" t="s">
        <v>3891</v>
      </c>
      <c r="D2045" s="36" t="s">
        <v>7</v>
      </c>
      <c r="E2045" s="36">
        <v>0.5</v>
      </c>
      <c r="F2045" s="36">
        <v>1</v>
      </c>
      <c r="G2045" s="116">
        <v>12.96</v>
      </c>
      <c r="H2045" s="102" t="s">
        <v>19765</v>
      </c>
    </row>
    <row r="2046" spans="1:8" ht="47.25" x14ac:dyDescent="0.25">
      <c r="A2046" s="36"/>
      <c r="B2046" s="36"/>
      <c r="C2046" s="122" t="s">
        <v>14898</v>
      </c>
      <c r="D2046" s="106"/>
      <c r="E2046" s="106"/>
      <c r="F2046" s="106">
        <v>1</v>
      </c>
      <c r="G2046" s="117">
        <v>12.96</v>
      </c>
      <c r="H2046" s="102"/>
    </row>
    <row r="2047" spans="1:8" ht="31.5" x14ac:dyDescent="0.25">
      <c r="A2047" s="36" t="s">
        <v>3892</v>
      </c>
      <c r="B2047" s="36" t="s">
        <v>10136</v>
      </c>
      <c r="C2047" s="121" t="s">
        <v>3893</v>
      </c>
      <c r="D2047" s="36" t="s">
        <v>8</v>
      </c>
      <c r="E2047" s="36">
        <v>2</v>
      </c>
      <c r="F2047" s="36">
        <v>4</v>
      </c>
      <c r="G2047" s="116">
        <v>207.35</v>
      </c>
      <c r="H2047" s="102" t="s">
        <v>20961</v>
      </c>
    </row>
    <row r="2048" spans="1:8" x14ac:dyDescent="0.25">
      <c r="A2048" s="36"/>
      <c r="B2048" s="36"/>
      <c r="C2048" s="121"/>
      <c r="D2048" s="36" t="s">
        <v>7</v>
      </c>
      <c r="E2048" s="36">
        <v>0.5</v>
      </c>
      <c r="F2048" s="36">
        <v>2</v>
      </c>
      <c r="G2048" s="116">
        <v>25.92</v>
      </c>
      <c r="H2048" s="102"/>
    </row>
    <row r="2049" spans="1:8" ht="31.5" x14ac:dyDescent="0.25">
      <c r="A2049" s="36"/>
      <c r="B2049" s="36"/>
      <c r="C2049" s="122" t="s">
        <v>14899</v>
      </c>
      <c r="D2049" s="106"/>
      <c r="E2049" s="106"/>
      <c r="F2049" s="106">
        <v>6</v>
      </c>
      <c r="G2049" s="117">
        <v>233.26999999999998</v>
      </c>
      <c r="H2049" s="102"/>
    </row>
    <row r="2050" spans="1:8" x14ac:dyDescent="0.25">
      <c r="A2050" s="36" t="s">
        <v>3894</v>
      </c>
      <c r="B2050" s="36" t="s">
        <v>10137</v>
      </c>
      <c r="C2050" s="121" t="s">
        <v>3895</v>
      </c>
      <c r="D2050" s="36" t="s">
        <v>7</v>
      </c>
      <c r="E2050" s="36">
        <v>0.5</v>
      </c>
      <c r="F2050" s="36">
        <v>2</v>
      </c>
      <c r="G2050" s="116">
        <v>25.92</v>
      </c>
      <c r="H2050" s="102" t="s">
        <v>17482</v>
      </c>
    </row>
    <row r="2051" spans="1:8" x14ac:dyDescent="0.25">
      <c r="A2051" s="36"/>
      <c r="B2051" s="36"/>
      <c r="C2051" s="122" t="s">
        <v>14900</v>
      </c>
      <c r="D2051" s="106"/>
      <c r="E2051" s="106"/>
      <c r="F2051" s="106">
        <v>2</v>
      </c>
      <c r="G2051" s="117">
        <v>25.92</v>
      </c>
      <c r="H2051" s="102"/>
    </row>
    <row r="2052" spans="1:8" x14ac:dyDescent="0.25">
      <c r="A2052" s="36" t="s">
        <v>3896</v>
      </c>
      <c r="B2052" s="36" t="s">
        <v>10138</v>
      </c>
      <c r="C2052" s="121" t="s">
        <v>3897</v>
      </c>
      <c r="D2052" s="36" t="s">
        <v>4</v>
      </c>
      <c r="E2052" s="36">
        <v>8</v>
      </c>
      <c r="F2052" s="36">
        <v>1</v>
      </c>
      <c r="G2052" s="116">
        <v>207.35</v>
      </c>
      <c r="H2052" s="102" t="s">
        <v>18200</v>
      </c>
    </row>
    <row r="2053" spans="1:8" x14ac:dyDescent="0.25">
      <c r="A2053" s="36"/>
      <c r="B2053" s="36"/>
      <c r="C2053" s="122" t="s">
        <v>14901</v>
      </c>
      <c r="D2053" s="106"/>
      <c r="E2053" s="106"/>
      <c r="F2053" s="106">
        <v>1</v>
      </c>
      <c r="G2053" s="117">
        <v>207.35</v>
      </c>
      <c r="H2053" s="102"/>
    </row>
    <row r="2054" spans="1:8" ht="63" x14ac:dyDescent="0.25">
      <c r="A2054" s="36" t="s">
        <v>3898</v>
      </c>
      <c r="B2054" s="36" t="s">
        <v>10139</v>
      </c>
      <c r="C2054" s="121" t="s">
        <v>3899</v>
      </c>
      <c r="D2054" s="36" t="s">
        <v>7</v>
      </c>
      <c r="E2054" s="36">
        <v>0.5</v>
      </c>
      <c r="F2054" s="36">
        <v>1</v>
      </c>
      <c r="G2054" s="116">
        <v>12.96</v>
      </c>
      <c r="H2054" s="102" t="s">
        <v>16825</v>
      </c>
    </row>
    <row r="2055" spans="1:8" ht="63" x14ac:dyDescent="0.25">
      <c r="A2055" s="36"/>
      <c r="B2055" s="36"/>
      <c r="C2055" s="122" t="s">
        <v>14902</v>
      </c>
      <c r="D2055" s="106"/>
      <c r="E2055" s="106"/>
      <c r="F2055" s="106">
        <v>1</v>
      </c>
      <c r="G2055" s="117">
        <v>12.96</v>
      </c>
      <c r="H2055" s="102"/>
    </row>
    <row r="2056" spans="1:8" x14ac:dyDescent="0.25">
      <c r="A2056" s="36" t="s">
        <v>3900</v>
      </c>
      <c r="B2056" s="36" t="s">
        <v>10140</v>
      </c>
      <c r="C2056" s="121" t="s">
        <v>3901</v>
      </c>
      <c r="D2056" s="36" t="s">
        <v>7</v>
      </c>
      <c r="E2056" s="36">
        <v>0.5</v>
      </c>
      <c r="F2056" s="36">
        <v>1</v>
      </c>
      <c r="G2056" s="116">
        <v>12.96</v>
      </c>
      <c r="H2056" s="102" t="s">
        <v>20371</v>
      </c>
    </row>
    <row r="2057" spans="1:8" ht="31.5" x14ac:dyDescent="0.25">
      <c r="A2057" s="36"/>
      <c r="B2057" s="36"/>
      <c r="C2057" s="122" t="s">
        <v>14903</v>
      </c>
      <c r="D2057" s="106"/>
      <c r="E2057" s="106"/>
      <c r="F2057" s="106">
        <v>1</v>
      </c>
      <c r="G2057" s="117">
        <v>12.96</v>
      </c>
      <c r="H2057" s="102"/>
    </row>
    <row r="2058" spans="1:8" ht="31.5" x14ac:dyDescent="0.25">
      <c r="A2058" s="36" t="s">
        <v>3902</v>
      </c>
      <c r="B2058" s="36" t="s">
        <v>10141</v>
      </c>
      <c r="C2058" s="121" t="s">
        <v>3903</v>
      </c>
      <c r="D2058" s="36" t="s">
        <v>8</v>
      </c>
      <c r="E2058" s="36">
        <v>2</v>
      </c>
      <c r="F2058" s="36">
        <v>1</v>
      </c>
      <c r="G2058" s="116">
        <v>51.84</v>
      </c>
      <c r="H2058" s="102" t="s">
        <v>20360</v>
      </c>
    </row>
    <row r="2059" spans="1:8" ht="31.5" x14ac:dyDescent="0.25">
      <c r="A2059" s="36"/>
      <c r="B2059" s="36"/>
      <c r="C2059" s="122" t="s">
        <v>14904</v>
      </c>
      <c r="D2059" s="106"/>
      <c r="E2059" s="106"/>
      <c r="F2059" s="106">
        <v>1</v>
      </c>
      <c r="G2059" s="117">
        <v>51.84</v>
      </c>
      <c r="H2059" s="102"/>
    </row>
    <row r="2060" spans="1:8" ht="47.25" x14ac:dyDescent="0.25">
      <c r="A2060" s="36" t="s">
        <v>3904</v>
      </c>
      <c r="B2060" s="36" t="s">
        <v>10142</v>
      </c>
      <c r="C2060" s="121" t="s">
        <v>3905</v>
      </c>
      <c r="D2060" s="36" t="s">
        <v>8</v>
      </c>
      <c r="E2060" s="36">
        <v>2</v>
      </c>
      <c r="F2060" s="36">
        <v>1</v>
      </c>
      <c r="G2060" s="116">
        <v>51.84</v>
      </c>
      <c r="H2060" s="102" t="s">
        <v>17885</v>
      </c>
    </row>
    <row r="2061" spans="1:8" x14ac:dyDescent="0.25">
      <c r="A2061" s="36"/>
      <c r="B2061" s="36"/>
      <c r="C2061" s="121"/>
      <c r="D2061" s="36" t="s">
        <v>7</v>
      </c>
      <c r="E2061" s="36">
        <v>0.5</v>
      </c>
      <c r="F2061" s="36">
        <v>1</v>
      </c>
      <c r="G2061" s="116">
        <v>12.96</v>
      </c>
      <c r="H2061" s="102"/>
    </row>
    <row r="2062" spans="1:8" ht="47.25" x14ac:dyDescent="0.25">
      <c r="A2062" s="36"/>
      <c r="B2062" s="36"/>
      <c r="C2062" s="122" t="s">
        <v>14905</v>
      </c>
      <c r="D2062" s="106"/>
      <c r="E2062" s="106"/>
      <c r="F2062" s="106">
        <v>2</v>
      </c>
      <c r="G2062" s="117">
        <v>64.800000000000011</v>
      </c>
      <c r="H2062" s="102"/>
    </row>
    <row r="2063" spans="1:8" ht="47.25" x14ac:dyDescent="0.25">
      <c r="A2063" s="36" t="s">
        <v>3906</v>
      </c>
      <c r="B2063" s="36" t="s">
        <v>10143</v>
      </c>
      <c r="C2063" s="121" t="s">
        <v>3907</v>
      </c>
      <c r="D2063" s="36" t="s">
        <v>7</v>
      </c>
      <c r="E2063" s="36">
        <v>0.5</v>
      </c>
      <c r="F2063" s="36">
        <v>1</v>
      </c>
      <c r="G2063" s="116">
        <v>12.96</v>
      </c>
      <c r="H2063" s="102" t="s">
        <v>18989</v>
      </c>
    </row>
    <row r="2064" spans="1:8" ht="47.25" x14ac:dyDescent="0.25">
      <c r="A2064" s="36"/>
      <c r="B2064" s="36"/>
      <c r="C2064" s="122" t="s">
        <v>14906</v>
      </c>
      <c r="D2064" s="106"/>
      <c r="E2064" s="106"/>
      <c r="F2064" s="106">
        <v>1</v>
      </c>
      <c r="G2064" s="117">
        <v>12.96</v>
      </c>
      <c r="H2064" s="102"/>
    </row>
    <row r="2065" spans="1:8" ht="31.5" x14ac:dyDescent="0.25">
      <c r="A2065" s="36" t="s">
        <v>3908</v>
      </c>
      <c r="B2065" s="36" t="s">
        <v>10144</v>
      </c>
      <c r="C2065" s="121" t="s">
        <v>3909</v>
      </c>
      <c r="D2065" s="36" t="s">
        <v>5</v>
      </c>
      <c r="E2065" s="36">
        <v>5</v>
      </c>
      <c r="F2065" s="36">
        <v>1</v>
      </c>
      <c r="G2065" s="116">
        <v>129.59</v>
      </c>
      <c r="H2065" s="102" t="s">
        <v>17485</v>
      </c>
    </row>
    <row r="2066" spans="1:8" x14ac:dyDescent="0.25">
      <c r="A2066" s="36"/>
      <c r="B2066" s="36"/>
      <c r="C2066" s="121"/>
      <c r="D2066" s="36" t="s">
        <v>8</v>
      </c>
      <c r="E2066" s="36">
        <v>2</v>
      </c>
      <c r="F2066" s="36">
        <v>1</v>
      </c>
      <c r="G2066" s="116">
        <v>51.84</v>
      </c>
      <c r="H2066" s="102"/>
    </row>
    <row r="2067" spans="1:8" x14ac:dyDescent="0.25">
      <c r="A2067" s="36"/>
      <c r="B2067" s="36"/>
      <c r="C2067" s="121"/>
      <c r="D2067" s="36" t="s">
        <v>7</v>
      </c>
      <c r="E2067" s="36">
        <v>0.5</v>
      </c>
      <c r="F2067" s="36">
        <v>5</v>
      </c>
      <c r="G2067" s="116">
        <v>64.8</v>
      </c>
      <c r="H2067" s="102"/>
    </row>
    <row r="2068" spans="1:8" ht="31.5" x14ac:dyDescent="0.25">
      <c r="A2068" s="36"/>
      <c r="B2068" s="36"/>
      <c r="C2068" s="122" t="s">
        <v>14907</v>
      </c>
      <c r="D2068" s="106"/>
      <c r="E2068" s="106"/>
      <c r="F2068" s="106">
        <v>7</v>
      </c>
      <c r="G2068" s="117">
        <v>246.23000000000002</v>
      </c>
      <c r="H2068" s="102"/>
    </row>
    <row r="2069" spans="1:8" ht="47.25" x14ac:dyDescent="0.25">
      <c r="A2069" s="36" t="s">
        <v>3910</v>
      </c>
      <c r="B2069" s="36" t="s">
        <v>10145</v>
      </c>
      <c r="C2069" s="121" t="s">
        <v>3911</v>
      </c>
      <c r="D2069" s="36" t="s">
        <v>5</v>
      </c>
      <c r="E2069" s="36">
        <v>5</v>
      </c>
      <c r="F2069" s="36">
        <v>3</v>
      </c>
      <c r="G2069" s="116">
        <v>388.77</v>
      </c>
      <c r="H2069" s="102" t="s">
        <v>18536</v>
      </c>
    </row>
    <row r="2070" spans="1:8" ht="47.25" x14ac:dyDescent="0.25">
      <c r="A2070" s="36"/>
      <c r="B2070" s="36"/>
      <c r="C2070" s="122" t="s">
        <v>14908</v>
      </c>
      <c r="D2070" s="106"/>
      <c r="E2070" s="106"/>
      <c r="F2070" s="106">
        <v>3</v>
      </c>
      <c r="G2070" s="117">
        <v>388.77</v>
      </c>
      <c r="H2070" s="102"/>
    </row>
    <row r="2071" spans="1:8" ht="31.5" x14ac:dyDescent="0.25">
      <c r="A2071" s="36" t="s">
        <v>3912</v>
      </c>
      <c r="B2071" s="36" t="s">
        <v>10146</v>
      </c>
      <c r="C2071" s="121" t="s">
        <v>3913</v>
      </c>
      <c r="D2071" s="36" t="s">
        <v>8</v>
      </c>
      <c r="E2071" s="36">
        <v>2</v>
      </c>
      <c r="F2071" s="36">
        <v>3</v>
      </c>
      <c r="G2071" s="116">
        <v>155.51</v>
      </c>
      <c r="H2071" s="102" t="s">
        <v>17906</v>
      </c>
    </row>
    <row r="2072" spans="1:8" x14ac:dyDescent="0.25">
      <c r="A2072" s="36"/>
      <c r="B2072" s="36"/>
      <c r="C2072" s="121"/>
      <c r="D2072" s="36" t="s">
        <v>7</v>
      </c>
      <c r="E2072" s="36">
        <v>0.5</v>
      </c>
      <c r="F2072" s="36">
        <v>1</v>
      </c>
      <c r="G2072" s="116">
        <v>12.96</v>
      </c>
      <c r="H2072" s="102"/>
    </row>
    <row r="2073" spans="1:8" ht="31.5" x14ac:dyDescent="0.25">
      <c r="A2073" s="36"/>
      <c r="B2073" s="36"/>
      <c r="C2073" s="122" t="s">
        <v>14909</v>
      </c>
      <c r="D2073" s="106"/>
      <c r="E2073" s="106"/>
      <c r="F2073" s="106">
        <v>4</v>
      </c>
      <c r="G2073" s="117">
        <v>168.47</v>
      </c>
      <c r="H2073" s="102"/>
    </row>
    <row r="2074" spans="1:8" x14ac:dyDescent="0.25">
      <c r="A2074" s="36" t="s">
        <v>3914</v>
      </c>
      <c r="B2074" s="36" t="s">
        <v>10147</v>
      </c>
      <c r="C2074" s="121" t="s">
        <v>3915</v>
      </c>
      <c r="D2074" s="36" t="s">
        <v>7</v>
      </c>
      <c r="E2074" s="36">
        <v>0.5</v>
      </c>
      <c r="F2074" s="36">
        <v>1</v>
      </c>
      <c r="G2074" s="116">
        <v>12.96</v>
      </c>
      <c r="H2074" s="102" t="s">
        <v>20506</v>
      </c>
    </row>
    <row r="2075" spans="1:8" ht="31.5" x14ac:dyDescent="0.25">
      <c r="A2075" s="36"/>
      <c r="B2075" s="36"/>
      <c r="C2075" s="122" t="s">
        <v>14910</v>
      </c>
      <c r="D2075" s="106"/>
      <c r="E2075" s="106"/>
      <c r="F2075" s="106">
        <v>1</v>
      </c>
      <c r="G2075" s="117">
        <v>12.96</v>
      </c>
      <c r="H2075" s="102"/>
    </row>
    <row r="2076" spans="1:8" x14ac:dyDescent="0.25">
      <c r="A2076" s="36" t="s">
        <v>3916</v>
      </c>
      <c r="B2076" s="36" t="s">
        <v>10148</v>
      </c>
      <c r="C2076" s="121" t="s">
        <v>3917</v>
      </c>
      <c r="D2076" s="36" t="s">
        <v>4</v>
      </c>
      <c r="E2076" s="36">
        <v>8</v>
      </c>
      <c r="F2076" s="36">
        <v>1</v>
      </c>
      <c r="G2076" s="116">
        <v>207.35</v>
      </c>
      <c r="H2076" s="102" t="s">
        <v>20775</v>
      </c>
    </row>
    <row r="2077" spans="1:8" x14ac:dyDescent="0.25">
      <c r="A2077" s="36"/>
      <c r="B2077" s="36"/>
      <c r="C2077" s="121"/>
      <c r="D2077" s="36" t="s">
        <v>5</v>
      </c>
      <c r="E2077" s="36">
        <v>5</v>
      </c>
      <c r="F2077" s="36">
        <v>1</v>
      </c>
      <c r="G2077" s="116">
        <v>129.59</v>
      </c>
      <c r="H2077" s="102"/>
    </row>
    <row r="2078" spans="1:8" x14ac:dyDescent="0.25">
      <c r="A2078" s="36"/>
      <c r="B2078" s="36"/>
      <c r="C2078" s="122" t="s">
        <v>14911</v>
      </c>
      <c r="D2078" s="106"/>
      <c r="E2078" s="106"/>
      <c r="F2078" s="106">
        <v>2</v>
      </c>
      <c r="G2078" s="117">
        <v>336.94</v>
      </c>
      <c r="H2078" s="102"/>
    </row>
    <row r="2079" spans="1:8" ht="47.25" x14ac:dyDescent="0.25">
      <c r="A2079" s="36" t="s">
        <v>3918</v>
      </c>
      <c r="B2079" s="36" t="s">
        <v>10149</v>
      </c>
      <c r="C2079" s="121" t="s">
        <v>3919</v>
      </c>
      <c r="D2079" s="36" t="s">
        <v>4</v>
      </c>
      <c r="E2079" s="36">
        <v>8</v>
      </c>
      <c r="F2079" s="36">
        <v>1</v>
      </c>
      <c r="G2079" s="116">
        <v>207.35</v>
      </c>
      <c r="H2079" s="102" t="s">
        <v>18335</v>
      </c>
    </row>
    <row r="2080" spans="1:8" x14ac:dyDescent="0.25">
      <c r="A2080" s="36"/>
      <c r="B2080" s="36"/>
      <c r="C2080" s="121"/>
      <c r="D2080" s="36" t="s">
        <v>7</v>
      </c>
      <c r="E2080" s="36">
        <v>0.5</v>
      </c>
      <c r="F2080" s="36">
        <v>1</v>
      </c>
      <c r="G2080" s="116">
        <v>12.96</v>
      </c>
      <c r="H2080" s="102"/>
    </row>
    <row r="2081" spans="1:8" ht="47.25" x14ac:dyDescent="0.25">
      <c r="A2081" s="36"/>
      <c r="B2081" s="36"/>
      <c r="C2081" s="122" t="s">
        <v>14912</v>
      </c>
      <c r="D2081" s="106"/>
      <c r="E2081" s="106"/>
      <c r="F2081" s="106">
        <v>2</v>
      </c>
      <c r="G2081" s="117">
        <v>220.31</v>
      </c>
      <c r="H2081" s="102"/>
    </row>
    <row r="2082" spans="1:8" x14ac:dyDescent="0.25">
      <c r="A2082" s="36" t="s">
        <v>3920</v>
      </c>
      <c r="B2082" s="36" t="s">
        <v>10150</v>
      </c>
      <c r="C2082" s="121" t="s">
        <v>14913</v>
      </c>
      <c r="D2082" s="36" t="s">
        <v>8</v>
      </c>
      <c r="E2082" s="36">
        <v>2</v>
      </c>
      <c r="F2082" s="36">
        <v>1</v>
      </c>
      <c r="G2082" s="116">
        <v>51.84</v>
      </c>
      <c r="H2082" s="102" t="s">
        <v>19847</v>
      </c>
    </row>
    <row r="2083" spans="1:8" x14ac:dyDescent="0.25">
      <c r="A2083" s="36"/>
      <c r="B2083" s="36"/>
      <c r="C2083" s="122" t="s">
        <v>14914</v>
      </c>
      <c r="D2083" s="106"/>
      <c r="E2083" s="106"/>
      <c r="F2083" s="106">
        <v>1</v>
      </c>
      <c r="G2083" s="117">
        <v>51.84</v>
      </c>
      <c r="H2083" s="102"/>
    </row>
    <row r="2084" spans="1:8" ht="31.5" x14ac:dyDescent="0.25">
      <c r="A2084" s="36" t="s">
        <v>3921</v>
      </c>
      <c r="B2084" s="36" t="s">
        <v>10151</v>
      </c>
      <c r="C2084" s="121" t="s">
        <v>3922</v>
      </c>
      <c r="D2084" s="36" t="s">
        <v>4</v>
      </c>
      <c r="E2084" s="36">
        <v>8</v>
      </c>
      <c r="F2084" s="36">
        <v>2</v>
      </c>
      <c r="G2084" s="116">
        <v>414.69</v>
      </c>
      <c r="H2084" s="102" t="s">
        <v>18006</v>
      </c>
    </row>
    <row r="2085" spans="1:8" x14ac:dyDescent="0.25">
      <c r="A2085" s="36"/>
      <c r="B2085" s="36"/>
      <c r="C2085" s="121"/>
      <c r="D2085" s="36" t="s">
        <v>7</v>
      </c>
      <c r="E2085" s="36">
        <v>0.5</v>
      </c>
      <c r="F2085" s="36">
        <v>5</v>
      </c>
      <c r="G2085" s="116">
        <v>64.8</v>
      </c>
      <c r="H2085" s="102"/>
    </row>
    <row r="2086" spans="1:8" ht="31.5" x14ac:dyDescent="0.25">
      <c r="A2086" s="36"/>
      <c r="B2086" s="36"/>
      <c r="C2086" s="122" t="s">
        <v>14915</v>
      </c>
      <c r="D2086" s="106"/>
      <c r="E2086" s="106"/>
      <c r="F2086" s="106">
        <v>7</v>
      </c>
      <c r="G2086" s="117">
        <v>479.49</v>
      </c>
      <c r="H2086" s="102"/>
    </row>
    <row r="2087" spans="1:8" ht="31.5" x14ac:dyDescent="0.25">
      <c r="A2087" s="36" t="s">
        <v>3923</v>
      </c>
      <c r="B2087" s="36" t="s">
        <v>10152</v>
      </c>
      <c r="C2087" s="121" t="s">
        <v>3924</v>
      </c>
      <c r="D2087" s="36" t="s">
        <v>7</v>
      </c>
      <c r="E2087" s="36">
        <v>0.5</v>
      </c>
      <c r="F2087" s="36">
        <v>3</v>
      </c>
      <c r="G2087" s="116">
        <v>38.880000000000003</v>
      </c>
      <c r="H2087" s="102" t="s">
        <v>18299</v>
      </c>
    </row>
    <row r="2088" spans="1:8" ht="47.25" x14ac:dyDescent="0.25">
      <c r="A2088" s="36"/>
      <c r="B2088" s="36"/>
      <c r="C2088" s="122" t="s">
        <v>14916</v>
      </c>
      <c r="D2088" s="106"/>
      <c r="E2088" s="106"/>
      <c r="F2088" s="106">
        <v>3</v>
      </c>
      <c r="G2088" s="117">
        <v>38.880000000000003</v>
      </c>
      <c r="H2088" s="102"/>
    </row>
    <row r="2089" spans="1:8" x14ac:dyDescent="0.25">
      <c r="A2089" s="36" t="s">
        <v>3925</v>
      </c>
      <c r="B2089" s="36" t="s">
        <v>10153</v>
      </c>
      <c r="C2089" s="121" t="s">
        <v>3926</v>
      </c>
      <c r="D2089" s="36" t="s">
        <v>7</v>
      </c>
      <c r="E2089" s="36">
        <v>0.5</v>
      </c>
      <c r="F2089" s="36">
        <v>1</v>
      </c>
      <c r="G2089" s="116">
        <v>12.96</v>
      </c>
      <c r="H2089" s="102" t="s">
        <v>20209</v>
      </c>
    </row>
    <row r="2090" spans="1:8" ht="31.5" x14ac:dyDescent="0.25">
      <c r="A2090" s="36"/>
      <c r="B2090" s="36"/>
      <c r="C2090" s="122" t="s">
        <v>14917</v>
      </c>
      <c r="D2090" s="106"/>
      <c r="E2090" s="106"/>
      <c r="F2090" s="106">
        <v>1</v>
      </c>
      <c r="G2090" s="117">
        <v>12.96</v>
      </c>
      <c r="H2090" s="102"/>
    </row>
    <row r="2091" spans="1:8" ht="47.25" x14ac:dyDescent="0.25">
      <c r="A2091" s="36" t="s">
        <v>3927</v>
      </c>
      <c r="B2091" s="36" t="s">
        <v>10154</v>
      </c>
      <c r="C2091" s="121" t="s">
        <v>3928</v>
      </c>
      <c r="D2091" s="36" t="s">
        <v>7</v>
      </c>
      <c r="E2091" s="36">
        <v>0.5</v>
      </c>
      <c r="F2091" s="36">
        <v>1</v>
      </c>
      <c r="G2091" s="116">
        <v>12.96</v>
      </c>
      <c r="H2091" s="102" t="s">
        <v>17718</v>
      </c>
    </row>
    <row r="2092" spans="1:8" ht="47.25" x14ac:dyDescent="0.25">
      <c r="A2092" s="36"/>
      <c r="B2092" s="36"/>
      <c r="C2092" s="122" t="s">
        <v>14918</v>
      </c>
      <c r="D2092" s="106"/>
      <c r="E2092" s="106"/>
      <c r="F2092" s="106">
        <v>1</v>
      </c>
      <c r="G2092" s="117">
        <v>12.96</v>
      </c>
      <c r="H2092" s="102"/>
    </row>
    <row r="2093" spans="1:8" x14ac:dyDescent="0.25">
      <c r="A2093" s="36" t="s">
        <v>3929</v>
      </c>
      <c r="B2093" s="36" t="s">
        <v>10155</v>
      </c>
      <c r="C2093" s="121" t="s">
        <v>3930</v>
      </c>
      <c r="D2093" s="36" t="s">
        <v>8</v>
      </c>
      <c r="E2093" s="36">
        <v>2</v>
      </c>
      <c r="F2093" s="36">
        <v>2</v>
      </c>
      <c r="G2093" s="116">
        <v>103.67</v>
      </c>
      <c r="H2093" s="102" t="s">
        <v>20962</v>
      </c>
    </row>
    <row r="2094" spans="1:8" x14ac:dyDescent="0.25">
      <c r="A2094" s="36"/>
      <c r="B2094" s="36"/>
      <c r="C2094" s="121"/>
      <c r="D2094" s="36" t="s">
        <v>7</v>
      </c>
      <c r="E2094" s="36">
        <v>0.5</v>
      </c>
      <c r="F2094" s="36">
        <v>2</v>
      </c>
      <c r="G2094" s="116">
        <v>25.92</v>
      </c>
      <c r="H2094" s="102"/>
    </row>
    <row r="2095" spans="1:8" x14ac:dyDescent="0.25">
      <c r="A2095" s="36"/>
      <c r="B2095" s="36"/>
      <c r="C2095" s="122" t="s">
        <v>14919</v>
      </c>
      <c r="D2095" s="106"/>
      <c r="E2095" s="106"/>
      <c r="F2095" s="106">
        <v>4</v>
      </c>
      <c r="G2095" s="117">
        <v>129.59</v>
      </c>
      <c r="H2095" s="102"/>
    </row>
    <row r="2096" spans="1:8" ht="31.5" x14ac:dyDescent="0.25">
      <c r="A2096" s="36" t="s">
        <v>3931</v>
      </c>
      <c r="B2096" s="36" t="s">
        <v>10156</v>
      </c>
      <c r="C2096" s="121" t="s">
        <v>3932</v>
      </c>
      <c r="D2096" s="36" t="s">
        <v>8</v>
      </c>
      <c r="E2096" s="36">
        <v>2</v>
      </c>
      <c r="F2096" s="36">
        <v>1</v>
      </c>
      <c r="G2096" s="116">
        <v>51.84</v>
      </c>
      <c r="H2096" s="102" t="s">
        <v>20297</v>
      </c>
    </row>
    <row r="2097" spans="1:8" x14ac:dyDescent="0.25">
      <c r="A2097" s="36"/>
      <c r="B2097" s="36"/>
      <c r="C2097" s="121"/>
      <c r="D2097" s="36" t="s">
        <v>7</v>
      </c>
      <c r="E2097" s="36">
        <v>0.5</v>
      </c>
      <c r="F2097" s="36">
        <v>1</v>
      </c>
      <c r="G2097" s="116">
        <v>12.96</v>
      </c>
      <c r="H2097" s="102"/>
    </row>
    <row r="2098" spans="1:8" ht="31.5" x14ac:dyDescent="0.25">
      <c r="A2098" s="36"/>
      <c r="B2098" s="36"/>
      <c r="C2098" s="122" t="s">
        <v>14920</v>
      </c>
      <c r="D2098" s="106"/>
      <c r="E2098" s="106"/>
      <c r="F2098" s="106">
        <v>2</v>
      </c>
      <c r="G2098" s="117">
        <v>64.800000000000011</v>
      </c>
      <c r="H2098" s="102"/>
    </row>
    <row r="2099" spans="1:8" x14ac:dyDescent="0.25">
      <c r="A2099" s="36" t="s">
        <v>3933</v>
      </c>
      <c r="B2099" s="36" t="s">
        <v>10157</v>
      </c>
      <c r="C2099" s="121" t="s">
        <v>3934</v>
      </c>
      <c r="D2099" s="36" t="s">
        <v>7</v>
      </c>
      <c r="E2099" s="36">
        <v>0.5</v>
      </c>
      <c r="F2099" s="36">
        <v>1</v>
      </c>
      <c r="G2099" s="116">
        <v>12.96</v>
      </c>
      <c r="H2099" s="102" t="s">
        <v>19520</v>
      </c>
    </row>
    <row r="2100" spans="1:8" ht="31.5" x14ac:dyDescent="0.25">
      <c r="A2100" s="36"/>
      <c r="B2100" s="36"/>
      <c r="C2100" s="122" t="s">
        <v>14921</v>
      </c>
      <c r="D2100" s="106"/>
      <c r="E2100" s="106"/>
      <c r="F2100" s="106">
        <v>1</v>
      </c>
      <c r="G2100" s="117">
        <v>12.96</v>
      </c>
      <c r="H2100" s="102"/>
    </row>
    <row r="2101" spans="1:8" x14ac:dyDescent="0.25">
      <c r="A2101" s="36" t="s">
        <v>2869</v>
      </c>
      <c r="B2101" s="36" t="s">
        <v>10158</v>
      </c>
      <c r="C2101" s="121" t="s">
        <v>2870</v>
      </c>
      <c r="D2101" s="36" t="s">
        <v>8</v>
      </c>
      <c r="E2101" s="36">
        <v>2</v>
      </c>
      <c r="F2101" s="36">
        <v>2</v>
      </c>
      <c r="G2101" s="116">
        <v>103.67</v>
      </c>
      <c r="H2101" s="102" t="s">
        <v>17503</v>
      </c>
    </row>
    <row r="2102" spans="1:8" x14ac:dyDescent="0.25">
      <c r="A2102" s="36"/>
      <c r="B2102" s="36"/>
      <c r="C2102" s="121"/>
      <c r="D2102" s="36" t="s">
        <v>7</v>
      </c>
      <c r="E2102" s="36">
        <v>0.5</v>
      </c>
      <c r="F2102" s="36">
        <v>5</v>
      </c>
      <c r="G2102" s="116">
        <v>64.8</v>
      </c>
      <c r="H2102" s="102"/>
    </row>
    <row r="2103" spans="1:8" ht="31.5" x14ac:dyDescent="0.25">
      <c r="A2103" s="36"/>
      <c r="B2103" s="36"/>
      <c r="C2103" s="122" t="s">
        <v>14922</v>
      </c>
      <c r="D2103" s="106"/>
      <c r="E2103" s="106"/>
      <c r="F2103" s="106">
        <v>7</v>
      </c>
      <c r="G2103" s="117">
        <v>168.47</v>
      </c>
      <c r="H2103" s="102"/>
    </row>
    <row r="2104" spans="1:8" ht="31.5" x14ac:dyDescent="0.25">
      <c r="A2104" s="36" t="s">
        <v>2982</v>
      </c>
      <c r="B2104" s="36" t="s">
        <v>10159</v>
      </c>
      <c r="C2104" s="121" t="s">
        <v>2983</v>
      </c>
      <c r="D2104" s="36" t="s">
        <v>8</v>
      </c>
      <c r="E2104" s="36">
        <v>2</v>
      </c>
      <c r="F2104" s="36">
        <v>1</v>
      </c>
      <c r="G2104" s="116">
        <v>51.84</v>
      </c>
      <c r="H2104" s="102" t="s">
        <v>17474</v>
      </c>
    </row>
    <row r="2105" spans="1:8" x14ac:dyDescent="0.25">
      <c r="A2105" s="36"/>
      <c r="B2105" s="36"/>
      <c r="C2105" s="121"/>
      <c r="D2105" s="36" t="s">
        <v>7</v>
      </c>
      <c r="E2105" s="36">
        <v>0.5</v>
      </c>
      <c r="F2105" s="36">
        <v>4</v>
      </c>
      <c r="G2105" s="116">
        <v>51.84</v>
      </c>
      <c r="H2105" s="102"/>
    </row>
    <row r="2106" spans="1:8" ht="31.5" x14ac:dyDescent="0.25">
      <c r="A2106" s="36"/>
      <c r="B2106" s="36"/>
      <c r="C2106" s="122" t="s">
        <v>14923</v>
      </c>
      <c r="D2106" s="106"/>
      <c r="E2106" s="106"/>
      <c r="F2106" s="106">
        <v>5</v>
      </c>
      <c r="G2106" s="117">
        <v>103.68</v>
      </c>
      <c r="H2106" s="102"/>
    </row>
    <row r="2107" spans="1:8" ht="47.25" x14ac:dyDescent="0.25">
      <c r="A2107" s="36" t="s">
        <v>3935</v>
      </c>
      <c r="B2107" s="36" t="s">
        <v>14924</v>
      </c>
      <c r="C2107" s="121" t="s">
        <v>14925</v>
      </c>
      <c r="D2107" s="36" t="s">
        <v>5</v>
      </c>
      <c r="E2107" s="36">
        <v>5</v>
      </c>
      <c r="F2107" s="36">
        <v>2</v>
      </c>
      <c r="G2107" s="116">
        <v>259.18</v>
      </c>
      <c r="H2107" s="114" t="s">
        <v>20940</v>
      </c>
    </row>
    <row r="2108" spans="1:8" x14ac:dyDescent="0.25">
      <c r="A2108" s="36"/>
      <c r="B2108" s="36"/>
      <c r="C2108" s="121"/>
      <c r="D2108" s="36" t="s">
        <v>7</v>
      </c>
      <c r="E2108" s="36">
        <v>0.5</v>
      </c>
      <c r="F2108" s="36">
        <v>1</v>
      </c>
      <c r="G2108" s="116">
        <v>12.96</v>
      </c>
      <c r="H2108" s="102"/>
    </row>
    <row r="2109" spans="1:8" ht="47.25" x14ac:dyDescent="0.25">
      <c r="A2109" s="36"/>
      <c r="B2109" s="36"/>
      <c r="C2109" s="122" t="s">
        <v>14926</v>
      </c>
      <c r="D2109" s="106"/>
      <c r="E2109" s="106"/>
      <c r="F2109" s="106">
        <v>3</v>
      </c>
      <c r="G2109" s="117">
        <v>272.14</v>
      </c>
      <c r="H2109" s="102"/>
    </row>
    <row r="2110" spans="1:8" x14ac:dyDescent="0.25">
      <c r="A2110" s="36" t="s">
        <v>3936</v>
      </c>
      <c r="B2110" s="36" t="s">
        <v>10160</v>
      </c>
      <c r="C2110" s="121" t="s">
        <v>3937</v>
      </c>
      <c r="D2110" s="36" t="s">
        <v>3</v>
      </c>
      <c r="E2110" s="36">
        <v>10</v>
      </c>
      <c r="F2110" s="36">
        <v>1</v>
      </c>
      <c r="G2110" s="116">
        <v>259.18</v>
      </c>
      <c r="H2110" s="102" t="s">
        <v>19960</v>
      </c>
    </row>
    <row r="2111" spans="1:8" x14ac:dyDescent="0.25">
      <c r="A2111" s="36"/>
      <c r="B2111" s="36"/>
      <c r="C2111" s="121"/>
      <c r="D2111" s="36" t="s">
        <v>7</v>
      </c>
      <c r="E2111" s="36">
        <v>0.5</v>
      </c>
      <c r="F2111" s="36">
        <v>1</v>
      </c>
      <c r="G2111" s="116">
        <v>12.96</v>
      </c>
      <c r="H2111" s="102"/>
    </row>
    <row r="2112" spans="1:8" ht="31.5" x14ac:dyDescent="0.25">
      <c r="A2112" s="36"/>
      <c r="B2112" s="36"/>
      <c r="C2112" s="122" t="s">
        <v>14927</v>
      </c>
      <c r="D2112" s="106"/>
      <c r="E2112" s="106"/>
      <c r="F2112" s="106">
        <v>2</v>
      </c>
      <c r="G2112" s="117">
        <v>272.14</v>
      </c>
      <c r="H2112" s="102"/>
    </row>
    <row r="2113" spans="1:8" ht="31.5" x14ac:dyDescent="0.25">
      <c r="A2113" s="36" t="s">
        <v>3938</v>
      </c>
      <c r="B2113" s="36" t="s">
        <v>10161</v>
      </c>
      <c r="C2113" s="121" t="s">
        <v>3939</v>
      </c>
      <c r="D2113" s="36" t="s">
        <v>7</v>
      </c>
      <c r="E2113" s="36">
        <v>0.5</v>
      </c>
      <c r="F2113" s="36">
        <v>6</v>
      </c>
      <c r="G2113" s="116">
        <v>77.75</v>
      </c>
      <c r="H2113" s="102" t="s">
        <v>18724</v>
      </c>
    </row>
    <row r="2114" spans="1:8" ht="31.5" x14ac:dyDescent="0.25">
      <c r="A2114" s="36"/>
      <c r="B2114" s="36"/>
      <c r="C2114" s="122" t="s">
        <v>14928</v>
      </c>
      <c r="D2114" s="106"/>
      <c r="E2114" s="106"/>
      <c r="F2114" s="106">
        <v>6</v>
      </c>
      <c r="G2114" s="117">
        <v>77.75</v>
      </c>
      <c r="H2114" s="102"/>
    </row>
    <row r="2115" spans="1:8" ht="31.5" x14ac:dyDescent="0.25">
      <c r="A2115" s="36" t="s">
        <v>3940</v>
      </c>
      <c r="B2115" s="36" t="s">
        <v>10162</v>
      </c>
      <c r="C2115" s="121" t="s">
        <v>3941</v>
      </c>
      <c r="D2115" s="36" t="s">
        <v>8</v>
      </c>
      <c r="E2115" s="36">
        <v>2</v>
      </c>
      <c r="F2115" s="36">
        <v>1</v>
      </c>
      <c r="G2115" s="116">
        <v>51.84</v>
      </c>
      <c r="H2115" s="102" t="s">
        <v>20340</v>
      </c>
    </row>
    <row r="2116" spans="1:8" x14ac:dyDescent="0.25">
      <c r="A2116" s="36"/>
      <c r="B2116" s="36"/>
      <c r="C2116" s="121"/>
      <c r="D2116" s="36" t="s">
        <v>7</v>
      </c>
      <c r="E2116" s="36">
        <v>0.5</v>
      </c>
      <c r="F2116" s="36">
        <v>3</v>
      </c>
      <c r="G2116" s="116">
        <v>38.880000000000003</v>
      </c>
      <c r="H2116" s="102"/>
    </row>
    <row r="2117" spans="1:8" ht="31.5" x14ac:dyDescent="0.25">
      <c r="A2117" s="36"/>
      <c r="B2117" s="36"/>
      <c r="C2117" s="122" t="s">
        <v>14929</v>
      </c>
      <c r="D2117" s="106"/>
      <c r="E2117" s="106"/>
      <c r="F2117" s="106">
        <v>4</v>
      </c>
      <c r="G2117" s="117">
        <v>90.72</v>
      </c>
      <c r="H2117" s="102"/>
    </row>
    <row r="2118" spans="1:8" ht="31.5" x14ac:dyDescent="0.25">
      <c r="A2118" s="36" t="s">
        <v>3942</v>
      </c>
      <c r="B2118" s="36" t="s">
        <v>10163</v>
      </c>
      <c r="C2118" s="121" t="s">
        <v>3943</v>
      </c>
      <c r="D2118" s="36" t="s">
        <v>5</v>
      </c>
      <c r="E2118" s="36">
        <v>5</v>
      </c>
      <c r="F2118" s="36">
        <v>1</v>
      </c>
      <c r="G2118" s="116">
        <v>129.59</v>
      </c>
      <c r="H2118" s="102" t="s">
        <v>19024</v>
      </c>
    </row>
    <row r="2119" spans="1:8" ht="47.25" x14ac:dyDescent="0.25">
      <c r="A2119" s="36"/>
      <c r="B2119" s="36"/>
      <c r="C2119" s="122" t="s">
        <v>14930</v>
      </c>
      <c r="D2119" s="106"/>
      <c r="E2119" s="106"/>
      <c r="F2119" s="106">
        <v>1</v>
      </c>
      <c r="G2119" s="117">
        <v>129.59</v>
      </c>
      <c r="H2119" s="102"/>
    </row>
    <row r="2120" spans="1:8" ht="31.5" x14ac:dyDescent="0.25">
      <c r="A2120" s="36" t="s">
        <v>3944</v>
      </c>
      <c r="B2120" s="36" t="s">
        <v>10164</v>
      </c>
      <c r="C2120" s="121" t="s">
        <v>3945</v>
      </c>
      <c r="D2120" s="36" t="s">
        <v>8</v>
      </c>
      <c r="E2120" s="36">
        <v>2</v>
      </c>
      <c r="F2120" s="36">
        <v>1</v>
      </c>
      <c r="G2120" s="116">
        <v>51.84</v>
      </c>
      <c r="H2120" s="102" t="s">
        <v>19274</v>
      </c>
    </row>
    <row r="2121" spans="1:8" x14ac:dyDescent="0.25">
      <c r="A2121" s="36"/>
      <c r="B2121" s="36"/>
      <c r="C2121" s="121"/>
      <c r="D2121" s="36" t="s">
        <v>7</v>
      </c>
      <c r="E2121" s="36">
        <v>0.5</v>
      </c>
      <c r="F2121" s="36">
        <v>3</v>
      </c>
      <c r="G2121" s="116">
        <v>38.880000000000003</v>
      </c>
      <c r="H2121" s="102"/>
    </row>
    <row r="2122" spans="1:8" ht="31.5" x14ac:dyDescent="0.25">
      <c r="A2122" s="36"/>
      <c r="B2122" s="36"/>
      <c r="C2122" s="122" t="s">
        <v>14931</v>
      </c>
      <c r="D2122" s="106"/>
      <c r="E2122" s="106"/>
      <c r="F2122" s="106">
        <v>4</v>
      </c>
      <c r="G2122" s="117">
        <v>90.72</v>
      </c>
      <c r="H2122" s="102"/>
    </row>
    <row r="2123" spans="1:8" x14ac:dyDescent="0.25">
      <c r="A2123" s="36" t="s">
        <v>3946</v>
      </c>
      <c r="B2123" s="36" t="s">
        <v>10165</v>
      </c>
      <c r="C2123" s="121" t="s">
        <v>3947</v>
      </c>
      <c r="D2123" s="36" t="s">
        <v>7</v>
      </c>
      <c r="E2123" s="36">
        <v>0.5</v>
      </c>
      <c r="F2123" s="36">
        <v>1</v>
      </c>
      <c r="G2123" s="116">
        <v>12.96</v>
      </c>
      <c r="H2123" s="102" t="s">
        <v>17348</v>
      </c>
    </row>
    <row r="2124" spans="1:8" ht="31.5" x14ac:dyDescent="0.25">
      <c r="A2124" s="36"/>
      <c r="B2124" s="36"/>
      <c r="C2124" s="122" t="s">
        <v>14932</v>
      </c>
      <c r="D2124" s="106"/>
      <c r="E2124" s="106"/>
      <c r="F2124" s="106">
        <v>1</v>
      </c>
      <c r="G2124" s="117">
        <v>12.96</v>
      </c>
      <c r="H2124" s="102"/>
    </row>
    <row r="2125" spans="1:8" ht="31.5" x14ac:dyDescent="0.25">
      <c r="A2125" s="36" t="s">
        <v>3948</v>
      </c>
      <c r="B2125" s="36" t="s">
        <v>10166</v>
      </c>
      <c r="C2125" s="121" t="s">
        <v>7345</v>
      </c>
      <c r="D2125" s="36" t="s">
        <v>7</v>
      </c>
      <c r="E2125" s="36">
        <v>0.5</v>
      </c>
      <c r="F2125" s="36">
        <v>6</v>
      </c>
      <c r="G2125" s="116">
        <v>77.75</v>
      </c>
      <c r="H2125" s="102" t="s">
        <v>17821</v>
      </c>
    </row>
    <row r="2126" spans="1:8" ht="31.5" x14ac:dyDescent="0.25">
      <c r="A2126" s="36"/>
      <c r="B2126" s="36"/>
      <c r="C2126" s="122" t="s">
        <v>14933</v>
      </c>
      <c r="D2126" s="106"/>
      <c r="E2126" s="106"/>
      <c r="F2126" s="106">
        <v>6</v>
      </c>
      <c r="G2126" s="117">
        <v>77.75</v>
      </c>
      <c r="H2126" s="102"/>
    </row>
    <row r="2127" spans="1:8" ht="31.5" x14ac:dyDescent="0.25">
      <c r="A2127" s="36" t="s">
        <v>3949</v>
      </c>
      <c r="B2127" s="36" t="s">
        <v>10167</v>
      </c>
      <c r="C2127" s="121" t="s">
        <v>3950</v>
      </c>
      <c r="D2127" s="36" t="s">
        <v>7</v>
      </c>
      <c r="E2127" s="36">
        <v>0.5</v>
      </c>
      <c r="F2127" s="36">
        <v>1</v>
      </c>
      <c r="G2127" s="116">
        <v>12.96</v>
      </c>
      <c r="H2127" s="102" t="s">
        <v>17509</v>
      </c>
    </row>
    <row r="2128" spans="1:8" ht="31.5" x14ac:dyDescent="0.25">
      <c r="A2128" s="36"/>
      <c r="B2128" s="36"/>
      <c r="C2128" s="122" t="s">
        <v>14934</v>
      </c>
      <c r="D2128" s="106"/>
      <c r="E2128" s="106"/>
      <c r="F2128" s="106">
        <v>1</v>
      </c>
      <c r="G2128" s="117">
        <v>12.96</v>
      </c>
      <c r="H2128" s="102"/>
    </row>
    <row r="2129" spans="1:8" ht="31.5" x14ac:dyDescent="0.25">
      <c r="A2129" s="36" t="s">
        <v>3952</v>
      </c>
      <c r="B2129" s="36" t="s">
        <v>10168</v>
      </c>
      <c r="C2129" s="121" t="s">
        <v>3953</v>
      </c>
      <c r="D2129" s="36" t="s">
        <v>8</v>
      </c>
      <c r="E2129" s="36">
        <v>2</v>
      </c>
      <c r="F2129" s="36">
        <v>1</v>
      </c>
      <c r="G2129" s="116">
        <v>51.84</v>
      </c>
      <c r="H2129" s="102" t="s">
        <v>18161</v>
      </c>
    </row>
    <row r="2130" spans="1:8" ht="47.25" x14ac:dyDescent="0.25">
      <c r="A2130" s="36"/>
      <c r="B2130" s="36"/>
      <c r="C2130" s="122" t="s">
        <v>14935</v>
      </c>
      <c r="D2130" s="106"/>
      <c r="E2130" s="106"/>
      <c r="F2130" s="106">
        <v>1</v>
      </c>
      <c r="G2130" s="117">
        <v>51.84</v>
      </c>
      <c r="H2130" s="102"/>
    </row>
    <row r="2131" spans="1:8" ht="31.5" x14ac:dyDescent="0.25">
      <c r="A2131" s="36" t="s">
        <v>3954</v>
      </c>
      <c r="B2131" s="36" t="s">
        <v>10169</v>
      </c>
      <c r="C2131" s="121" t="s">
        <v>3955</v>
      </c>
      <c r="D2131" s="36" t="s">
        <v>5</v>
      </c>
      <c r="E2131" s="36">
        <v>5</v>
      </c>
      <c r="F2131" s="36">
        <v>1</v>
      </c>
      <c r="G2131" s="116">
        <v>129.59</v>
      </c>
      <c r="H2131" s="102" t="s">
        <v>19193</v>
      </c>
    </row>
    <row r="2132" spans="1:8" x14ac:dyDescent="0.25">
      <c r="A2132" s="36"/>
      <c r="B2132" s="36"/>
      <c r="C2132" s="121"/>
      <c r="D2132" s="36" t="s">
        <v>7</v>
      </c>
      <c r="E2132" s="36">
        <v>0.5</v>
      </c>
      <c r="F2132" s="36">
        <v>1</v>
      </c>
      <c r="G2132" s="116">
        <v>12.96</v>
      </c>
      <c r="H2132" s="102"/>
    </row>
    <row r="2133" spans="1:8" ht="31.5" x14ac:dyDescent="0.25">
      <c r="A2133" s="36"/>
      <c r="B2133" s="36"/>
      <c r="C2133" s="122" t="s">
        <v>14936</v>
      </c>
      <c r="D2133" s="106"/>
      <c r="E2133" s="106"/>
      <c r="F2133" s="106">
        <v>2</v>
      </c>
      <c r="G2133" s="117">
        <v>142.55000000000001</v>
      </c>
      <c r="H2133" s="102"/>
    </row>
    <row r="2134" spans="1:8" ht="31.5" x14ac:dyDescent="0.25">
      <c r="A2134" s="36" t="s">
        <v>3956</v>
      </c>
      <c r="B2134" s="36" t="s">
        <v>10170</v>
      </c>
      <c r="C2134" s="121" t="s">
        <v>3957</v>
      </c>
      <c r="D2134" s="36" t="s">
        <v>3</v>
      </c>
      <c r="E2134" s="36">
        <v>10</v>
      </c>
      <c r="F2134" s="36">
        <v>4</v>
      </c>
      <c r="G2134" s="116">
        <v>1036.73</v>
      </c>
      <c r="H2134" s="102" t="s">
        <v>17478</v>
      </c>
    </row>
    <row r="2135" spans="1:8" x14ac:dyDescent="0.25">
      <c r="A2135" s="36"/>
      <c r="B2135" s="36"/>
      <c r="C2135" s="121"/>
      <c r="D2135" s="36" t="s">
        <v>4</v>
      </c>
      <c r="E2135" s="36">
        <v>8</v>
      </c>
      <c r="F2135" s="36">
        <v>4</v>
      </c>
      <c r="G2135" s="116">
        <v>829.38</v>
      </c>
      <c r="H2135" s="102"/>
    </row>
    <row r="2136" spans="1:8" x14ac:dyDescent="0.25">
      <c r="A2136" s="36"/>
      <c r="B2136" s="36"/>
      <c r="C2136" s="121"/>
      <c r="D2136" s="36" t="s">
        <v>5</v>
      </c>
      <c r="E2136" s="36">
        <v>5</v>
      </c>
      <c r="F2136" s="36">
        <v>9</v>
      </c>
      <c r="G2136" s="116">
        <v>1166.32</v>
      </c>
      <c r="H2136" s="102"/>
    </row>
    <row r="2137" spans="1:8" x14ac:dyDescent="0.25">
      <c r="A2137" s="36"/>
      <c r="B2137" s="36"/>
      <c r="C2137" s="121"/>
      <c r="D2137" s="36" t="s">
        <v>7</v>
      </c>
      <c r="E2137" s="36">
        <v>0.5</v>
      </c>
      <c r="F2137" s="36">
        <v>5</v>
      </c>
      <c r="G2137" s="116">
        <v>64.8</v>
      </c>
      <c r="H2137" s="102"/>
    </row>
    <row r="2138" spans="1:8" ht="31.5" x14ac:dyDescent="0.25">
      <c r="A2138" s="36"/>
      <c r="B2138" s="36"/>
      <c r="C2138" s="122" t="s">
        <v>14937</v>
      </c>
      <c r="D2138" s="106"/>
      <c r="E2138" s="106"/>
      <c r="F2138" s="106">
        <v>22</v>
      </c>
      <c r="G2138" s="117">
        <v>3097.2300000000005</v>
      </c>
      <c r="H2138" s="102"/>
    </row>
    <row r="2139" spans="1:8" ht="31.5" x14ac:dyDescent="0.25">
      <c r="A2139" s="36" t="s">
        <v>3958</v>
      </c>
      <c r="B2139" s="36" t="s">
        <v>10171</v>
      </c>
      <c r="C2139" s="121" t="s">
        <v>3959</v>
      </c>
      <c r="D2139" s="36" t="s">
        <v>7</v>
      </c>
      <c r="E2139" s="36">
        <v>0.5</v>
      </c>
      <c r="F2139" s="36">
        <v>1</v>
      </c>
      <c r="G2139" s="116">
        <v>12.96</v>
      </c>
      <c r="H2139" s="102" t="s">
        <v>17233</v>
      </c>
    </row>
    <row r="2140" spans="1:8" ht="31.5" x14ac:dyDescent="0.25">
      <c r="A2140" s="36"/>
      <c r="B2140" s="36"/>
      <c r="C2140" s="122" t="s">
        <v>14938</v>
      </c>
      <c r="D2140" s="106"/>
      <c r="E2140" s="106"/>
      <c r="F2140" s="106">
        <v>1</v>
      </c>
      <c r="G2140" s="117">
        <v>12.96</v>
      </c>
      <c r="H2140" s="102"/>
    </row>
    <row r="2141" spans="1:8" x14ac:dyDescent="0.25">
      <c r="A2141" s="36" t="s">
        <v>3960</v>
      </c>
      <c r="B2141" s="36" t="s">
        <v>10172</v>
      </c>
      <c r="C2141" s="121" t="s">
        <v>3961</v>
      </c>
      <c r="D2141" s="36" t="s">
        <v>8</v>
      </c>
      <c r="E2141" s="36">
        <v>2</v>
      </c>
      <c r="F2141" s="36">
        <v>1</v>
      </c>
      <c r="G2141" s="116">
        <v>51.84</v>
      </c>
      <c r="H2141" s="102" t="s">
        <v>20060</v>
      </c>
    </row>
    <row r="2142" spans="1:8" ht="31.5" x14ac:dyDescent="0.25">
      <c r="A2142" s="36"/>
      <c r="B2142" s="36"/>
      <c r="C2142" s="122" t="s">
        <v>14939</v>
      </c>
      <c r="D2142" s="106"/>
      <c r="E2142" s="106"/>
      <c r="F2142" s="106">
        <v>1</v>
      </c>
      <c r="G2142" s="117">
        <v>51.84</v>
      </c>
      <c r="H2142" s="102"/>
    </row>
    <row r="2143" spans="1:8" x14ac:dyDescent="0.25">
      <c r="A2143" s="36" t="s">
        <v>3962</v>
      </c>
      <c r="B2143" s="36" t="s">
        <v>10173</v>
      </c>
      <c r="C2143" s="121" t="s">
        <v>3963</v>
      </c>
      <c r="D2143" s="36" t="s">
        <v>7</v>
      </c>
      <c r="E2143" s="36">
        <v>0.5</v>
      </c>
      <c r="F2143" s="36">
        <v>1</v>
      </c>
      <c r="G2143" s="116">
        <v>12.96</v>
      </c>
      <c r="H2143" s="102" t="s">
        <v>20281</v>
      </c>
    </row>
    <row r="2144" spans="1:8" x14ac:dyDescent="0.25">
      <c r="A2144" s="36"/>
      <c r="B2144" s="36"/>
      <c r="C2144" s="122" t="s">
        <v>14940</v>
      </c>
      <c r="D2144" s="106"/>
      <c r="E2144" s="106"/>
      <c r="F2144" s="106">
        <v>1</v>
      </c>
      <c r="G2144" s="117">
        <v>12.96</v>
      </c>
      <c r="H2144" s="102"/>
    </row>
    <row r="2145" spans="1:8" x14ac:dyDescent="0.25">
      <c r="A2145" s="36" t="s">
        <v>3964</v>
      </c>
      <c r="B2145" s="36" t="s">
        <v>10174</v>
      </c>
      <c r="C2145" s="121" t="s">
        <v>3965</v>
      </c>
      <c r="D2145" s="36" t="s">
        <v>5</v>
      </c>
      <c r="E2145" s="36">
        <v>5</v>
      </c>
      <c r="F2145" s="36">
        <v>3</v>
      </c>
      <c r="G2145" s="116">
        <v>388.77</v>
      </c>
      <c r="H2145" s="102" t="s">
        <v>17878</v>
      </c>
    </row>
    <row r="2146" spans="1:8" x14ac:dyDescent="0.25">
      <c r="A2146" s="36"/>
      <c r="B2146" s="36"/>
      <c r="C2146" s="122" t="s">
        <v>14941</v>
      </c>
      <c r="D2146" s="106"/>
      <c r="E2146" s="106"/>
      <c r="F2146" s="106">
        <v>3</v>
      </c>
      <c r="G2146" s="117">
        <v>388.77</v>
      </c>
      <c r="H2146" s="102"/>
    </row>
    <row r="2147" spans="1:8" ht="31.5" x14ac:dyDescent="0.25">
      <c r="A2147" s="36" t="s">
        <v>3966</v>
      </c>
      <c r="B2147" s="36" t="s">
        <v>10175</v>
      </c>
      <c r="C2147" s="121" t="s">
        <v>3967</v>
      </c>
      <c r="D2147" s="36" t="s">
        <v>8</v>
      </c>
      <c r="E2147" s="36">
        <v>2</v>
      </c>
      <c r="F2147" s="36">
        <v>11</v>
      </c>
      <c r="G2147" s="116">
        <v>570.20000000000005</v>
      </c>
      <c r="H2147" s="102" t="s">
        <v>17441</v>
      </c>
    </row>
    <row r="2148" spans="1:8" x14ac:dyDescent="0.25">
      <c r="A2148" s="36"/>
      <c r="B2148" s="36"/>
      <c r="C2148" s="121"/>
      <c r="D2148" s="36" t="s">
        <v>7</v>
      </c>
      <c r="E2148" s="36">
        <v>0.5</v>
      </c>
      <c r="F2148" s="36">
        <v>12</v>
      </c>
      <c r="G2148" s="116">
        <v>155.51</v>
      </c>
      <c r="H2148" s="102"/>
    </row>
    <row r="2149" spans="1:8" ht="47.25" x14ac:dyDescent="0.25">
      <c r="A2149" s="36"/>
      <c r="B2149" s="36"/>
      <c r="C2149" s="122" t="s">
        <v>14942</v>
      </c>
      <c r="D2149" s="106"/>
      <c r="E2149" s="106"/>
      <c r="F2149" s="106">
        <v>23</v>
      </c>
      <c r="G2149" s="117">
        <v>725.71</v>
      </c>
      <c r="H2149" s="102"/>
    </row>
    <row r="2150" spans="1:8" x14ac:dyDescent="0.25">
      <c r="A2150" s="36" t="s">
        <v>3968</v>
      </c>
      <c r="B2150" s="36" t="s">
        <v>10176</v>
      </c>
      <c r="C2150" s="121" t="s">
        <v>3969</v>
      </c>
      <c r="D2150" s="36" t="s">
        <v>6</v>
      </c>
      <c r="E2150" s="36">
        <v>1</v>
      </c>
      <c r="F2150" s="36">
        <v>1</v>
      </c>
      <c r="G2150" s="116">
        <v>25.92</v>
      </c>
      <c r="H2150" s="102" t="s">
        <v>17462</v>
      </c>
    </row>
    <row r="2151" spans="1:8" x14ac:dyDescent="0.25">
      <c r="A2151" s="36"/>
      <c r="B2151" s="36"/>
      <c r="C2151" s="122" t="s">
        <v>14943</v>
      </c>
      <c r="D2151" s="106"/>
      <c r="E2151" s="106"/>
      <c r="F2151" s="106">
        <v>1</v>
      </c>
      <c r="G2151" s="117">
        <v>25.92</v>
      </c>
      <c r="H2151" s="102"/>
    </row>
    <row r="2152" spans="1:8" x14ac:dyDescent="0.25">
      <c r="A2152" s="36" t="s">
        <v>3970</v>
      </c>
      <c r="B2152" s="36" t="s">
        <v>10177</v>
      </c>
      <c r="C2152" s="121" t="s">
        <v>3971</v>
      </c>
      <c r="D2152" s="36" t="s">
        <v>7</v>
      </c>
      <c r="E2152" s="36">
        <v>0.5</v>
      </c>
      <c r="F2152" s="36">
        <v>2</v>
      </c>
      <c r="G2152" s="116">
        <v>25.92</v>
      </c>
      <c r="H2152" s="102" t="s">
        <v>17899</v>
      </c>
    </row>
    <row r="2153" spans="1:8" x14ac:dyDescent="0.25">
      <c r="A2153" s="36"/>
      <c r="B2153" s="36"/>
      <c r="C2153" s="122" t="s">
        <v>14944</v>
      </c>
      <c r="D2153" s="106"/>
      <c r="E2153" s="106"/>
      <c r="F2153" s="106">
        <v>2</v>
      </c>
      <c r="G2153" s="117">
        <v>25.92</v>
      </c>
      <c r="H2153" s="102"/>
    </row>
    <row r="2154" spans="1:8" ht="31.5" x14ac:dyDescent="0.25">
      <c r="A2154" s="36" t="s">
        <v>3972</v>
      </c>
      <c r="B2154" s="36" t="s">
        <v>10178</v>
      </c>
      <c r="C2154" s="121" t="s">
        <v>3973</v>
      </c>
      <c r="D2154" s="36" t="s">
        <v>3</v>
      </c>
      <c r="E2154" s="36">
        <v>10</v>
      </c>
      <c r="F2154" s="36">
        <v>1</v>
      </c>
      <c r="G2154" s="116">
        <v>259.18</v>
      </c>
      <c r="H2154" s="102" t="s">
        <v>17758</v>
      </c>
    </row>
    <row r="2155" spans="1:8" ht="47.25" x14ac:dyDescent="0.25">
      <c r="A2155" s="36"/>
      <c r="B2155" s="36"/>
      <c r="C2155" s="122" t="s">
        <v>14945</v>
      </c>
      <c r="D2155" s="106"/>
      <c r="E2155" s="106"/>
      <c r="F2155" s="106">
        <v>1</v>
      </c>
      <c r="G2155" s="117">
        <v>259.18</v>
      </c>
      <c r="H2155" s="102"/>
    </row>
    <row r="2156" spans="1:8" x14ac:dyDescent="0.25">
      <c r="A2156" s="36" t="s">
        <v>3974</v>
      </c>
      <c r="B2156" s="36" t="s">
        <v>10179</v>
      </c>
      <c r="C2156" s="121" t="s">
        <v>3975</v>
      </c>
      <c r="D2156" s="36" t="s">
        <v>7</v>
      </c>
      <c r="E2156" s="36">
        <v>0.5</v>
      </c>
      <c r="F2156" s="36">
        <v>1</v>
      </c>
      <c r="G2156" s="116">
        <v>12.96</v>
      </c>
      <c r="H2156" s="102" t="s">
        <v>18787</v>
      </c>
    </row>
    <row r="2157" spans="1:8" ht="31.5" x14ac:dyDescent="0.25">
      <c r="A2157" s="36"/>
      <c r="B2157" s="36"/>
      <c r="C2157" s="122" t="s">
        <v>14946</v>
      </c>
      <c r="D2157" s="106"/>
      <c r="E2157" s="106"/>
      <c r="F2157" s="106">
        <v>1</v>
      </c>
      <c r="G2157" s="117">
        <v>12.96</v>
      </c>
      <c r="H2157" s="102"/>
    </row>
    <row r="2158" spans="1:8" ht="31.5" x14ac:dyDescent="0.25">
      <c r="A2158" s="36" t="s">
        <v>3976</v>
      </c>
      <c r="B2158" s="36" t="s">
        <v>10180</v>
      </c>
      <c r="C2158" s="121" t="s">
        <v>3977</v>
      </c>
      <c r="D2158" s="36" t="s">
        <v>3</v>
      </c>
      <c r="E2158" s="36">
        <v>10</v>
      </c>
      <c r="F2158" s="36">
        <v>1</v>
      </c>
      <c r="G2158" s="116">
        <v>259.18</v>
      </c>
      <c r="H2158" s="102" t="s">
        <v>18490</v>
      </c>
    </row>
    <row r="2159" spans="1:8" ht="47.25" x14ac:dyDescent="0.25">
      <c r="A2159" s="36"/>
      <c r="B2159" s="36"/>
      <c r="C2159" s="122" t="s">
        <v>14947</v>
      </c>
      <c r="D2159" s="106"/>
      <c r="E2159" s="106"/>
      <c r="F2159" s="106">
        <v>1</v>
      </c>
      <c r="G2159" s="117">
        <v>259.18</v>
      </c>
      <c r="H2159" s="102"/>
    </row>
    <row r="2160" spans="1:8" x14ac:dyDescent="0.25">
      <c r="A2160" s="36" t="s">
        <v>3978</v>
      </c>
      <c r="B2160" s="36" t="s">
        <v>10181</v>
      </c>
      <c r="C2160" s="121" t="s">
        <v>14948</v>
      </c>
      <c r="D2160" s="36" t="s">
        <v>5</v>
      </c>
      <c r="E2160" s="36">
        <v>5</v>
      </c>
      <c r="F2160" s="36">
        <v>5</v>
      </c>
      <c r="G2160" s="116">
        <v>647.95000000000005</v>
      </c>
      <c r="H2160" s="102" t="s">
        <v>17647</v>
      </c>
    </row>
    <row r="2161" spans="1:8" x14ac:dyDescent="0.25">
      <c r="A2161" s="36"/>
      <c r="B2161" s="36"/>
      <c r="C2161" s="121"/>
      <c r="D2161" s="36" t="s">
        <v>7</v>
      </c>
      <c r="E2161" s="36">
        <v>0.5</v>
      </c>
      <c r="F2161" s="36">
        <v>7</v>
      </c>
      <c r="G2161" s="116">
        <v>90.71</v>
      </c>
      <c r="H2161" s="102"/>
    </row>
    <row r="2162" spans="1:8" x14ac:dyDescent="0.25">
      <c r="A2162" s="36"/>
      <c r="B2162" s="36"/>
      <c r="C2162" s="122" t="s">
        <v>14949</v>
      </c>
      <c r="D2162" s="106"/>
      <c r="E2162" s="106"/>
      <c r="F2162" s="106">
        <v>12</v>
      </c>
      <c r="G2162" s="117">
        <v>738.66000000000008</v>
      </c>
      <c r="H2162" s="102"/>
    </row>
    <row r="2163" spans="1:8" ht="31.5" x14ac:dyDescent="0.25">
      <c r="A2163" s="36" t="s">
        <v>3979</v>
      </c>
      <c r="B2163" s="36" t="s">
        <v>10182</v>
      </c>
      <c r="C2163" s="121" t="s">
        <v>3980</v>
      </c>
      <c r="D2163" s="36" t="s">
        <v>4</v>
      </c>
      <c r="E2163" s="36">
        <v>8</v>
      </c>
      <c r="F2163" s="36">
        <v>1</v>
      </c>
      <c r="G2163" s="116">
        <v>207.35</v>
      </c>
      <c r="H2163" s="102" t="s">
        <v>18455</v>
      </c>
    </row>
    <row r="2164" spans="1:8" x14ac:dyDescent="0.25">
      <c r="A2164" s="36"/>
      <c r="B2164" s="36"/>
      <c r="C2164" s="121"/>
      <c r="D2164" s="36" t="s">
        <v>8</v>
      </c>
      <c r="E2164" s="36">
        <v>2</v>
      </c>
      <c r="F2164" s="36">
        <v>12</v>
      </c>
      <c r="G2164" s="116">
        <v>622.04</v>
      </c>
      <c r="H2164" s="102"/>
    </row>
    <row r="2165" spans="1:8" x14ac:dyDescent="0.25">
      <c r="A2165" s="36"/>
      <c r="B2165" s="36"/>
      <c r="C2165" s="121"/>
      <c r="D2165" s="36" t="s">
        <v>7</v>
      </c>
      <c r="E2165" s="36">
        <v>0.5</v>
      </c>
      <c r="F2165" s="36">
        <v>5</v>
      </c>
      <c r="G2165" s="116">
        <v>64.8</v>
      </c>
      <c r="H2165" s="102"/>
    </row>
    <row r="2166" spans="1:8" ht="31.5" x14ac:dyDescent="0.25">
      <c r="A2166" s="36"/>
      <c r="B2166" s="36"/>
      <c r="C2166" s="122" t="s">
        <v>14950</v>
      </c>
      <c r="D2166" s="106"/>
      <c r="E2166" s="106"/>
      <c r="F2166" s="106">
        <v>18</v>
      </c>
      <c r="G2166" s="117">
        <v>894.18999999999994</v>
      </c>
      <c r="H2166" s="102"/>
    </row>
    <row r="2167" spans="1:8" ht="31.5" x14ac:dyDescent="0.25">
      <c r="A2167" s="36" t="s">
        <v>3981</v>
      </c>
      <c r="B2167" s="36" t="s">
        <v>10183</v>
      </c>
      <c r="C2167" s="121" t="s">
        <v>3982</v>
      </c>
      <c r="D2167" s="36" t="s">
        <v>7</v>
      </c>
      <c r="E2167" s="36">
        <v>0.5</v>
      </c>
      <c r="F2167" s="36">
        <v>1</v>
      </c>
      <c r="G2167" s="116">
        <v>12.96</v>
      </c>
      <c r="H2167" s="102" t="s">
        <v>18799</v>
      </c>
    </row>
    <row r="2168" spans="1:8" ht="31.5" x14ac:dyDescent="0.25">
      <c r="A2168" s="36"/>
      <c r="B2168" s="36"/>
      <c r="C2168" s="122" t="s">
        <v>14951</v>
      </c>
      <c r="D2168" s="106"/>
      <c r="E2168" s="106"/>
      <c r="F2168" s="106">
        <v>1</v>
      </c>
      <c r="G2168" s="117">
        <v>12.96</v>
      </c>
      <c r="H2168" s="102"/>
    </row>
    <row r="2169" spans="1:8" ht="31.5" x14ac:dyDescent="0.25">
      <c r="A2169" s="36" t="s">
        <v>3983</v>
      </c>
      <c r="B2169" s="36" t="s">
        <v>10184</v>
      </c>
      <c r="C2169" s="121" t="s">
        <v>3984</v>
      </c>
      <c r="D2169" s="36" t="s">
        <v>3</v>
      </c>
      <c r="E2169" s="36">
        <v>10</v>
      </c>
      <c r="F2169" s="36">
        <v>1</v>
      </c>
      <c r="G2169" s="116">
        <v>259.18</v>
      </c>
      <c r="H2169" s="102" t="s">
        <v>19146</v>
      </c>
    </row>
    <row r="2170" spans="1:8" ht="47.25" x14ac:dyDescent="0.25">
      <c r="A2170" s="36"/>
      <c r="B2170" s="36"/>
      <c r="C2170" s="122" t="s">
        <v>14952</v>
      </c>
      <c r="D2170" s="106"/>
      <c r="E2170" s="106"/>
      <c r="F2170" s="106">
        <v>1</v>
      </c>
      <c r="G2170" s="117">
        <v>259.18</v>
      </c>
      <c r="H2170" s="102"/>
    </row>
    <row r="2171" spans="1:8" ht="31.5" x14ac:dyDescent="0.25">
      <c r="A2171" s="36" t="s">
        <v>510</v>
      </c>
      <c r="B2171" s="36" t="s">
        <v>10185</v>
      </c>
      <c r="C2171" s="121" t="s">
        <v>148</v>
      </c>
      <c r="D2171" s="36" t="s">
        <v>7</v>
      </c>
      <c r="E2171" s="36">
        <v>0.5</v>
      </c>
      <c r="F2171" s="36">
        <v>1</v>
      </c>
      <c r="G2171" s="116">
        <v>12.96</v>
      </c>
      <c r="H2171" s="102" t="s">
        <v>18364</v>
      </c>
    </row>
    <row r="2172" spans="1:8" ht="31.5" x14ac:dyDescent="0.25">
      <c r="A2172" s="36"/>
      <c r="B2172" s="36"/>
      <c r="C2172" s="122" t="s">
        <v>14953</v>
      </c>
      <c r="D2172" s="106"/>
      <c r="E2172" s="106"/>
      <c r="F2172" s="106">
        <v>1</v>
      </c>
      <c r="G2172" s="117">
        <v>12.96</v>
      </c>
      <c r="H2172" s="102"/>
    </row>
    <row r="2173" spans="1:8" ht="31.5" x14ac:dyDescent="0.25">
      <c r="A2173" s="36" t="s">
        <v>3985</v>
      </c>
      <c r="B2173" s="36" t="s">
        <v>10186</v>
      </c>
      <c r="C2173" s="121" t="s">
        <v>3986</v>
      </c>
      <c r="D2173" s="36" t="s">
        <v>5</v>
      </c>
      <c r="E2173" s="36">
        <v>5</v>
      </c>
      <c r="F2173" s="36">
        <v>1</v>
      </c>
      <c r="G2173" s="116">
        <v>129.59</v>
      </c>
      <c r="H2173" s="102" t="s">
        <v>18549</v>
      </c>
    </row>
    <row r="2174" spans="1:8" ht="31.5" x14ac:dyDescent="0.25">
      <c r="A2174" s="36"/>
      <c r="B2174" s="36"/>
      <c r="C2174" s="122" t="s">
        <v>14954</v>
      </c>
      <c r="D2174" s="106"/>
      <c r="E2174" s="106"/>
      <c r="F2174" s="106">
        <v>1</v>
      </c>
      <c r="G2174" s="117">
        <v>129.59</v>
      </c>
      <c r="H2174" s="102"/>
    </row>
    <row r="2175" spans="1:8" ht="31.5" x14ac:dyDescent="0.25">
      <c r="A2175" s="36" t="s">
        <v>3988</v>
      </c>
      <c r="B2175" s="36" t="s">
        <v>10189</v>
      </c>
      <c r="C2175" s="121" t="s">
        <v>3989</v>
      </c>
      <c r="D2175" s="36" t="s">
        <v>7</v>
      </c>
      <c r="E2175" s="36">
        <v>0.5</v>
      </c>
      <c r="F2175" s="36">
        <v>1</v>
      </c>
      <c r="G2175" s="116">
        <v>12.96</v>
      </c>
      <c r="H2175" s="102" t="s">
        <v>18484</v>
      </c>
    </row>
    <row r="2176" spans="1:8" ht="31.5" x14ac:dyDescent="0.25">
      <c r="A2176" s="36"/>
      <c r="B2176" s="36"/>
      <c r="C2176" s="122" t="s">
        <v>14955</v>
      </c>
      <c r="D2176" s="106"/>
      <c r="E2176" s="106"/>
      <c r="F2176" s="106">
        <v>1</v>
      </c>
      <c r="G2176" s="117">
        <v>12.96</v>
      </c>
      <c r="H2176" s="102"/>
    </row>
    <row r="2177" spans="1:8" x14ac:dyDescent="0.25">
      <c r="A2177" s="36" t="s">
        <v>3990</v>
      </c>
      <c r="B2177" s="36" t="s">
        <v>10190</v>
      </c>
      <c r="C2177" s="121" t="s">
        <v>7346</v>
      </c>
      <c r="D2177" s="36" t="s">
        <v>3</v>
      </c>
      <c r="E2177" s="36">
        <v>10</v>
      </c>
      <c r="F2177" s="36">
        <v>14</v>
      </c>
      <c r="G2177" s="116">
        <v>3628.55</v>
      </c>
      <c r="H2177" s="102" t="s">
        <v>17214</v>
      </c>
    </row>
    <row r="2178" spans="1:8" x14ac:dyDescent="0.25">
      <c r="A2178" s="36"/>
      <c r="B2178" s="36"/>
      <c r="C2178" s="121"/>
      <c r="D2178" s="36" t="s">
        <v>4</v>
      </c>
      <c r="E2178" s="36">
        <v>8</v>
      </c>
      <c r="F2178" s="36">
        <v>3</v>
      </c>
      <c r="G2178" s="116">
        <v>622.04</v>
      </c>
      <c r="H2178" s="102"/>
    </row>
    <row r="2179" spans="1:8" x14ac:dyDescent="0.25">
      <c r="A2179" s="36"/>
      <c r="B2179" s="36"/>
      <c r="C2179" s="121"/>
      <c r="D2179" s="36" t="s">
        <v>6</v>
      </c>
      <c r="E2179" s="36">
        <v>1</v>
      </c>
      <c r="F2179" s="36">
        <v>2</v>
      </c>
      <c r="G2179" s="116">
        <v>51.84</v>
      </c>
      <c r="H2179" s="102"/>
    </row>
    <row r="2180" spans="1:8" x14ac:dyDescent="0.25">
      <c r="A2180" s="36"/>
      <c r="B2180" s="36"/>
      <c r="C2180" s="121"/>
      <c r="D2180" s="36" t="s">
        <v>7</v>
      </c>
      <c r="E2180" s="36">
        <v>0.5</v>
      </c>
      <c r="F2180" s="36">
        <v>4</v>
      </c>
      <c r="G2180" s="116">
        <v>51.84</v>
      </c>
      <c r="H2180" s="102"/>
    </row>
    <row r="2181" spans="1:8" ht="31.5" x14ac:dyDescent="0.25">
      <c r="A2181" s="36"/>
      <c r="B2181" s="36"/>
      <c r="C2181" s="122" t="s">
        <v>14956</v>
      </c>
      <c r="D2181" s="106"/>
      <c r="E2181" s="106"/>
      <c r="F2181" s="106">
        <v>23</v>
      </c>
      <c r="G2181" s="117">
        <v>4354.2700000000004</v>
      </c>
      <c r="H2181" s="102"/>
    </row>
    <row r="2182" spans="1:8" ht="31.5" x14ac:dyDescent="0.25">
      <c r="A2182" s="36" t="s">
        <v>3991</v>
      </c>
      <c r="B2182" s="36" t="s">
        <v>10191</v>
      </c>
      <c r="C2182" s="121" t="s">
        <v>10192</v>
      </c>
      <c r="D2182" s="36" t="s">
        <v>5</v>
      </c>
      <c r="E2182" s="36">
        <v>5</v>
      </c>
      <c r="F2182" s="36">
        <v>1</v>
      </c>
      <c r="G2182" s="116">
        <v>129.59</v>
      </c>
      <c r="H2182" s="102" t="s">
        <v>19951</v>
      </c>
    </row>
    <row r="2183" spans="1:8" x14ac:dyDescent="0.25">
      <c r="A2183" s="36"/>
      <c r="B2183" s="36"/>
      <c r="C2183" s="121"/>
      <c r="D2183" s="36" t="s">
        <v>7</v>
      </c>
      <c r="E2183" s="36">
        <v>0.5</v>
      </c>
      <c r="F2183" s="36">
        <v>2</v>
      </c>
      <c r="G2183" s="116">
        <v>25.92</v>
      </c>
      <c r="H2183" s="102"/>
    </row>
    <row r="2184" spans="1:8" ht="47.25" x14ac:dyDescent="0.25">
      <c r="A2184" s="36"/>
      <c r="B2184" s="36"/>
      <c r="C2184" s="122" t="s">
        <v>14957</v>
      </c>
      <c r="D2184" s="106"/>
      <c r="E2184" s="106"/>
      <c r="F2184" s="106">
        <v>3</v>
      </c>
      <c r="G2184" s="117">
        <v>155.51</v>
      </c>
      <c r="H2184" s="102"/>
    </row>
    <row r="2185" spans="1:8" ht="31.5" x14ac:dyDescent="0.25">
      <c r="A2185" s="36" t="s">
        <v>3992</v>
      </c>
      <c r="B2185" s="36" t="s">
        <v>10193</v>
      </c>
      <c r="C2185" s="121" t="s">
        <v>3993</v>
      </c>
      <c r="D2185" s="36" t="s">
        <v>3</v>
      </c>
      <c r="E2185" s="36">
        <v>10</v>
      </c>
      <c r="F2185" s="36">
        <v>1</v>
      </c>
      <c r="G2185" s="116">
        <v>259.18</v>
      </c>
      <c r="H2185" s="102" t="s">
        <v>19936</v>
      </c>
    </row>
    <row r="2186" spans="1:8" x14ac:dyDescent="0.25">
      <c r="A2186" s="36"/>
      <c r="B2186" s="36"/>
      <c r="C2186" s="121"/>
      <c r="D2186" s="36" t="s">
        <v>7</v>
      </c>
      <c r="E2186" s="36">
        <v>0.5</v>
      </c>
      <c r="F2186" s="36">
        <v>3</v>
      </c>
      <c r="G2186" s="116">
        <v>38.880000000000003</v>
      </c>
      <c r="H2186" s="102"/>
    </row>
    <row r="2187" spans="1:8" ht="31.5" x14ac:dyDescent="0.25">
      <c r="A2187" s="36"/>
      <c r="B2187" s="36"/>
      <c r="C2187" s="122" t="s">
        <v>14958</v>
      </c>
      <c r="D2187" s="106"/>
      <c r="E2187" s="106"/>
      <c r="F2187" s="106">
        <v>4</v>
      </c>
      <c r="G2187" s="117">
        <v>298.06</v>
      </c>
      <c r="H2187" s="102"/>
    </row>
    <row r="2188" spans="1:8" ht="31.5" x14ac:dyDescent="0.25">
      <c r="A2188" s="36" t="s">
        <v>3994</v>
      </c>
      <c r="B2188" s="36" t="s">
        <v>10194</v>
      </c>
      <c r="C2188" s="121" t="s">
        <v>3995</v>
      </c>
      <c r="D2188" s="36" t="s">
        <v>8</v>
      </c>
      <c r="E2188" s="36">
        <v>2</v>
      </c>
      <c r="F2188" s="36">
        <v>2</v>
      </c>
      <c r="G2188" s="116">
        <v>103.67</v>
      </c>
      <c r="H2188" s="102" t="s">
        <v>17641</v>
      </c>
    </row>
    <row r="2189" spans="1:8" x14ac:dyDescent="0.25">
      <c r="A2189" s="36"/>
      <c r="B2189" s="36"/>
      <c r="C2189" s="121"/>
      <c r="D2189" s="36" t="s">
        <v>7</v>
      </c>
      <c r="E2189" s="36">
        <v>0.5</v>
      </c>
      <c r="F2189" s="36">
        <v>1</v>
      </c>
      <c r="G2189" s="116">
        <v>12.96</v>
      </c>
      <c r="H2189" s="102"/>
    </row>
    <row r="2190" spans="1:8" ht="31.5" x14ac:dyDescent="0.25">
      <c r="A2190" s="36"/>
      <c r="B2190" s="36"/>
      <c r="C2190" s="122" t="s">
        <v>14959</v>
      </c>
      <c r="D2190" s="106"/>
      <c r="E2190" s="106"/>
      <c r="F2190" s="106">
        <v>3</v>
      </c>
      <c r="G2190" s="117">
        <v>116.63</v>
      </c>
      <c r="H2190" s="102"/>
    </row>
    <row r="2191" spans="1:8" ht="31.5" x14ac:dyDescent="0.25">
      <c r="A2191" s="36" t="s">
        <v>3996</v>
      </c>
      <c r="B2191" s="36" t="s">
        <v>10195</v>
      </c>
      <c r="C2191" s="121" t="s">
        <v>3997</v>
      </c>
      <c r="D2191" s="36" t="s">
        <v>8</v>
      </c>
      <c r="E2191" s="36">
        <v>2</v>
      </c>
      <c r="F2191" s="36">
        <v>1</v>
      </c>
      <c r="G2191" s="116">
        <v>51.84</v>
      </c>
      <c r="H2191" s="102" t="s">
        <v>18052</v>
      </c>
    </row>
    <row r="2192" spans="1:8" ht="31.5" x14ac:dyDescent="0.25">
      <c r="A2192" s="36"/>
      <c r="B2192" s="36"/>
      <c r="C2192" s="122" t="s">
        <v>14960</v>
      </c>
      <c r="D2192" s="106"/>
      <c r="E2192" s="106"/>
      <c r="F2192" s="106">
        <v>1</v>
      </c>
      <c r="G2192" s="117">
        <v>51.84</v>
      </c>
      <c r="H2192" s="102"/>
    </row>
    <row r="2193" spans="1:8" x14ac:dyDescent="0.25">
      <c r="A2193" s="36" t="s">
        <v>4000</v>
      </c>
      <c r="B2193" s="36" t="s">
        <v>10196</v>
      </c>
      <c r="C2193" s="121" t="s">
        <v>4001</v>
      </c>
      <c r="D2193" s="36" t="s">
        <v>7</v>
      </c>
      <c r="E2193" s="36">
        <v>0.5</v>
      </c>
      <c r="F2193" s="36">
        <v>2</v>
      </c>
      <c r="G2193" s="116">
        <v>25.92</v>
      </c>
      <c r="H2193" s="102" t="s">
        <v>20438</v>
      </c>
    </row>
    <row r="2194" spans="1:8" x14ac:dyDescent="0.25">
      <c r="A2194" s="36"/>
      <c r="B2194" s="36"/>
      <c r="C2194" s="122" t="s">
        <v>14961</v>
      </c>
      <c r="D2194" s="106"/>
      <c r="E2194" s="106"/>
      <c r="F2194" s="106">
        <v>2</v>
      </c>
      <c r="G2194" s="117">
        <v>25.92</v>
      </c>
      <c r="H2194" s="102"/>
    </row>
    <row r="2195" spans="1:8" ht="31.5" x14ac:dyDescent="0.25">
      <c r="A2195" s="36" t="s">
        <v>4002</v>
      </c>
      <c r="B2195" s="36" t="s">
        <v>10197</v>
      </c>
      <c r="C2195" s="121" t="s">
        <v>4003</v>
      </c>
      <c r="D2195" s="36" t="s">
        <v>5</v>
      </c>
      <c r="E2195" s="36">
        <v>5</v>
      </c>
      <c r="F2195" s="36">
        <v>2</v>
      </c>
      <c r="G2195" s="116">
        <v>259.18</v>
      </c>
      <c r="H2195" s="102" t="s">
        <v>18746</v>
      </c>
    </row>
    <row r="2196" spans="1:8" ht="47.25" x14ac:dyDescent="0.25">
      <c r="A2196" s="36"/>
      <c r="B2196" s="36"/>
      <c r="C2196" s="122" t="s">
        <v>14962</v>
      </c>
      <c r="D2196" s="106"/>
      <c r="E2196" s="106"/>
      <c r="F2196" s="106">
        <v>2</v>
      </c>
      <c r="G2196" s="117">
        <v>259.18</v>
      </c>
      <c r="H2196" s="102"/>
    </row>
    <row r="2197" spans="1:8" x14ac:dyDescent="0.25">
      <c r="A2197" s="36" t="s">
        <v>4004</v>
      </c>
      <c r="B2197" s="36" t="s">
        <v>10198</v>
      </c>
      <c r="C2197" s="121" t="s">
        <v>4005</v>
      </c>
      <c r="D2197" s="36" t="s">
        <v>3</v>
      </c>
      <c r="E2197" s="36">
        <v>10</v>
      </c>
      <c r="F2197" s="36">
        <v>1</v>
      </c>
      <c r="G2197" s="116">
        <v>259.18</v>
      </c>
      <c r="H2197" s="102" t="s">
        <v>19603</v>
      </c>
    </row>
    <row r="2198" spans="1:8" ht="31.5" x14ac:dyDescent="0.25">
      <c r="A2198" s="36"/>
      <c r="B2198" s="36"/>
      <c r="C2198" s="122" t="s">
        <v>14963</v>
      </c>
      <c r="D2198" s="106"/>
      <c r="E2198" s="106"/>
      <c r="F2198" s="106">
        <v>1</v>
      </c>
      <c r="G2198" s="117">
        <v>259.18</v>
      </c>
      <c r="H2198" s="102"/>
    </row>
    <row r="2199" spans="1:8" ht="31.5" x14ac:dyDescent="0.25">
      <c r="A2199" s="36" t="s">
        <v>4006</v>
      </c>
      <c r="B2199" s="36" t="s">
        <v>10199</v>
      </c>
      <c r="C2199" s="121" t="s">
        <v>4007</v>
      </c>
      <c r="D2199" s="36" t="s">
        <v>4</v>
      </c>
      <c r="E2199" s="36">
        <v>8</v>
      </c>
      <c r="F2199" s="36">
        <v>1</v>
      </c>
      <c r="G2199" s="116">
        <v>207.35</v>
      </c>
      <c r="H2199" s="102" t="s">
        <v>20310</v>
      </c>
    </row>
    <row r="2200" spans="1:8" ht="31.5" x14ac:dyDescent="0.25">
      <c r="A2200" s="36"/>
      <c r="B2200" s="36"/>
      <c r="C2200" s="122" t="s">
        <v>14964</v>
      </c>
      <c r="D2200" s="106"/>
      <c r="E2200" s="106"/>
      <c r="F2200" s="106">
        <v>1</v>
      </c>
      <c r="G2200" s="117">
        <v>207.35</v>
      </c>
      <c r="H2200" s="102"/>
    </row>
    <row r="2201" spans="1:8" ht="31.5" x14ac:dyDescent="0.25">
      <c r="A2201" s="36" t="s">
        <v>4008</v>
      </c>
      <c r="B2201" s="36" t="s">
        <v>10200</v>
      </c>
      <c r="C2201" s="121" t="s">
        <v>4009</v>
      </c>
      <c r="D2201" s="36" t="s">
        <v>8</v>
      </c>
      <c r="E2201" s="36">
        <v>2</v>
      </c>
      <c r="F2201" s="36">
        <v>1</v>
      </c>
      <c r="G2201" s="116">
        <v>51.84</v>
      </c>
      <c r="H2201" s="102" t="s">
        <v>17657</v>
      </c>
    </row>
    <row r="2202" spans="1:8" x14ac:dyDescent="0.25">
      <c r="A2202" s="36"/>
      <c r="B2202" s="36"/>
      <c r="C2202" s="121"/>
      <c r="D2202" s="36" t="s">
        <v>7</v>
      </c>
      <c r="E2202" s="36">
        <v>0.5</v>
      </c>
      <c r="F2202" s="36">
        <v>1</v>
      </c>
      <c r="G2202" s="116">
        <v>12.96</v>
      </c>
      <c r="H2202" s="102"/>
    </row>
    <row r="2203" spans="1:8" ht="31.5" x14ac:dyDescent="0.25">
      <c r="A2203" s="36"/>
      <c r="B2203" s="36"/>
      <c r="C2203" s="122" t="s">
        <v>14965</v>
      </c>
      <c r="D2203" s="106"/>
      <c r="E2203" s="106"/>
      <c r="F2203" s="106">
        <v>2</v>
      </c>
      <c r="G2203" s="117">
        <v>64.800000000000011</v>
      </c>
      <c r="H2203" s="102"/>
    </row>
    <row r="2204" spans="1:8" ht="31.5" x14ac:dyDescent="0.25">
      <c r="A2204" s="36" t="s">
        <v>4010</v>
      </c>
      <c r="B2204" s="36" t="s">
        <v>10201</v>
      </c>
      <c r="C2204" s="121" t="s">
        <v>4011</v>
      </c>
      <c r="D2204" s="36" t="s">
        <v>8</v>
      </c>
      <c r="E2204" s="36">
        <v>2</v>
      </c>
      <c r="F2204" s="36">
        <v>1</v>
      </c>
      <c r="G2204" s="116">
        <v>51.84</v>
      </c>
      <c r="H2204" s="102" t="s">
        <v>18128</v>
      </c>
    </row>
    <row r="2205" spans="1:8" x14ac:dyDescent="0.25">
      <c r="A2205" s="36"/>
      <c r="B2205" s="36"/>
      <c r="C2205" s="121"/>
      <c r="D2205" s="36" t="s">
        <v>7</v>
      </c>
      <c r="E2205" s="36">
        <v>0.5</v>
      </c>
      <c r="F2205" s="36">
        <v>1</v>
      </c>
      <c r="G2205" s="116">
        <v>12.96</v>
      </c>
      <c r="H2205" s="102"/>
    </row>
    <row r="2206" spans="1:8" ht="31.5" x14ac:dyDescent="0.25">
      <c r="A2206" s="36"/>
      <c r="B2206" s="36"/>
      <c r="C2206" s="122" t="s">
        <v>14966</v>
      </c>
      <c r="D2206" s="106"/>
      <c r="E2206" s="106"/>
      <c r="F2206" s="106">
        <v>2</v>
      </c>
      <c r="G2206" s="117">
        <v>64.800000000000011</v>
      </c>
      <c r="H2206" s="102"/>
    </row>
    <row r="2207" spans="1:8" ht="31.5" x14ac:dyDescent="0.25">
      <c r="A2207" s="36" t="s">
        <v>2400</v>
      </c>
      <c r="B2207" s="36" t="s">
        <v>8165</v>
      </c>
      <c r="C2207" s="121" t="s">
        <v>2553</v>
      </c>
      <c r="D2207" s="36" t="s">
        <v>5</v>
      </c>
      <c r="E2207" s="36">
        <v>5</v>
      </c>
      <c r="F2207" s="36">
        <v>1</v>
      </c>
      <c r="G2207" s="116">
        <v>129.59</v>
      </c>
      <c r="H2207" s="102" t="s">
        <v>17195</v>
      </c>
    </row>
    <row r="2208" spans="1:8" x14ac:dyDescent="0.25">
      <c r="A2208" s="36"/>
      <c r="B2208" s="36"/>
      <c r="C2208" s="121"/>
      <c r="D2208" s="36" t="s">
        <v>7</v>
      </c>
      <c r="E2208" s="36">
        <v>0.5</v>
      </c>
      <c r="F2208" s="36">
        <v>4</v>
      </c>
      <c r="G2208" s="116">
        <v>51.84</v>
      </c>
      <c r="H2208" s="102"/>
    </row>
    <row r="2209" spans="1:8" ht="31.5" x14ac:dyDescent="0.25">
      <c r="A2209" s="36"/>
      <c r="B2209" s="36"/>
      <c r="C2209" s="122" t="s">
        <v>14967</v>
      </c>
      <c r="D2209" s="106"/>
      <c r="E2209" s="106"/>
      <c r="F2209" s="106">
        <v>5</v>
      </c>
      <c r="G2209" s="117">
        <v>181.43</v>
      </c>
      <c r="H2209" s="102"/>
    </row>
    <row r="2210" spans="1:8" ht="31.5" x14ac:dyDescent="0.25">
      <c r="A2210" s="36" t="s">
        <v>4012</v>
      </c>
      <c r="B2210" s="36" t="s">
        <v>10202</v>
      </c>
      <c r="C2210" s="121" t="s">
        <v>4013</v>
      </c>
      <c r="D2210" s="36" t="s">
        <v>3</v>
      </c>
      <c r="E2210" s="36">
        <v>10</v>
      </c>
      <c r="F2210" s="36">
        <v>1</v>
      </c>
      <c r="G2210" s="116">
        <v>259.18</v>
      </c>
      <c r="H2210" s="102" t="s">
        <v>18421</v>
      </c>
    </row>
    <row r="2211" spans="1:8" ht="47.25" x14ac:dyDescent="0.25">
      <c r="A2211" s="36"/>
      <c r="B2211" s="36"/>
      <c r="C2211" s="122" t="s">
        <v>14968</v>
      </c>
      <c r="D2211" s="106"/>
      <c r="E2211" s="106"/>
      <c r="F2211" s="106">
        <v>1</v>
      </c>
      <c r="G2211" s="117">
        <v>259.18</v>
      </c>
      <c r="H2211" s="102"/>
    </row>
    <row r="2212" spans="1:8" ht="31.5" x14ac:dyDescent="0.25">
      <c r="A2212" s="36" t="s">
        <v>4014</v>
      </c>
      <c r="B2212" s="36" t="s">
        <v>10203</v>
      </c>
      <c r="C2212" s="121" t="s">
        <v>4015</v>
      </c>
      <c r="D2212" s="36" t="s">
        <v>8</v>
      </c>
      <c r="E2212" s="36">
        <v>2</v>
      </c>
      <c r="F2212" s="36">
        <v>1</v>
      </c>
      <c r="G2212" s="116">
        <v>51.84</v>
      </c>
      <c r="H2212" s="102" t="s">
        <v>17594</v>
      </c>
    </row>
    <row r="2213" spans="1:8" ht="31.5" x14ac:dyDescent="0.25">
      <c r="A2213" s="36"/>
      <c r="B2213" s="36"/>
      <c r="C2213" s="122" t="s">
        <v>14969</v>
      </c>
      <c r="D2213" s="106"/>
      <c r="E2213" s="106"/>
      <c r="F2213" s="106">
        <v>1</v>
      </c>
      <c r="G2213" s="117">
        <v>51.84</v>
      </c>
      <c r="H2213" s="102"/>
    </row>
    <row r="2214" spans="1:8" x14ac:dyDescent="0.25">
      <c r="A2214" s="36" t="s">
        <v>4016</v>
      </c>
      <c r="B2214" s="36" t="s">
        <v>10204</v>
      </c>
      <c r="C2214" s="121" t="s">
        <v>10205</v>
      </c>
      <c r="D2214" s="36" t="s">
        <v>7</v>
      </c>
      <c r="E2214" s="36">
        <v>0.5</v>
      </c>
      <c r="F2214" s="36">
        <v>1</v>
      </c>
      <c r="G2214" s="116">
        <v>12.96</v>
      </c>
      <c r="H2214" s="102" t="s">
        <v>19857</v>
      </c>
    </row>
    <row r="2215" spans="1:8" x14ac:dyDescent="0.25">
      <c r="A2215" s="36"/>
      <c r="B2215" s="36"/>
      <c r="C2215" s="122" t="s">
        <v>14970</v>
      </c>
      <c r="D2215" s="106"/>
      <c r="E2215" s="106"/>
      <c r="F2215" s="106">
        <v>1</v>
      </c>
      <c r="G2215" s="117">
        <v>12.96</v>
      </c>
      <c r="H2215" s="102"/>
    </row>
    <row r="2216" spans="1:8" ht="31.5" x14ac:dyDescent="0.25">
      <c r="A2216" s="36" t="s">
        <v>4017</v>
      </c>
      <c r="B2216" s="36" t="s">
        <v>10206</v>
      </c>
      <c r="C2216" s="121" t="s">
        <v>4018</v>
      </c>
      <c r="D2216" s="36" t="s">
        <v>5</v>
      </c>
      <c r="E2216" s="36">
        <v>5</v>
      </c>
      <c r="F2216" s="36">
        <v>2</v>
      </c>
      <c r="G2216" s="116">
        <v>259.18</v>
      </c>
      <c r="H2216" s="102" t="s">
        <v>19327</v>
      </c>
    </row>
    <row r="2217" spans="1:8" ht="31.5" x14ac:dyDescent="0.25">
      <c r="A2217" s="36"/>
      <c r="B2217" s="36"/>
      <c r="C2217" s="122" t="s">
        <v>14971</v>
      </c>
      <c r="D2217" s="36"/>
      <c r="E2217" s="36"/>
      <c r="F2217" s="106">
        <v>2</v>
      </c>
      <c r="G2217" s="117">
        <v>259.18</v>
      </c>
      <c r="H2217" s="102"/>
    </row>
    <row r="2218" spans="1:8" x14ac:dyDescent="0.25">
      <c r="A2218" s="36" t="s">
        <v>4019</v>
      </c>
      <c r="B2218" s="36" t="s">
        <v>10207</v>
      </c>
      <c r="C2218" s="121" t="s">
        <v>4020</v>
      </c>
      <c r="D2218" s="36" t="s">
        <v>7</v>
      </c>
      <c r="E2218" s="36">
        <v>0.5</v>
      </c>
      <c r="F2218" s="36">
        <v>1</v>
      </c>
      <c r="G2218" s="116">
        <v>12.96</v>
      </c>
      <c r="H2218" s="102" t="s">
        <v>20837</v>
      </c>
    </row>
    <row r="2219" spans="1:8" ht="31.5" x14ac:dyDescent="0.25">
      <c r="A2219" s="36"/>
      <c r="B2219" s="36"/>
      <c r="C2219" s="122" t="s">
        <v>14972</v>
      </c>
      <c r="D2219" s="106"/>
      <c r="E2219" s="106"/>
      <c r="F2219" s="106">
        <v>1</v>
      </c>
      <c r="G2219" s="117">
        <v>12.96</v>
      </c>
      <c r="H2219" s="102"/>
    </row>
    <row r="2220" spans="1:8" ht="31.5" x14ac:dyDescent="0.25">
      <c r="A2220" s="36" t="s">
        <v>4021</v>
      </c>
      <c r="B2220" s="36" t="s">
        <v>10208</v>
      </c>
      <c r="C2220" s="121" t="s">
        <v>4022</v>
      </c>
      <c r="D2220" s="36" t="s">
        <v>4</v>
      </c>
      <c r="E2220" s="36">
        <v>8</v>
      </c>
      <c r="F2220" s="36">
        <v>1</v>
      </c>
      <c r="G2220" s="116">
        <v>207.35</v>
      </c>
      <c r="H2220" s="102" t="s">
        <v>18039</v>
      </c>
    </row>
    <row r="2221" spans="1:8" x14ac:dyDescent="0.25">
      <c r="A2221" s="36"/>
      <c r="B2221" s="36"/>
      <c r="C2221" s="121"/>
      <c r="D2221" s="36" t="s">
        <v>5</v>
      </c>
      <c r="E2221" s="36">
        <v>5</v>
      </c>
      <c r="F2221" s="36">
        <v>26</v>
      </c>
      <c r="G2221" s="116">
        <v>3369.37</v>
      </c>
      <c r="H2221" s="102"/>
    </row>
    <row r="2222" spans="1:8" x14ac:dyDescent="0.25">
      <c r="A2222" s="36"/>
      <c r="B2222" s="36"/>
      <c r="C2222" s="121"/>
      <c r="D2222" s="36" t="s">
        <v>7</v>
      </c>
      <c r="E2222" s="36">
        <v>0.5</v>
      </c>
      <c r="F2222" s="36">
        <v>15</v>
      </c>
      <c r="G2222" s="116">
        <v>194.39</v>
      </c>
      <c r="H2222" s="102"/>
    </row>
    <row r="2223" spans="1:8" ht="31.5" x14ac:dyDescent="0.25">
      <c r="A2223" s="36"/>
      <c r="B2223" s="36"/>
      <c r="C2223" s="122" t="s">
        <v>14973</v>
      </c>
      <c r="D2223" s="106"/>
      <c r="E2223" s="106"/>
      <c r="F2223" s="106">
        <v>42</v>
      </c>
      <c r="G2223" s="117">
        <v>3771.1099999999997</v>
      </c>
      <c r="H2223" s="102"/>
    </row>
    <row r="2224" spans="1:8" x14ac:dyDescent="0.25">
      <c r="A2224" s="36" t="s">
        <v>4023</v>
      </c>
      <c r="B2224" s="36" t="s">
        <v>10209</v>
      </c>
      <c r="C2224" s="121" t="s">
        <v>4024</v>
      </c>
      <c r="D2224" s="36" t="s">
        <v>7</v>
      </c>
      <c r="E2224" s="36">
        <v>0.5</v>
      </c>
      <c r="F2224" s="36">
        <v>1</v>
      </c>
      <c r="G2224" s="116">
        <v>12.96</v>
      </c>
      <c r="H2224" s="102" t="s">
        <v>17834</v>
      </c>
    </row>
    <row r="2225" spans="1:8" x14ac:dyDescent="0.25">
      <c r="A2225" s="36"/>
      <c r="B2225" s="36"/>
      <c r="C2225" s="122" t="s">
        <v>14974</v>
      </c>
      <c r="D2225" s="106"/>
      <c r="E2225" s="106"/>
      <c r="F2225" s="106">
        <v>1</v>
      </c>
      <c r="G2225" s="117">
        <v>12.96</v>
      </c>
      <c r="H2225" s="102"/>
    </row>
    <row r="2226" spans="1:8" ht="31.5" x14ac:dyDescent="0.25">
      <c r="A2226" s="36" t="s">
        <v>4025</v>
      </c>
      <c r="B2226" s="36" t="s">
        <v>10210</v>
      </c>
      <c r="C2226" s="121" t="s">
        <v>4026</v>
      </c>
      <c r="D2226" s="36" t="s">
        <v>8</v>
      </c>
      <c r="E2226" s="36">
        <v>2</v>
      </c>
      <c r="F2226" s="36">
        <v>1</v>
      </c>
      <c r="G2226" s="116">
        <v>51.84</v>
      </c>
      <c r="H2226" s="102" t="s">
        <v>17722</v>
      </c>
    </row>
    <row r="2227" spans="1:8" x14ac:dyDescent="0.25">
      <c r="A2227" s="36"/>
      <c r="B2227" s="36"/>
      <c r="C2227" s="121"/>
      <c r="D2227" s="36" t="s">
        <v>7</v>
      </c>
      <c r="E2227" s="36">
        <v>0.5</v>
      </c>
      <c r="F2227" s="36">
        <v>2</v>
      </c>
      <c r="G2227" s="116">
        <v>25.92</v>
      </c>
      <c r="H2227" s="102"/>
    </row>
    <row r="2228" spans="1:8" ht="47.25" x14ac:dyDescent="0.25">
      <c r="A2228" s="36"/>
      <c r="B2228" s="36"/>
      <c r="C2228" s="122" t="s">
        <v>14975</v>
      </c>
      <c r="D2228" s="106"/>
      <c r="E2228" s="106"/>
      <c r="F2228" s="106">
        <v>3</v>
      </c>
      <c r="G2228" s="117">
        <v>77.760000000000005</v>
      </c>
      <c r="H2228" s="102"/>
    </row>
    <row r="2229" spans="1:8" ht="31.5" x14ac:dyDescent="0.25">
      <c r="A2229" s="36" t="s">
        <v>4027</v>
      </c>
      <c r="B2229" s="36" t="s">
        <v>10211</v>
      </c>
      <c r="C2229" s="121" t="s">
        <v>4028</v>
      </c>
      <c r="D2229" s="36" t="s">
        <v>4</v>
      </c>
      <c r="E2229" s="36">
        <v>8</v>
      </c>
      <c r="F2229" s="36">
        <v>2</v>
      </c>
      <c r="G2229" s="116">
        <v>414.69</v>
      </c>
      <c r="H2229" s="102" t="s">
        <v>20178</v>
      </c>
    </row>
    <row r="2230" spans="1:8" x14ac:dyDescent="0.25">
      <c r="A2230" s="36"/>
      <c r="B2230" s="36"/>
      <c r="C2230" s="121"/>
      <c r="D2230" s="36" t="s">
        <v>8</v>
      </c>
      <c r="E2230" s="36">
        <v>2</v>
      </c>
      <c r="F2230" s="36">
        <v>13</v>
      </c>
      <c r="G2230" s="116">
        <v>673.87</v>
      </c>
      <c r="H2230" s="102"/>
    </row>
    <row r="2231" spans="1:8" x14ac:dyDescent="0.25">
      <c r="A2231" s="36"/>
      <c r="B2231" s="36"/>
      <c r="C2231" s="121"/>
      <c r="D2231" s="36" t="s">
        <v>6</v>
      </c>
      <c r="E2231" s="36">
        <v>1</v>
      </c>
      <c r="F2231" s="36">
        <v>2</v>
      </c>
      <c r="G2231" s="116">
        <v>51.84</v>
      </c>
      <c r="H2231" s="102"/>
    </row>
    <row r="2232" spans="1:8" x14ac:dyDescent="0.25">
      <c r="A2232" s="36"/>
      <c r="B2232" s="36"/>
      <c r="C2232" s="121"/>
      <c r="D2232" s="36" t="s">
        <v>7</v>
      </c>
      <c r="E2232" s="36">
        <v>0.5</v>
      </c>
      <c r="F2232" s="36">
        <v>28</v>
      </c>
      <c r="G2232" s="116">
        <v>362.85</v>
      </c>
      <c r="H2232" s="102"/>
    </row>
    <row r="2233" spans="1:8" ht="47.25" x14ac:dyDescent="0.25">
      <c r="A2233" s="36"/>
      <c r="B2233" s="36"/>
      <c r="C2233" s="122" t="s">
        <v>14976</v>
      </c>
      <c r="D2233" s="106"/>
      <c r="E2233" s="106"/>
      <c r="F2233" s="106">
        <v>45</v>
      </c>
      <c r="G2233" s="117">
        <v>1503.25</v>
      </c>
      <c r="H2233" s="102"/>
    </row>
    <row r="2234" spans="1:8" ht="31.5" x14ac:dyDescent="0.25">
      <c r="A2234" s="36" t="s">
        <v>4029</v>
      </c>
      <c r="B2234" s="36" t="s">
        <v>10212</v>
      </c>
      <c r="C2234" s="121" t="s">
        <v>4030</v>
      </c>
      <c r="D2234" s="36" t="s">
        <v>7</v>
      </c>
      <c r="E2234" s="36">
        <v>0.5</v>
      </c>
      <c r="F2234" s="36">
        <v>1</v>
      </c>
      <c r="G2234" s="116">
        <v>12.96</v>
      </c>
      <c r="H2234" s="102" t="s">
        <v>19768</v>
      </c>
    </row>
    <row r="2235" spans="1:8" ht="31.5" x14ac:dyDescent="0.25">
      <c r="A2235" s="36"/>
      <c r="B2235" s="36"/>
      <c r="C2235" s="122" t="s">
        <v>14977</v>
      </c>
      <c r="D2235" s="106"/>
      <c r="E2235" s="106"/>
      <c r="F2235" s="106">
        <v>1</v>
      </c>
      <c r="G2235" s="117">
        <v>12.96</v>
      </c>
      <c r="H2235" s="102"/>
    </row>
    <row r="2236" spans="1:8" ht="31.5" x14ac:dyDescent="0.25">
      <c r="A2236" s="36" t="s">
        <v>4031</v>
      </c>
      <c r="B2236" s="36" t="s">
        <v>10213</v>
      </c>
      <c r="C2236" s="121" t="s">
        <v>4032</v>
      </c>
      <c r="D2236" s="36" t="s">
        <v>4</v>
      </c>
      <c r="E2236" s="36">
        <v>8</v>
      </c>
      <c r="F2236" s="36">
        <v>1</v>
      </c>
      <c r="G2236" s="116">
        <v>207.35</v>
      </c>
      <c r="H2236" s="102" t="s">
        <v>17994</v>
      </c>
    </row>
    <row r="2237" spans="1:8" ht="47.25" x14ac:dyDescent="0.25">
      <c r="A2237" s="36"/>
      <c r="B2237" s="36"/>
      <c r="C2237" s="122" t="s">
        <v>14978</v>
      </c>
      <c r="D2237" s="106"/>
      <c r="E2237" s="106"/>
      <c r="F2237" s="106">
        <v>1</v>
      </c>
      <c r="G2237" s="117">
        <v>207.35</v>
      </c>
      <c r="H2237" s="102"/>
    </row>
    <row r="2238" spans="1:8" ht="31.5" x14ac:dyDescent="0.25">
      <c r="A2238" s="36" t="s">
        <v>4033</v>
      </c>
      <c r="B2238" s="36" t="s">
        <v>10214</v>
      </c>
      <c r="C2238" s="121" t="s">
        <v>4034</v>
      </c>
      <c r="D2238" s="36" t="s">
        <v>8</v>
      </c>
      <c r="E2238" s="36">
        <v>2</v>
      </c>
      <c r="F2238" s="36">
        <v>3</v>
      </c>
      <c r="G2238" s="116">
        <v>155.51</v>
      </c>
      <c r="H2238" s="102" t="s">
        <v>17089</v>
      </c>
    </row>
    <row r="2239" spans="1:8" x14ac:dyDescent="0.25">
      <c r="A2239" s="36"/>
      <c r="B2239" s="36"/>
      <c r="C2239" s="121"/>
      <c r="D2239" s="36" t="s">
        <v>7</v>
      </c>
      <c r="E2239" s="36">
        <v>0.5</v>
      </c>
      <c r="F2239" s="36">
        <v>1</v>
      </c>
      <c r="G2239" s="116">
        <v>12.96</v>
      </c>
      <c r="H2239" s="102"/>
    </row>
    <row r="2240" spans="1:8" ht="31.5" x14ac:dyDescent="0.25">
      <c r="A2240" s="36"/>
      <c r="B2240" s="36"/>
      <c r="C2240" s="122" t="s">
        <v>14979</v>
      </c>
      <c r="D2240" s="106"/>
      <c r="E2240" s="106"/>
      <c r="F2240" s="106">
        <v>4</v>
      </c>
      <c r="G2240" s="117">
        <v>168.47</v>
      </c>
      <c r="H2240" s="102"/>
    </row>
    <row r="2241" spans="1:8" x14ac:dyDescent="0.25">
      <c r="A2241" s="36" t="s">
        <v>4035</v>
      </c>
      <c r="B2241" s="36" t="s">
        <v>10215</v>
      </c>
      <c r="C2241" s="121" t="s">
        <v>4036</v>
      </c>
      <c r="D2241" s="36" t="s">
        <v>5</v>
      </c>
      <c r="E2241" s="36">
        <v>5</v>
      </c>
      <c r="F2241" s="36">
        <v>34</v>
      </c>
      <c r="G2241" s="116">
        <v>4406.09</v>
      </c>
      <c r="H2241" s="102" t="s">
        <v>20695</v>
      </c>
    </row>
    <row r="2242" spans="1:8" x14ac:dyDescent="0.25">
      <c r="A2242" s="36"/>
      <c r="B2242" s="36"/>
      <c r="C2242" s="121"/>
      <c r="D2242" s="36" t="s">
        <v>7</v>
      </c>
      <c r="E2242" s="36">
        <v>0.5</v>
      </c>
      <c r="F2242" s="36">
        <v>21</v>
      </c>
      <c r="G2242" s="116">
        <v>272.14</v>
      </c>
      <c r="H2242" s="102"/>
    </row>
    <row r="2243" spans="1:8" ht="31.5" x14ac:dyDescent="0.25">
      <c r="A2243" s="36"/>
      <c r="B2243" s="36"/>
      <c r="C2243" s="122" t="s">
        <v>14980</v>
      </c>
      <c r="D2243" s="106"/>
      <c r="E2243" s="106"/>
      <c r="F2243" s="106">
        <v>55</v>
      </c>
      <c r="G2243" s="117">
        <v>4678.2300000000005</v>
      </c>
      <c r="H2243" s="102"/>
    </row>
    <row r="2244" spans="1:8" x14ac:dyDescent="0.25">
      <c r="A2244" s="36" t="s">
        <v>4037</v>
      </c>
      <c r="B2244" s="36" t="s">
        <v>10216</v>
      </c>
      <c r="C2244" s="121" t="s">
        <v>14981</v>
      </c>
      <c r="D2244" s="36" t="s">
        <v>8</v>
      </c>
      <c r="E2244" s="36">
        <v>2</v>
      </c>
      <c r="F2244" s="36">
        <v>1</v>
      </c>
      <c r="G2244" s="116">
        <v>51.84</v>
      </c>
      <c r="H2244" s="102" t="s">
        <v>20423</v>
      </c>
    </row>
    <row r="2245" spans="1:8" x14ac:dyDescent="0.25">
      <c r="A2245" s="36"/>
      <c r="B2245" s="36"/>
      <c r="C2245" s="121"/>
      <c r="D2245" s="36" t="s">
        <v>7</v>
      </c>
      <c r="E2245" s="36">
        <v>0.5</v>
      </c>
      <c r="F2245" s="36">
        <v>1</v>
      </c>
      <c r="G2245" s="116">
        <v>12.96</v>
      </c>
      <c r="H2245" s="102"/>
    </row>
    <row r="2246" spans="1:8" x14ac:dyDescent="0.25">
      <c r="A2246" s="36"/>
      <c r="B2246" s="36"/>
      <c r="C2246" s="122" t="s">
        <v>14982</v>
      </c>
      <c r="D2246" s="106"/>
      <c r="E2246" s="106"/>
      <c r="F2246" s="106">
        <v>2</v>
      </c>
      <c r="G2246" s="117">
        <v>64.800000000000011</v>
      </c>
      <c r="H2246" s="102"/>
    </row>
    <row r="2247" spans="1:8" ht="31.5" x14ac:dyDescent="0.25">
      <c r="A2247" s="36" t="s">
        <v>4038</v>
      </c>
      <c r="B2247" s="36" t="s">
        <v>10217</v>
      </c>
      <c r="C2247" s="121" t="s">
        <v>4039</v>
      </c>
      <c r="D2247" s="36" t="s">
        <v>3</v>
      </c>
      <c r="E2247" s="36">
        <v>10</v>
      </c>
      <c r="F2247" s="36">
        <v>1</v>
      </c>
      <c r="G2247" s="116">
        <v>259.18</v>
      </c>
      <c r="H2247" s="102" t="s">
        <v>20330</v>
      </c>
    </row>
    <row r="2248" spans="1:8" ht="47.25" x14ac:dyDescent="0.25">
      <c r="A2248" s="36"/>
      <c r="B2248" s="36"/>
      <c r="C2248" s="122" t="s">
        <v>14983</v>
      </c>
      <c r="D2248" s="106"/>
      <c r="E2248" s="106"/>
      <c r="F2248" s="106">
        <v>1</v>
      </c>
      <c r="G2248" s="117">
        <v>259.18</v>
      </c>
      <c r="H2248" s="102"/>
    </row>
    <row r="2249" spans="1:8" ht="31.5" x14ac:dyDescent="0.25">
      <c r="A2249" s="36" t="s">
        <v>4040</v>
      </c>
      <c r="B2249" s="36" t="s">
        <v>10218</v>
      </c>
      <c r="C2249" s="121" t="s">
        <v>4041</v>
      </c>
      <c r="D2249" s="36" t="s">
        <v>8</v>
      </c>
      <c r="E2249" s="36">
        <v>2</v>
      </c>
      <c r="F2249" s="36">
        <v>4</v>
      </c>
      <c r="G2249" s="116">
        <v>207.35</v>
      </c>
      <c r="H2249" s="102" t="s">
        <v>17623</v>
      </c>
    </row>
    <row r="2250" spans="1:8" x14ac:dyDescent="0.25">
      <c r="A2250" s="36"/>
      <c r="B2250" s="36"/>
      <c r="C2250" s="121"/>
      <c r="D2250" s="36" t="s">
        <v>7</v>
      </c>
      <c r="E2250" s="36">
        <v>0.5</v>
      </c>
      <c r="F2250" s="36">
        <v>7</v>
      </c>
      <c r="G2250" s="116">
        <v>90.71</v>
      </c>
      <c r="H2250" s="102"/>
    </row>
    <row r="2251" spans="1:8" ht="31.5" x14ac:dyDescent="0.25">
      <c r="A2251" s="36"/>
      <c r="B2251" s="36"/>
      <c r="C2251" s="122" t="s">
        <v>14984</v>
      </c>
      <c r="D2251" s="106"/>
      <c r="E2251" s="106"/>
      <c r="F2251" s="106">
        <v>11</v>
      </c>
      <c r="G2251" s="117">
        <v>298.06</v>
      </c>
      <c r="H2251" s="102"/>
    </row>
    <row r="2252" spans="1:8" ht="31.5" x14ac:dyDescent="0.25">
      <c r="A2252" s="36" t="s">
        <v>4042</v>
      </c>
      <c r="B2252" s="36" t="s">
        <v>10219</v>
      </c>
      <c r="C2252" s="121" t="s">
        <v>4043</v>
      </c>
      <c r="D2252" s="36" t="s">
        <v>5</v>
      </c>
      <c r="E2252" s="36">
        <v>5</v>
      </c>
      <c r="F2252" s="36">
        <v>1</v>
      </c>
      <c r="G2252" s="116">
        <v>129.59</v>
      </c>
      <c r="H2252" s="102" t="s">
        <v>19715</v>
      </c>
    </row>
    <row r="2253" spans="1:8" ht="31.5" x14ac:dyDescent="0.25">
      <c r="A2253" s="36"/>
      <c r="B2253" s="36"/>
      <c r="C2253" s="122" t="s">
        <v>14985</v>
      </c>
      <c r="D2253" s="106"/>
      <c r="E2253" s="106"/>
      <c r="F2253" s="106">
        <v>1</v>
      </c>
      <c r="G2253" s="117">
        <v>129.59</v>
      </c>
      <c r="H2253" s="102"/>
    </row>
    <row r="2254" spans="1:8" ht="31.5" x14ac:dyDescent="0.25">
      <c r="A2254" s="36" t="s">
        <v>4044</v>
      </c>
      <c r="B2254" s="36" t="s">
        <v>10220</v>
      </c>
      <c r="C2254" s="121" t="s">
        <v>4045</v>
      </c>
      <c r="D2254" s="36" t="s">
        <v>8</v>
      </c>
      <c r="E2254" s="36">
        <v>2</v>
      </c>
      <c r="F2254" s="36">
        <v>9</v>
      </c>
      <c r="G2254" s="116">
        <v>466.53</v>
      </c>
      <c r="H2254" s="102" t="s">
        <v>20580</v>
      </c>
    </row>
    <row r="2255" spans="1:8" x14ac:dyDescent="0.25">
      <c r="A2255" s="36"/>
      <c r="B2255" s="36"/>
      <c r="C2255" s="121"/>
      <c r="D2255" s="36" t="s">
        <v>7</v>
      </c>
      <c r="E2255" s="36">
        <v>0.5</v>
      </c>
      <c r="F2255" s="36">
        <v>5</v>
      </c>
      <c r="G2255" s="116">
        <v>64.8</v>
      </c>
      <c r="H2255" s="102"/>
    </row>
    <row r="2256" spans="1:8" ht="47.25" x14ac:dyDescent="0.25">
      <c r="A2256" s="36"/>
      <c r="B2256" s="36"/>
      <c r="C2256" s="122" t="s">
        <v>14986</v>
      </c>
      <c r="D2256" s="106"/>
      <c r="E2256" s="106"/>
      <c r="F2256" s="106">
        <v>14</v>
      </c>
      <c r="G2256" s="117">
        <v>531.32999999999993</v>
      </c>
      <c r="H2256" s="102"/>
    </row>
    <row r="2257" spans="1:8" ht="47.25" x14ac:dyDescent="0.25">
      <c r="A2257" s="36" t="s">
        <v>4046</v>
      </c>
      <c r="B2257" s="36" t="s">
        <v>10221</v>
      </c>
      <c r="C2257" s="121" t="s">
        <v>4047</v>
      </c>
      <c r="D2257" s="36" t="s">
        <v>8</v>
      </c>
      <c r="E2257" s="36">
        <v>2</v>
      </c>
      <c r="F2257" s="36">
        <v>1</v>
      </c>
      <c r="G2257" s="116">
        <v>51.84</v>
      </c>
      <c r="H2257" s="102" t="s">
        <v>18827</v>
      </c>
    </row>
    <row r="2258" spans="1:8" ht="47.25" x14ac:dyDescent="0.25">
      <c r="A2258" s="36"/>
      <c r="B2258" s="36"/>
      <c r="C2258" s="122" t="s">
        <v>14987</v>
      </c>
      <c r="D2258" s="106"/>
      <c r="E2258" s="106"/>
      <c r="F2258" s="106">
        <v>1</v>
      </c>
      <c r="G2258" s="117">
        <v>51.84</v>
      </c>
      <c r="H2258" s="102"/>
    </row>
    <row r="2259" spans="1:8" ht="31.5" x14ac:dyDescent="0.25">
      <c r="A2259" s="36" t="s">
        <v>4048</v>
      </c>
      <c r="B2259" s="36" t="s">
        <v>10222</v>
      </c>
      <c r="C2259" s="121" t="s">
        <v>4049</v>
      </c>
      <c r="D2259" s="36" t="s">
        <v>8</v>
      </c>
      <c r="E2259" s="36">
        <v>2</v>
      </c>
      <c r="F2259" s="36">
        <v>5</v>
      </c>
      <c r="G2259" s="116">
        <v>259.18</v>
      </c>
      <c r="H2259" s="102" t="s">
        <v>20947</v>
      </c>
    </row>
    <row r="2260" spans="1:8" x14ac:dyDescent="0.25">
      <c r="A2260" s="36"/>
      <c r="B2260" s="36"/>
      <c r="C2260" s="121"/>
      <c r="D2260" s="36" t="s">
        <v>7</v>
      </c>
      <c r="E2260" s="36">
        <v>0.5</v>
      </c>
      <c r="F2260" s="36">
        <v>3</v>
      </c>
      <c r="G2260" s="116">
        <v>38.880000000000003</v>
      </c>
      <c r="H2260" s="102"/>
    </row>
    <row r="2261" spans="1:8" ht="31.5" x14ac:dyDescent="0.25">
      <c r="A2261" s="36"/>
      <c r="B2261" s="36"/>
      <c r="C2261" s="122" t="s">
        <v>14988</v>
      </c>
      <c r="D2261" s="106"/>
      <c r="E2261" s="106"/>
      <c r="F2261" s="106">
        <v>8</v>
      </c>
      <c r="G2261" s="117">
        <v>298.06</v>
      </c>
      <c r="H2261" s="102"/>
    </row>
    <row r="2262" spans="1:8" ht="31.5" x14ac:dyDescent="0.25">
      <c r="A2262" s="36" t="s">
        <v>4050</v>
      </c>
      <c r="B2262" s="36" t="s">
        <v>10223</v>
      </c>
      <c r="C2262" s="121" t="s">
        <v>4051</v>
      </c>
      <c r="D2262" s="36" t="s">
        <v>8</v>
      </c>
      <c r="E2262" s="36">
        <v>2</v>
      </c>
      <c r="F2262" s="36">
        <v>1</v>
      </c>
      <c r="G2262" s="116">
        <v>51.84</v>
      </c>
      <c r="H2262" s="102" t="s">
        <v>19409</v>
      </c>
    </row>
    <row r="2263" spans="1:8" x14ac:dyDescent="0.25">
      <c r="A2263" s="36"/>
      <c r="B2263" s="36"/>
      <c r="C2263" s="121"/>
      <c r="D2263" s="36" t="s">
        <v>7</v>
      </c>
      <c r="E2263" s="36">
        <v>0.5</v>
      </c>
      <c r="F2263" s="36">
        <v>1</v>
      </c>
      <c r="G2263" s="116">
        <v>12.96</v>
      </c>
      <c r="H2263" s="102"/>
    </row>
    <row r="2264" spans="1:8" ht="31.5" x14ac:dyDescent="0.25">
      <c r="A2264" s="36"/>
      <c r="B2264" s="36"/>
      <c r="C2264" s="122" t="s">
        <v>14989</v>
      </c>
      <c r="D2264" s="106"/>
      <c r="E2264" s="106"/>
      <c r="F2264" s="106">
        <v>2</v>
      </c>
      <c r="G2264" s="117">
        <v>64.800000000000011</v>
      </c>
      <c r="H2264" s="102"/>
    </row>
    <row r="2265" spans="1:8" ht="31.5" x14ac:dyDescent="0.25">
      <c r="A2265" s="36" t="s">
        <v>4052</v>
      </c>
      <c r="B2265" s="36" t="s">
        <v>10224</v>
      </c>
      <c r="C2265" s="121" t="s">
        <v>4053</v>
      </c>
      <c r="D2265" s="36" t="s">
        <v>3</v>
      </c>
      <c r="E2265" s="36">
        <v>10</v>
      </c>
      <c r="F2265" s="36">
        <v>1</v>
      </c>
      <c r="G2265" s="116">
        <v>259.18</v>
      </c>
      <c r="H2265" s="102" t="s">
        <v>20159</v>
      </c>
    </row>
    <row r="2266" spans="1:8" ht="31.5" x14ac:dyDescent="0.25">
      <c r="A2266" s="36"/>
      <c r="B2266" s="36"/>
      <c r="C2266" s="122" t="s">
        <v>14990</v>
      </c>
      <c r="D2266" s="106"/>
      <c r="E2266" s="106"/>
      <c r="F2266" s="106">
        <v>1</v>
      </c>
      <c r="G2266" s="117">
        <v>259.18</v>
      </c>
      <c r="H2266" s="102"/>
    </row>
    <row r="2267" spans="1:8" x14ac:dyDescent="0.25">
      <c r="A2267" s="36" t="s">
        <v>4054</v>
      </c>
      <c r="B2267" s="36" t="s">
        <v>10225</v>
      </c>
      <c r="C2267" s="121" t="s">
        <v>4055</v>
      </c>
      <c r="D2267" s="36" t="s">
        <v>3</v>
      </c>
      <c r="E2267" s="36">
        <v>10</v>
      </c>
      <c r="F2267" s="36">
        <v>1</v>
      </c>
      <c r="G2267" s="116">
        <v>259.18</v>
      </c>
      <c r="H2267" s="102" t="s">
        <v>17126</v>
      </c>
    </row>
    <row r="2268" spans="1:8" x14ac:dyDescent="0.25">
      <c r="A2268" s="36"/>
      <c r="B2268" s="36"/>
      <c r="C2268" s="122" t="s">
        <v>14991</v>
      </c>
      <c r="D2268" s="106"/>
      <c r="E2268" s="106"/>
      <c r="F2268" s="106">
        <v>1</v>
      </c>
      <c r="G2268" s="117">
        <v>259.18</v>
      </c>
      <c r="H2268" s="102"/>
    </row>
    <row r="2269" spans="1:8" ht="31.5" x14ac:dyDescent="0.25">
      <c r="A2269" s="36" t="s">
        <v>4056</v>
      </c>
      <c r="B2269" s="36" t="s">
        <v>10226</v>
      </c>
      <c r="C2269" s="121" t="s">
        <v>4057</v>
      </c>
      <c r="D2269" s="36" t="s">
        <v>5</v>
      </c>
      <c r="E2269" s="36">
        <v>5</v>
      </c>
      <c r="F2269" s="36">
        <v>2</v>
      </c>
      <c r="G2269" s="116">
        <v>259.18</v>
      </c>
      <c r="H2269" s="102" t="s">
        <v>19372</v>
      </c>
    </row>
    <row r="2270" spans="1:8" x14ac:dyDescent="0.25">
      <c r="A2270" s="36"/>
      <c r="B2270" s="36"/>
      <c r="C2270" s="121"/>
      <c r="D2270" s="36" t="s">
        <v>7</v>
      </c>
      <c r="E2270" s="36">
        <v>0.5</v>
      </c>
      <c r="F2270" s="36">
        <v>5</v>
      </c>
      <c r="G2270" s="116">
        <v>64.8</v>
      </c>
      <c r="H2270" s="102"/>
    </row>
    <row r="2271" spans="1:8" ht="31.5" x14ac:dyDescent="0.25">
      <c r="A2271" s="36"/>
      <c r="B2271" s="36"/>
      <c r="C2271" s="122" t="s">
        <v>14992</v>
      </c>
      <c r="D2271" s="106"/>
      <c r="E2271" s="106"/>
      <c r="F2271" s="106">
        <v>7</v>
      </c>
      <c r="G2271" s="117">
        <v>323.98</v>
      </c>
      <c r="H2271" s="102"/>
    </row>
    <row r="2272" spans="1:8" x14ac:dyDescent="0.25">
      <c r="A2272" s="36" t="s">
        <v>4058</v>
      </c>
      <c r="B2272" s="36" t="s">
        <v>10227</v>
      </c>
      <c r="C2272" s="121" t="s">
        <v>4059</v>
      </c>
      <c r="D2272" s="36" t="s">
        <v>3</v>
      </c>
      <c r="E2272" s="36">
        <v>10</v>
      </c>
      <c r="F2272" s="36">
        <v>1</v>
      </c>
      <c r="G2272" s="116">
        <v>259.18</v>
      </c>
      <c r="H2272" s="102" t="s">
        <v>17883</v>
      </c>
    </row>
    <row r="2273" spans="1:8" x14ac:dyDescent="0.25">
      <c r="A2273" s="36"/>
      <c r="B2273" s="36"/>
      <c r="C2273" s="121"/>
      <c r="D2273" s="36" t="s">
        <v>5</v>
      </c>
      <c r="E2273" s="36">
        <v>5</v>
      </c>
      <c r="F2273" s="36">
        <v>14</v>
      </c>
      <c r="G2273" s="116">
        <v>1814.27</v>
      </c>
      <c r="H2273" s="102"/>
    </row>
    <row r="2274" spans="1:8" x14ac:dyDescent="0.25">
      <c r="A2274" s="36"/>
      <c r="B2274" s="36"/>
      <c r="C2274" s="121"/>
      <c r="D2274" s="36" t="s">
        <v>8</v>
      </c>
      <c r="E2274" s="36">
        <v>2</v>
      </c>
      <c r="F2274" s="36">
        <v>14</v>
      </c>
      <c r="G2274" s="116">
        <v>725.71</v>
      </c>
      <c r="H2274" s="102"/>
    </row>
    <row r="2275" spans="1:8" x14ac:dyDescent="0.25">
      <c r="A2275" s="36"/>
      <c r="B2275" s="36"/>
      <c r="C2275" s="121"/>
      <c r="D2275" s="36" t="s">
        <v>6</v>
      </c>
      <c r="E2275" s="36">
        <v>1</v>
      </c>
      <c r="F2275" s="36">
        <v>2</v>
      </c>
      <c r="G2275" s="116">
        <v>51.84</v>
      </c>
      <c r="H2275" s="102"/>
    </row>
    <row r="2276" spans="1:8" x14ac:dyDescent="0.25">
      <c r="A2276" s="36"/>
      <c r="B2276" s="36"/>
      <c r="C2276" s="121"/>
      <c r="D2276" s="36" t="s">
        <v>7</v>
      </c>
      <c r="E2276" s="36">
        <v>0.5</v>
      </c>
      <c r="F2276" s="36">
        <v>20</v>
      </c>
      <c r="G2276" s="116">
        <v>259.18</v>
      </c>
      <c r="H2276" s="102"/>
    </row>
    <row r="2277" spans="1:8" x14ac:dyDescent="0.25">
      <c r="A2277" s="36"/>
      <c r="B2277" s="36"/>
      <c r="C2277" s="122" t="s">
        <v>14993</v>
      </c>
      <c r="D2277" s="106"/>
      <c r="E2277" s="106"/>
      <c r="F2277" s="106">
        <v>51</v>
      </c>
      <c r="G2277" s="117">
        <v>3110.18</v>
      </c>
      <c r="H2277" s="102"/>
    </row>
    <row r="2278" spans="1:8" ht="31.5" x14ac:dyDescent="0.25">
      <c r="A2278" s="36" t="s">
        <v>4060</v>
      </c>
      <c r="B2278" s="36" t="s">
        <v>10228</v>
      </c>
      <c r="C2278" s="121" t="s">
        <v>4061</v>
      </c>
      <c r="D2278" s="36" t="s">
        <v>4</v>
      </c>
      <c r="E2278" s="36">
        <v>8</v>
      </c>
      <c r="F2278" s="36">
        <v>1</v>
      </c>
      <c r="G2278" s="116">
        <v>207.35</v>
      </c>
      <c r="H2278" s="102" t="s">
        <v>17027</v>
      </c>
    </row>
    <row r="2279" spans="1:8" ht="47.25" x14ac:dyDescent="0.25">
      <c r="A2279" s="36"/>
      <c r="B2279" s="36"/>
      <c r="C2279" s="122" t="s">
        <v>14994</v>
      </c>
      <c r="D2279" s="106"/>
      <c r="E2279" s="106"/>
      <c r="F2279" s="106">
        <v>1</v>
      </c>
      <c r="G2279" s="117">
        <v>207.35</v>
      </c>
      <c r="H2279" s="102"/>
    </row>
    <row r="2280" spans="1:8" x14ac:dyDescent="0.25">
      <c r="A2280" s="36" t="s">
        <v>4062</v>
      </c>
      <c r="B2280" s="36" t="s">
        <v>10229</v>
      </c>
      <c r="C2280" s="121" t="s">
        <v>4063</v>
      </c>
      <c r="D2280" s="36" t="s">
        <v>5</v>
      </c>
      <c r="E2280" s="36">
        <v>5</v>
      </c>
      <c r="F2280" s="36">
        <v>1</v>
      </c>
      <c r="G2280" s="116">
        <v>129.59</v>
      </c>
      <c r="H2280" s="102" t="s">
        <v>17685</v>
      </c>
    </row>
    <row r="2281" spans="1:8" ht="31.5" x14ac:dyDescent="0.25">
      <c r="A2281" s="36"/>
      <c r="B2281" s="36"/>
      <c r="C2281" s="122" t="s">
        <v>14995</v>
      </c>
      <c r="D2281" s="106"/>
      <c r="E2281" s="106"/>
      <c r="F2281" s="106">
        <v>1</v>
      </c>
      <c r="G2281" s="117">
        <v>129.59</v>
      </c>
      <c r="H2281" s="102"/>
    </row>
    <row r="2282" spans="1:8" ht="31.5" x14ac:dyDescent="0.25">
      <c r="A2282" s="36" t="s">
        <v>4064</v>
      </c>
      <c r="B2282" s="36" t="s">
        <v>10230</v>
      </c>
      <c r="C2282" s="121" t="s">
        <v>4065</v>
      </c>
      <c r="D2282" s="36" t="s">
        <v>5</v>
      </c>
      <c r="E2282" s="36">
        <v>5</v>
      </c>
      <c r="F2282" s="36">
        <v>2</v>
      </c>
      <c r="G2282" s="116">
        <v>259.18</v>
      </c>
      <c r="H2282" s="102" t="s">
        <v>20213</v>
      </c>
    </row>
    <row r="2283" spans="1:8" x14ac:dyDescent="0.25">
      <c r="A2283" s="36"/>
      <c r="B2283" s="36"/>
      <c r="C2283" s="121"/>
      <c r="D2283" s="36" t="s">
        <v>7</v>
      </c>
      <c r="E2283" s="36">
        <v>0.5</v>
      </c>
      <c r="F2283" s="36">
        <v>1</v>
      </c>
      <c r="G2283" s="116">
        <v>12.96</v>
      </c>
      <c r="H2283" s="102"/>
    </row>
    <row r="2284" spans="1:8" ht="31.5" x14ac:dyDescent="0.25">
      <c r="A2284" s="36"/>
      <c r="B2284" s="36"/>
      <c r="C2284" s="122" t="s">
        <v>14996</v>
      </c>
      <c r="D2284" s="106"/>
      <c r="E2284" s="106"/>
      <c r="F2284" s="106">
        <v>3</v>
      </c>
      <c r="G2284" s="117">
        <v>272.14</v>
      </c>
      <c r="H2284" s="102"/>
    </row>
    <row r="2285" spans="1:8" ht="31.5" x14ac:dyDescent="0.25">
      <c r="A2285" s="36" t="s">
        <v>4066</v>
      </c>
      <c r="B2285" s="36" t="s">
        <v>10231</v>
      </c>
      <c r="C2285" s="121" t="s">
        <v>4067</v>
      </c>
      <c r="D2285" s="36" t="s">
        <v>7</v>
      </c>
      <c r="E2285" s="36">
        <v>0.5</v>
      </c>
      <c r="F2285" s="36">
        <v>4</v>
      </c>
      <c r="G2285" s="116">
        <v>51.84</v>
      </c>
      <c r="H2285" s="102" t="s">
        <v>17572</v>
      </c>
    </row>
    <row r="2286" spans="1:8" ht="31.5" x14ac:dyDescent="0.25">
      <c r="A2286" s="36"/>
      <c r="B2286" s="36"/>
      <c r="C2286" s="122" t="s">
        <v>14997</v>
      </c>
      <c r="D2286" s="106"/>
      <c r="E2286" s="106"/>
      <c r="F2286" s="106">
        <v>4</v>
      </c>
      <c r="G2286" s="117">
        <v>51.84</v>
      </c>
      <c r="H2286" s="102"/>
    </row>
    <row r="2287" spans="1:8" ht="31.5" x14ac:dyDescent="0.25">
      <c r="A2287" s="36" t="s">
        <v>4068</v>
      </c>
      <c r="B2287" s="36" t="s">
        <v>10232</v>
      </c>
      <c r="C2287" s="121" t="s">
        <v>4069</v>
      </c>
      <c r="D2287" s="36" t="s">
        <v>3</v>
      </c>
      <c r="E2287" s="36">
        <v>10</v>
      </c>
      <c r="F2287" s="36">
        <v>1</v>
      </c>
      <c r="G2287" s="116">
        <v>259.18</v>
      </c>
      <c r="H2287" s="102" t="s">
        <v>20766</v>
      </c>
    </row>
    <row r="2288" spans="1:8" ht="31.5" x14ac:dyDescent="0.25">
      <c r="A2288" s="36"/>
      <c r="B2288" s="36"/>
      <c r="C2288" s="122" t="s">
        <v>14998</v>
      </c>
      <c r="D2288" s="106"/>
      <c r="E2288" s="106"/>
      <c r="F2288" s="106">
        <v>1</v>
      </c>
      <c r="G2288" s="117">
        <v>259.18</v>
      </c>
      <c r="H2288" s="102"/>
    </row>
    <row r="2289" spans="1:8" ht="31.5" x14ac:dyDescent="0.25">
      <c r="A2289" s="36" t="s">
        <v>4070</v>
      </c>
      <c r="B2289" s="36" t="s">
        <v>10233</v>
      </c>
      <c r="C2289" s="121" t="s">
        <v>4071</v>
      </c>
      <c r="D2289" s="36" t="s">
        <v>5</v>
      </c>
      <c r="E2289" s="36">
        <v>5</v>
      </c>
      <c r="F2289" s="36">
        <v>1</v>
      </c>
      <c r="G2289" s="116">
        <v>129.59</v>
      </c>
      <c r="H2289" s="102" t="s">
        <v>19926</v>
      </c>
    </row>
    <row r="2290" spans="1:8" ht="31.5" x14ac:dyDescent="0.25">
      <c r="A2290" s="36"/>
      <c r="B2290" s="36"/>
      <c r="C2290" s="122" t="s">
        <v>14999</v>
      </c>
      <c r="D2290" s="106"/>
      <c r="E2290" s="106"/>
      <c r="F2290" s="106">
        <v>1</v>
      </c>
      <c r="G2290" s="117">
        <v>129.59</v>
      </c>
      <c r="H2290" s="102"/>
    </row>
    <row r="2291" spans="1:8" x14ac:dyDescent="0.25">
      <c r="A2291" s="36" t="s">
        <v>4072</v>
      </c>
      <c r="B2291" s="36" t="s">
        <v>10234</v>
      </c>
      <c r="C2291" s="121" t="s">
        <v>4073</v>
      </c>
      <c r="D2291" s="36" t="s">
        <v>3</v>
      </c>
      <c r="E2291" s="36">
        <v>10</v>
      </c>
      <c r="F2291" s="36">
        <v>7</v>
      </c>
      <c r="G2291" s="116">
        <v>1814.27</v>
      </c>
      <c r="H2291" s="102" t="s">
        <v>20118</v>
      </c>
    </row>
    <row r="2292" spans="1:8" x14ac:dyDescent="0.25">
      <c r="A2292" s="36"/>
      <c r="B2292" s="36"/>
      <c r="C2292" s="121"/>
      <c r="D2292" s="36" t="s">
        <v>4</v>
      </c>
      <c r="E2292" s="36">
        <v>8</v>
      </c>
      <c r="F2292" s="36">
        <v>2</v>
      </c>
      <c r="G2292" s="116">
        <v>414.69</v>
      </c>
      <c r="H2292" s="102"/>
    </row>
    <row r="2293" spans="1:8" x14ac:dyDescent="0.25">
      <c r="A2293" s="36"/>
      <c r="B2293" s="36"/>
      <c r="C2293" s="121"/>
      <c r="D2293" s="36" t="s">
        <v>5</v>
      </c>
      <c r="E2293" s="36">
        <v>5</v>
      </c>
      <c r="F2293" s="36">
        <v>3</v>
      </c>
      <c r="G2293" s="116">
        <v>388.77</v>
      </c>
      <c r="H2293" s="102"/>
    </row>
    <row r="2294" spans="1:8" x14ac:dyDescent="0.25">
      <c r="A2294" s="36"/>
      <c r="B2294" s="36"/>
      <c r="C2294" s="121"/>
      <c r="D2294" s="36" t="s">
        <v>6</v>
      </c>
      <c r="E2294" s="36">
        <v>1</v>
      </c>
      <c r="F2294" s="36">
        <v>4</v>
      </c>
      <c r="G2294" s="116">
        <v>103.67</v>
      </c>
      <c r="H2294" s="102"/>
    </row>
    <row r="2295" spans="1:8" x14ac:dyDescent="0.25">
      <c r="A2295" s="36"/>
      <c r="B2295" s="36"/>
      <c r="C2295" s="121"/>
      <c r="D2295" s="36" t="s">
        <v>7</v>
      </c>
      <c r="E2295" s="36">
        <v>0.5</v>
      </c>
      <c r="F2295" s="36">
        <v>2</v>
      </c>
      <c r="G2295" s="116">
        <v>25.92</v>
      </c>
      <c r="H2295" s="102"/>
    </row>
    <row r="2296" spans="1:8" ht="31.5" x14ac:dyDescent="0.25">
      <c r="A2296" s="36"/>
      <c r="B2296" s="36"/>
      <c r="C2296" s="122" t="s">
        <v>15000</v>
      </c>
      <c r="D2296" s="106"/>
      <c r="E2296" s="106"/>
      <c r="F2296" s="106">
        <v>18</v>
      </c>
      <c r="G2296" s="117">
        <v>2747.32</v>
      </c>
      <c r="H2296" s="102"/>
    </row>
    <row r="2297" spans="1:8" ht="31.5" x14ac:dyDescent="0.25">
      <c r="A2297" s="36" t="s">
        <v>4076</v>
      </c>
      <c r="B2297" s="36" t="s">
        <v>10235</v>
      </c>
      <c r="C2297" s="121" t="s">
        <v>4077</v>
      </c>
      <c r="D2297" s="36" t="s">
        <v>3</v>
      </c>
      <c r="E2297" s="36">
        <v>10</v>
      </c>
      <c r="F2297" s="36">
        <v>1</v>
      </c>
      <c r="G2297" s="116">
        <v>259.18</v>
      </c>
      <c r="H2297" s="102" t="s">
        <v>19816</v>
      </c>
    </row>
    <row r="2298" spans="1:8" ht="47.25" x14ac:dyDescent="0.25">
      <c r="A2298" s="36"/>
      <c r="B2298" s="36"/>
      <c r="C2298" s="122" t="s">
        <v>15001</v>
      </c>
      <c r="D2298" s="106"/>
      <c r="E2298" s="106"/>
      <c r="F2298" s="106">
        <v>1</v>
      </c>
      <c r="G2298" s="117">
        <v>259.18</v>
      </c>
      <c r="H2298" s="102"/>
    </row>
    <row r="2299" spans="1:8" ht="31.5" x14ac:dyDescent="0.25">
      <c r="A2299" s="36" t="s">
        <v>4078</v>
      </c>
      <c r="B2299" s="36" t="s">
        <v>10236</v>
      </c>
      <c r="C2299" s="121" t="s">
        <v>4079</v>
      </c>
      <c r="D2299" s="36" t="s">
        <v>8</v>
      </c>
      <c r="E2299" s="36">
        <v>2</v>
      </c>
      <c r="F2299" s="36">
        <v>2</v>
      </c>
      <c r="G2299" s="116">
        <v>103.67</v>
      </c>
      <c r="H2299" s="102" t="s">
        <v>19558</v>
      </c>
    </row>
    <row r="2300" spans="1:8" x14ac:dyDescent="0.25">
      <c r="A2300" s="36"/>
      <c r="B2300" s="36"/>
      <c r="C2300" s="121"/>
      <c r="D2300" s="36" t="s">
        <v>7</v>
      </c>
      <c r="E2300" s="36">
        <v>0.5</v>
      </c>
      <c r="F2300" s="36">
        <v>1</v>
      </c>
      <c r="G2300" s="116">
        <v>12.96</v>
      </c>
      <c r="H2300" s="102"/>
    </row>
    <row r="2301" spans="1:8" ht="31.5" x14ac:dyDescent="0.25">
      <c r="A2301" s="36"/>
      <c r="B2301" s="36"/>
      <c r="C2301" s="122" t="s">
        <v>15002</v>
      </c>
      <c r="D2301" s="106"/>
      <c r="E2301" s="106"/>
      <c r="F2301" s="106">
        <v>3</v>
      </c>
      <c r="G2301" s="117">
        <v>116.63</v>
      </c>
      <c r="H2301" s="102"/>
    </row>
    <row r="2302" spans="1:8" ht="47.25" x14ac:dyDescent="0.25">
      <c r="A2302" s="36" t="s">
        <v>4080</v>
      </c>
      <c r="B2302" s="36" t="s">
        <v>10237</v>
      </c>
      <c r="C2302" s="121" t="s">
        <v>4081</v>
      </c>
      <c r="D2302" s="36" t="s">
        <v>8</v>
      </c>
      <c r="E2302" s="36">
        <v>2</v>
      </c>
      <c r="F2302" s="36">
        <v>1</v>
      </c>
      <c r="G2302" s="116">
        <v>51.84</v>
      </c>
      <c r="H2302" s="102" t="s">
        <v>18975</v>
      </c>
    </row>
    <row r="2303" spans="1:8" x14ac:dyDescent="0.25">
      <c r="A2303" s="36"/>
      <c r="B2303" s="36"/>
      <c r="C2303" s="121"/>
      <c r="D2303" s="36" t="s">
        <v>7</v>
      </c>
      <c r="E2303" s="36">
        <v>0.5</v>
      </c>
      <c r="F2303" s="36">
        <v>3</v>
      </c>
      <c r="G2303" s="116">
        <v>38.880000000000003</v>
      </c>
      <c r="H2303" s="102"/>
    </row>
    <row r="2304" spans="1:8" ht="63" x14ac:dyDescent="0.25">
      <c r="A2304" s="36"/>
      <c r="B2304" s="36"/>
      <c r="C2304" s="122" t="s">
        <v>15003</v>
      </c>
      <c r="D2304" s="106"/>
      <c r="E2304" s="106"/>
      <c r="F2304" s="106">
        <v>4</v>
      </c>
      <c r="G2304" s="117">
        <v>90.72</v>
      </c>
      <c r="H2304" s="102"/>
    </row>
    <row r="2305" spans="1:8" x14ac:dyDescent="0.25">
      <c r="A2305" s="36" t="s">
        <v>4082</v>
      </c>
      <c r="B2305" s="36" t="s">
        <v>10238</v>
      </c>
      <c r="C2305" s="121" t="s">
        <v>4083</v>
      </c>
      <c r="D2305" s="36" t="s">
        <v>8</v>
      </c>
      <c r="E2305" s="36">
        <v>2</v>
      </c>
      <c r="F2305" s="36">
        <v>1</v>
      </c>
      <c r="G2305" s="116">
        <v>51.84</v>
      </c>
      <c r="H2305" s="102" t="s">
        <v>19351</v>
      </c>
    </row>
    <row r="2306" spans="1:8" x14ac:dyDescent="0.25">
      <c r="A2306" s="36"/>
      <c r="B2306" s="36"/>
      <c r="C2306" s="122" t="s">
        <v>15004</v>
      </c>
      <c r="D2306" s="106"/>
      <c r="E2306" s="106"/>
      <c r="F2306" s="106">
        <v>1</v>
      </c>
      <c r="G2306" s="117">
        <v>51.84</v>
      </c>
      <c r="H2306" s="102"/>
    </row>
    <row r="2307" spans="1:8" ht="31.5" x14ac:dyDescent="0.25">
      <c r="A2307" s="36" t="s">
        <v>4084</v>
      </c>
      <c r="B2307" s="36" t="s">
        <v>10239</v>
      </c>
      <c r="C2307" s="121" t="s">
        <v>4085</v>
      </c>
      <c r="D2307" s="36" t="s">
        <v>3</v>
      </c>
      <c r="E2307" s="36">
        <v>10</v>
      </c>
      <c r="F2307" s="36">
        <v>1</v>
      </c>
      <c r="G2307" s="116">
        <v>259.18</v>
      </c>
      <c r="H2307" s="102" t="s">
        <v>17772</v>
      </c>
    </row>
    <row r="2308" spans="1:8" x14ac:dyDescent="0.25">
      <c r="A2308" s="36"/>
      <c r="B2308" s="36"/>
      <c r="C2308" s="121"/>
      <c r="D2308" s="36" t="s">
        <v>5</v>
      </c>
      <c r="E2308" s="36">
        <v>5</v>
      </c>
      <c r="F2308" s="36">
        <v>1</v>
      </c>
      <c r="G2308" s="116">
        <v>129.59</v>
      </c>
      <c r="H2308" s="102"/>
    </row>
    <row r="2309" spans="1:8" ht="47.25" x14ac:dyDescent="0.25">
      <c r="A2309" s="36"/>
      <c r="B2309" s="36"/>
      <c r="C2309" s="122" t="s">
        <v>15005</v>
      </c>
      <c r="D2309" s="106"/>
      <c r="E2309" s="106"/>
      <c r="F2309" s="106">
        <v>2</v>
      </c>
      <c r="G2309" s="117">
        <v>388.77</v>
      </c>
      <c r="H2309" s="102"/>
    </row>
    <row r="2310" spans="1:8" x14ac:dyDescent="0.25">
      <c r="A2310" s="36" t="s">
        <v>4086</v>
      </c>
      <c r="B2310" s="36" t="s">
        <v>10240</v>
      </c>
      <c r="C2310" s="121" t="s">
        <v>4087</v>
      </c>
      <c r="D2310" s="36" t="s">
        <v>7</v>
      </c>
      <c r="E2310" s="36">
        <v>0.5</v>
      </c>
      <c r="F2310" s="36">
        <v>3</v>
      </c>
      <c r="G2310" s="116">
        <v>38.880000000000003</v>
      </c>
      <c r="H2310" s="102" t="s">
        <v>19950</v>
      </c>
    </row>
    <row r="2311" spans="1:8" x14ac:dyDescent="0.25">
      <c r="A2311" s="36"/>
      <c r="B2311" s="36"/>
      <c r="C2311" s="122" t="s">
        <v>15006</v>
      </c>
      <c r="D2311" s="106"/>
      <c r="E2311" s="106"/>
      <c r="F2311" s="106">
        <v>3</v>
      </c>
      <c r="G2311" s="117">
        <v>38.880000000000003</v>
      </c>
      <c r="H2311" s="102"/>
    </row>
    <row r="2312" spans="1:8" ht="31.5" x14ac:dyDescent="0.25">
      <c r="A2312" s="36" t="s">
        <v>4088</v>
      </c>
      <c r="B2312" s="36" t="s">
        <v>10241</v>
      </c>
      <c r="C2312" s="121" t="s">
        <v>4089</v>
      </c>
      <c r="D2312" s="36" t="s">
        <v>7</v>
      </c>
      <c r="E2312" s="36">
        <v>0.5</v>
      </c>
      <c r="F2312" s="36">
        <v>1</v>
      </c>
      <c r="G2312" s="116">
        <v>12.96</v>
      </c>
      <c r="H2312" s="102" t="s">
        <v>18560</v>
      </c>
    </row>
    <row r="2313" spans="1:8" ht="47.25" x14ac:dyDescent="0.25">
      <c r="A2313" s="36"/>
      <c r="B2313" s="36"/>
      <c r="C2313" s="122" t="s">
        <v>15007</v>
      </c>
      <c r="D2313" s="106"/>
      <c r="E2313" s="106"/>
      <c r="F2313" s="106">
        <v>1</v>
      </c>
      <c r="G2313" s="117">
        <v>12.96</v>
      </c>
      <c r="H2313" s="102"/>
    </row>
    <row r="2314" spans="1:8" ht="31.5" x14ac:dyDescent="0.25">
      <c r="A2314" s="36" t="s">
        <v>4090</v>
      </c>
      <c r="B2314" s="36" t="s">
        <v>10242</v>
      </c>
      <c r="C2314" s="121" t="s">
        <v>4091</v>
      </c>
      <c r="D2314" s="36" t="s">
        <v>3</v>
      </c>
      <c r="E2314" s="36">
        <v>10</v>
      </c>
      <c r="F2314" s="36">
        <v>1</v>
      </c>
      <c r="G2314" s="116">
        <v>259.18</v>
      </c>
      <c r="H2314" s="102" t="s">
        <v>18356</v>
      </c>
    </row>
    <row r="2315" spans="1:8" x14ac:dyDescent="0.25">
      <c r="A2315" s="36"/>
      <c r="B2315" s="36"/>
      <c r="C2315" s="121"/>
      <c r="D2315" s="36" t="s">
        <v>7</v>
      </c>
      <c r="E2315" s="36">
        <v>0.5</v>
      </c>
      <c r="F2315" s="36">
        <v>1</v>
      </c>
      <c r="G2315" s="116">
        <v>12.96</v>
      </c>
      <c r="H2315" s="102"/>
    </row>
    <row r="2316" spans="1:8" ht="31.5" x14ac:dyDescent="0.25">
      <c r="A2316" s="36"/>
      <c r="B2316" s="36"/>
      <c r="C2316" s="122" t="s">
        <v>15008</v>
      </c>
      <c r="D2316" s="106"/>
      <c r="E2316" s="106"/>
      <c r="F2316" s="106">
        <v>2</v>
      </c>
      <c r="G2316" s="117">
        <v>272.14</v>
      </c>
      <c r="H2316" s="102"/>
    </row>
    <row r="2317" spans="1:8" ht="31.5" x14ac:dyDescent="0.25">
      <c r="A2317" s="36" t="s">
        <v>4092</v>
      </c>
      <c r="B2317" s="36" t="s">
        <v>10243</v>
      </c>
      <c r="C2317" s="121" t="s">
        <v>4093</v>
      </c>
      <c r="D2317" s="36" t="s">
        <v>3</v>
      </c>
      <c r="E2317" s="36">
        <v>10</v>
      </c>
      <c r="F2317" s="36">
        <v>1</v>
      </c>
      <c r="G2317" s="116">
        <v>259.18</v>
      </c>
      <c r="H2317" s="102" t="s">
        <v>19289</v>
      </c>
    </row>
    <row r="2318" spans="1:8" ht="31.5" x14ac:dyDescent="0.25">
      <c r="A2318" s="36"/>
      <c r="B2318" s="36"/>
      <c r="C2318" s="122" t="s">
        <v>15009</v>
      </c>
      <c r="D2318" s="106"/>
      <c r="E2318" s="106"/>
      <c r="F2318" s="106">
        <v>1</v>
      </c>
      <c r="G2318" s="117">
        <v>259.18</v>
      </c>
      <c r="H2318" s="102"/>
    </row>
    <row r="2319" spans="1:8" ht="31.5" x14ac:dyDescent="0.25">
      <c r="A2319" s="36" t="s">
        <v>4094</v>
      </c>
      <c r="B2319" s="36" t="s">
        <v>10244</v>
      </c>
      <c r="C2319" s="121" t="s">
        <v>7347</v>
      </c>
      <c r="D2319" s="36" t="s">
        <v>5</v>
      </c>
      <c r="E2319" s="36">
        <v>5</v>
      </c>
      <c r="F2319" s="36">
        <v>2</v>
      </c>
      <c r="G2319" s="116">
        <v>259.18</v>
      </c>
      <c r="H2319" s="102" t="s">
        <v>16926</v>
      </c>
    </row>
    <row r="2320" spans="1:8" ht="47.25" x14ac:dyDescent="0.25">
      <c r="A2320" s="36"/>
      <c r="B2320" s="36"/>
      <c r="C2320" s="122" t="s">
        <v>15010</v>
      </c>
      <c r="D2320" s="106"/>
      <c r="E2320" s="106"/>
      <c r="F2320" s="106">
        <v>2</v>
      </c>
      <c r="G2320" s="117">
        <v>259.18</v>
      </c>
      <c r="H2320" s="102"/>
    </row>
    <row r="2321" spans="1:8" ht="31.5" x14ac:dyDescent="0.25">
      <c r="A2321" s="36" t="s">
        <v>4095</v>
      </c>
      <c r="B2321" s="36" t="s">
        <v>10245</v>
      </c>
      <c r="C2321" s="121" t="s">
        <v>4096</v>
      </c>
      <c r="D2321" s="36" t="s">
        <v>8</v>
      </c>
      <c r="E2321" s="36">
        <v>2</v>
      </c>
      <c r="F2321" s="36">
        <v>6</v>
      </c>
      <c r="G2321" s="116">
        <v>311.02</v>
      </c>
      <c r="H2321" s="102" t="s">
        <v>19354</v>
      </c>
    </row>
    <row r="2322" spans="1:8" x14ac:dyDescent="0.25">
      <c r="A2322" s="36"/>
      <c r="B2322" s="36"/>
      <c r="C2322" s="121"/>
      <c r="D2322" s="36" t="s">
        <v>7</v>
      </c>
      <c r="E2322" s="36">
        <v>0.5</v>
      </c>
      <c r="F2322" s="36">
        <v>7</v>
      </c>
      <c r="G2322" s="116">
        <v>90.71</v>
      </c>
      <c r="H2322" s="102"/>
    </row>
    <row r="2323" spans="1:8" ht="31.5" x14ac:dyDescent="0.25">
      <c r="A2323" s="36"/>
      <c r="B2323" s="36"/>
      <c r="C2323" s="122" t="s">
        <v>15011</v>
      </c>
      <c r="D2323" s="106"/>
      <c r="E2323" s="106"/>
      <c r="F2323" s="106">
        <v>13</v>
      </c>
      <c r="G2323" s="117">
        <v>401.72999999999996</v>
      </c>
      <c r="H2323" s="102"/>
    </row>
    <row r="2324" spans="1:8" ht="31.5" x14ac:dyDescent="0.25">
      <c r="A2324" s="36" t="s">
        <v>4097</v>
      </c>
      <c r="B2324" s="36" t="s">
        <v>10246</v>
      </c>
      <c r="C2324" s="121" t="s">
        <v>7348</v>
      </c>
      <c r="D2324" s="36" t="s">
        <v>7</v>
      </c>
      <c r="E2324" s="36">
        <v>0.5</v>
      </c>
      <c r="F2324" s="36">
        <v>1</v>
      </c>
      <c r="G2324" s="116">
        <v>12.96</v>
      </c>
      <c r="H2324" s="102" t="s">
        <v>19347</v>
      </c>
    </row>
    <row r="2325" spans="1:8" ht="31.5" x14ac:dyDescent="0.25">
      <c r="A2325" s="36"/>
      <c r="B2325" s="36"/>
      <c r="C2325" s="122" t="s">
        <v>15012</v>
      </c>
      <c r="D2325" s="106"/>
      <c r="E2325" s="106"/>
      <c r="F2325" s="106">
        <v>1</v>
      </c>
      <c r="G2325" s="117">
        <v>12.96</v>
      </c>
      <c r="H2325" s="102"/>
    </row>
    <row r="2326" spans="1:8" ht="31.5" x14ac:dyDescent="0.25">
      <c r="A2326" s="36" t="s">
        <v>4098</v>
      </c>
      <c r="B2326" s="36" t="s">
        <v>10247</v>
      </c>
      <c r="C2326" s="121" t="s">
        <v>4099</v>
      </c>
      <c r="D2326" s="36" t="s">
        <v>5</v>
      </c>
      <c r="E2326" s="36">
        <v>5</v>
      </c>
      <c r="F2326" s="36">
        <v>1</v>
      </c>
      <c r="G2326" s="116">
        <v>129.59</v>
      </c>
      <c r="H2326" s="102" t="s">
        <v>17049</v>
      </c>
    </row>
    <row r="2327" spans="1:8" ht="31.5" x14ac:dyDescent="0.25">
      <c r="A2327" s="36"/>
      <c r="B2327" s="36"/>
      <c r="C2327" s="122" t="s">
        <v>15013</v>
      </c>
      <c r="D2327" s="106"/>
      <c r="E2327" s="106"/>
      <c r="F2327" s="106">
        <v>1</v>
      </c>
      <c r="G2327" s="117">
        <v>129.59</v>
      </c>
      <c r="H2327" s="102"/>
    </row>
    <row r="2328" spans="1:8" x14ac:dyDescent="0.25">
      <c r="A2328" s="36" t="s">
        <v>4100</v>
      </c>
      <c r="B2328" s="36" t="s">
        <v>10248</v>
      </c>
      <c r="C2328" s="121" t="s">
        <v>7349</v>
      </c>
      <c r="D2328" s="36" t="s">
        <v>3</v>
      </c>
      <c r="E2328" s="36">
        <v>10</v>
      </c>
      <c r="F2328" s="36">
        <v>12</v>
      </c>
      <c r="G2328" s="116">
        <v>3110.18</v>
      </c>
      <c r="H2328" s="102" t="s">
        <v>17672</v>
      </c>
    </row>
    <row r="2329" spans="1:8" x14ac:dyDescent="0.25">
      <c r="A2329" s="36"/>
      <c r="B2329" s="36"/>
      <c r="C2329" s="121"/>
      <c r="D2329" s="36" t="s">
        <v>4</v>
      </c>
      <c r="E2329" s="36">
        <v>8</v>
      </c>
      <c r="F2329" s="36">
        <v>2</v>
      </c>
      <c r="G2329" s="116">
        <v>414.69</v>
      </c>
      <c r="H2329" s="102"/>
    </row>
    <row r="2330" spans="1:8" x14ac:dyDescent="0.25">
      <c r="A2330" s="36"/>
      <c r="B2330" s="36"/>
      <c r="C2330" s="121"/>
      <c r="D2330" s="36" t="s">
        <v>5</v>
      </c>
      <c r="E2330" s="36">
        <v>5</v>
      </c>
      <c r="F2330" s="36">
        <v>9</v>
      </c>
      <c r="G2330" s="116">
        <v>1166.32</v>
      </c>
      <c r="H2330" s="102"/>
    </row>
    <row r="2331" spans="1:8" x14ac:dyDescent="0.25">
      <c r="A2331" s="36"/>
      <c r="B2331" s="36"/>
      <c r="C2331" s="121"/>
      <c r="D2331" s="36" t="s">
        <v>6</v>
      </c>
      <c r="E2331" s="36">
        <v>1</v>
      </c>
      <c r="F2331" s="36">
        <v>1</v>
      </c>
      <c r="G2331" s="116">
        <v>25.92</v>
      </c>
      <c r="H2331" s="102"/>
    </row>
    <row r="2332" spans="1:8" x14ac:dyDescent="0.25">
      <c r="A2332" s="36"/>
      <c r="B2332" s="36"/>
      <c r="C2332" s="121"/>
      <c r="D2332" s="36" t="s">
        <v>7</v>
      </c>
      <c r="E2332" s="36">
        <v>0.5</v>
      </c>
      <c r="F2332" s="36">
        <v>8</v>
      </c>
      <c r="G2332" s="116">
        <v>103.67</v>
      </c>
      <c r="H2332" s="102"/>
    </row>
    <row r="2333" spans="1:8" x14ac:dyDescent="0.25">
      <c r="A2333" s="36"/>
      <c r="B2333" s="36"/>
      <c r="C2333" s="122" t="s">
        <v>15014</v>
      </c>
      <c r="D2333" s="106"/>
      <c r="E2333" s="106"/>
      <c r="F2333" s="106">
        <v>32</v>
      </c>
      <c r="G2333" s="117">
        <v>4820.78</v>
      </c>
      <c r="H2333" s="102"/>
    </row>
    <row r="2334" spans="1:8" ht="31.5" x14ac:dyDescent="0.25">
      <c r="A2334" s="36" t="s">
        <v>7350</v>
      </c>
      <c r="B2334" s="36" t="s">
        <v>10249</v>
      </c>
      <c r="C2334" s="121" t="s">
        <v>4101</v>
      </c>
      <c r="D2334" s="36" t="s">
        <v>3</v>
      </c>
      <c r="E2334" s="36">
        <v>10</v>
      </c>
      <c r="F2334" s="36">
        <v>2</v>
      </c>
      <c r="G2334" s="116">
        <v>518.36</v>
      </c>
      <c r="H2334" s="102" t="s">
        <v>19406</v>
      </c>
    </row>
    <row r="2335" spans="1:8" x14ac:dyDescent="0.25">
      <c r="A2335" s="36"/>
      <c r="B2335" s="36"/>
      <c r="C2335" s="121"/>
      <c r="D2335" s="36" t="s">
        <v>7</v>
      </c>
      <c r="E2335" s="36">
        <v>0.5</v>
      </c>
      <c r="F2335" s="36">
        <v>2</v>
      </c>
      <c r="G2335" s="116">
        <v>25.92</v>
      </c>
      <c r="H2335" s="102"/>
    </row>
    <row r="2336" spans="1:8" ht="31.5" x14ac:dyDescent="0.25">
      <c r="A2336" s="36"/>
      <c r="B2336" s="36"/>
      <c r="C2336" s="122" t="s">
        <v>15015</v>
      </c>
      <c r="D2336" s="106"/>
      <c r="E2336" s="106"/>
      <c r="F2336" s="106">
        <v>4</v>
      </c>
      <c r="G2336" s="117">
        <v>544.28</v>
      </c>
      <c r="H2336" s="102"/>
    </row>
    <row r="2337" spans="1:8" x14ac:dyDescent="0.25">
      <c r="A2337" s="36" t="s">
        <v>4102</v>
      </c>
      <c r="B2337" s="36" t="s">
        <v>10250</v>
      </c>
      <c r="C2337" s="121" t="s">
        <v>4103</v>
      </c>
      <c r="D2337" s="36" t="s">
        <v>4</v>
      </c>
      <c r="E2337" s="36">
        <v>8</v>
      </c>
      <c r="F2337" s="36">
        <v>1</v>
      </c>
      <c r="G2337" s="116">
        <v>207.35</v>
      </c>
      <c r="H2337" s="102" t="s">
        <v>17870</v>
      </c>
    </row>
    <row r="2338" spans="1:8" x14ac:dyDescent="0.25">
      <c r="A2338" s="36"/>
      <c r="B2338" s="36"/>
      <c r="C2338" s="122" t="s">
        <v>15016</v>
      </c>
      <c r="D2338" s="106"/>
      <c r="E2338" s="106"/>
      <c r="F2338" s="106">
        <v>1</v>
      </c>
      <c r="G2338" s="117">
        <v>207.35</v>
      </c>
      <c r="H2338" s="102"/>
    </row>
    <row r="2339" spans="1:8" ht="31.5" x14ac:dyDescent="0.25">
      <c r="A2339" s="36" t="s">
        <v>4104</v>
      </c>
      <c r="B2339" s="36" t="s">
        <v>10251</v>
      </c>
      <c r="C2339" s="121" t="s">
        <v>4105</v>
      </c>
      <c r="D2339" s="36" t="s">
        <v>7</v>
      </c>
      <c r="E2339" s="36">
        <v>0.5</v>
      </c>
      <c r="F2339" s="36">
        <v>2</v>
      </c>
      <c r="G2339" s="116">
        <v>25.92</v>
      </c>
      <c r="H2339" s="102" t="s">
        <v>18250</v>
      </c>
    </row>
    <row r="2340" spans="1:8" ht="31.5" x14ac:dyDescent="0.25">
      <c r="A2340" s="36"/>
      <c r="B2340" s="36"/>
      <c r="C2340" s="122" t="s">
        <v>15017</v>
      </c>
      <c r="D2340" s="106"/>
      <c r="E2340" s="106"/>
      <c r="F2340" s="106">
        <v>2</v>
      </c>
      <c r="G2340" s="117">
        <v>25.92</v>
      </c>
      <c r="H2340" s="102"/>
    </row>
    <row r="2341" spans="1:8" x14ac:dyDescent="0.25">
      <c r="A2341" s="36" t="s">
        <v>4106</v>
      </c>
      <c r="B2341" s="36" t="s">
        <v>10252</v>
      </c>
      <c r="C2341" s="121" t="s">
        <v>4107</v>
      </c>
      <c r="D2341" s="36" t="s">
        <v>5</v>
      </c>
      <c r="E2341" s="36">
        <v>5</v>
      </c>
      <c r="F2341" s="36">
        <v>8</v>
      </c>
      <c r="G2341" s="116">
        <v>1036.73</v>
      </c>
      <c r="H2341" s="102" t="s">
        <v>17644</v>
      </c>
    </row>
    <row r="2342" spans="1:8" x14ac:dyDescent="0.25">
      <c r="A2342" s="36"/>
      <c r="B2342" s="36"/>
      <c r="C2342" s="121"/>
      <c r="D2342" s="36" t="s">
        <v>7</v>
      </c>
      <c r="E2342" s="36">
        <v>0.5</v>
      </c>
      <c r="F2342" s="36">
        <v>6</v>
      </c>
      <c r="G2342" s="116">
        <v>77.75</v>
      </c>
      <c r="H2342" s="102"/>
    </row>
    <row r="2343" spans="1:8" x14ac:dyDescent="0.25">
      <c r="A2343" s="36"/>
      <c r="B2343" s="36"/>
      <c r="C2343" s="122" t="s">
        <v>15018</v>
      </c>
      <c r="D2343" s="106"/>
      <c r="E2343" s="106"/>
      <c r="F2343" s="106">
        <v>14</v>
      </c>
      <c r="G2343" s="117">
        <v>1114.48</v>
      </c>
      <c r="H2343" s="102"/>
    </row>
    <row r="2344" spans="1:8" ht="31.5" x14ac:dyDescent="0.25">
      <c r="A2344" s="36" t="s">
        <v>4108</v>
      </c>
      <c r="B2344" s="36" t="s">
        <v>10253</v>
      </c>
      <c r="C2344" s="121" t="s">
        <v>4109</v>
      </c>
      <c r="D2344" s="36" t="s">
        <v>8</v>
      </c>
      <c r="E2344" s="36">
        <v>2</v>
      </c>
      <c r="F2344" s="36">
        <v>2</v>
      </c>
      <c r="G2344" s="116">
        <v>103.67</v>
      </c>
      <c r="H2344" s="102" t="s">
        <v>16955</v>
      </c>
    </row>
    <row r="2345" spans="1:8" x14ac:dyDescent="0.25">
      <c r="A2345" s="36"/>
      <c r="B2345" s="36"/>
      <c r="C2345" s="121"/>
      <c r="D2345" s="36" t="s">
        <v>7</v>
      </c>
      <c r="E2345" s="36">
        <v>0.5</v>
      </c>
      <c r="F2345" s="36">
        <v>1</v>
      </c>
      <c r="G2345" s="116">
        <v>12.96</v>
      </c>
      <c r="H2345" s="102"/>
    </row>
    <row r="2346" spans="1:8" ht="31.5" x14ac:dyDescent="0.25">
      <c r="A2346" s="36"/>
      <c r="B2346" s="36"/>
      <c r="C2346" s="122" t="s">
        <v>15019</v>
      </c>
      <c r="D2346" s="106"/>
      <c r="E2346" s="106"/>
      <c r="F2346" s="106">
        <v>3</v>
      </c>
      <c r="G2346" s="117">
        <v>116.63</v>
      </c>
      <c r="H2346" s="102"/>
    </row>
    <row r="2347" spans="1:8" x14ac:dyDescent="0.25">
      <c r="A2347" s="36" t="s">
        <v>4110</v>
      </c>
      <c r="B2347" s="36" t="s">
        <v>10254</v>
      </c>
      <c r="C2347" s="121" t="s">
        <v>4111</v>
      </c>
      <c r="D2347" s="36" t="s">
        <v>5</v>
      </c>
      <c r="E2347" s="36">
        <v>5</v>
      </c>
      <c r="F2347" s="36">
        <v>1</v>
      </c>
      <c r="G2347" s="116">
        <v>129.59</v>
      </c>
      <c r="H2347" s="102" t="s">
        <v>17330</v>
      </c>
    </row>
    <row r="2348" spans="1:8" x14ac:dyDescent="0.25">
      <c r="A2348" s="36"/>
      <c r="B2348" s="36"/>
      <c r="C2348" s="121"/>
      <c r="D2348" s="36" t="s">
        <v>7</v>
      </c>
      <c r="E2348" s="36">
        <v>0.5</v>
      </c>
      <c r="F2348" s="36">
        <v>1</v>
      </c>
      <c r="G2348" s="116">
        <v>12.96</v>
      </c>
      <c r="H2348" s="102"/>
    </row>
    <row r="2349" spans="1:8" x14ac:dyDescent="0.25">
      <c r="A2349" s="36"/>
      <c r="B2349" s="36"/>
      <c r="C2349" s="122" t="s">
        <v>15020</v>
      </c>
      <c r="D2349" s="106"/>
      <c r="E2349" s="106"/>
      <c r="F2349" s="106">
        <v>2</v>
      </c>
      <c r="G2349" s="117">
        <v>142.55000000000001</v>
      </c>
      <c r="H2349" s="102"/>
    </row>
    <row r="2350" spans="1:8" x14ac:dyDescent="0.25">
      <c r="A2350" s="36" t="s">
        <v>4112</v>
      </c>
      <c r="B2350" s="36" t="s">
        <v>10255</v>
      </c>
      <c r="C2350" s="121" t="s">
        <v>4113</v>
      </c>
      <c r="D2350" s="36" t="s">
        <v>5</v>
      </c>
      <c r="E2350" s="36">
        <v>5</v>
      </c>
      <c r="F2350" s="36">
        <v>2</v>
      </c>
      <c r="G2350" s="116">
        <v>259.18</v>
      </c>
      <c r="H2350" s="102" t="s">
        <v>17070</v>
      </c>
    </row>
    <row r="2351" spans="1:8" ht="31.5" x14ac:dyDescent="0.25">
      <c r="A2351" s="36"/>
      <c r="B2351" s="36"/>
      <c r="C2351" s="122" t="s">
        <v>15021</v>
      </c>
      <c r="D2351" s="106"/>
      <c r="E2351" s="106"/>
      <c r="F2351" s="106">
        <v>2</v>
      </c>
      <c r="G2351" s="117">
        <v>259.18</v>
      </c>
      <c r="H2351" s="102"/>
    </row>
    <row r="2352" spans="1:8" x14ac:dyDescent="0.25">
      <c r="A2352" s="36" t="s">
        <v>4114</v>
      </c>
      <c r="B2352" s="36" t="s">
        <v>10256</v>
      </c>
      <c r="C2352" s="121" t="s">
        <v>4115</v>
      </c>
      <c r="D2352" s="36" t="s">
        <v>4</v>
      </c>
      <c r="E2352" s="36">
        <v>8</v>
      </c>
      <c r="F2352" s="36">
        <v>1</v>
      </c>
      <c r="G2352" s="116">
        <v>207.35</v>
      </c>
      <c r="H2352" s="102" t="s">
        <v>16859</v>
      </c>
    </row>
    <row r="2353" spans="1:8" x14ac:dyDescent="0.25">
      <c r="A2353" s="36"/>
      <c r="B2353" s="36"/>
      <c r="C2353" s="121"/>
      <c r="D2353" s="36" t="s">
        <v>6</v>
      </c>
      <c r="E2353" s="36">
        <v>1</v>
      </c>
      <c r="F2353" s="36">
        <v>1</v>
      </c>
      <c r="G2353" s="116">
        <v>25.92</v>
      </c>
      <c r="H2353" s="102"/>
    </row>
    <row r="2354" spans="1:8" x14ac:dyDescent="0.25">
      <c r="A2354" s="36"/>
      <c r="B2354" s="36"/>
      <c r="C2354" s="121"/>
      <c r="D2354" s="36" t="s">
        <v>7</v>
      </c>
      <c r="E2354" s="36">
        <v>0.5</v>
      </c>
      <c r="F2354" s="36">
        <v>2</v>
      </c>
      <c r="G2354" s="116">
        <v>25.92</v>
      </c>
      <c r="H2354" s="102"/>
    </row>
    <row r="2355" spans="1:8" x14ac:dyDescent="0.25">
      <c r="A2355" s="36"/>
      <c r="B2355" s="36"/>
      <c r="C2355" s="122" t="s">
        <v>15022</v>
      </c>
      <c r="D2355" s="106"/>
      <c r="E2355" s="106"/>
      <c r="F2355" s="106">
        <v>4</v>
      </c>
      <c r="G2355" s="117">
        <v>259.19</v>
      </c>
      <c r="H2355" s="102"/>
    </row>
    <row r="2356" spans="1:8" ht="31.5" x14ac:dyDescent="0.25">
      <c r="A2356" s="36" t="s">
        <v>4116</v>
      </c>
      <c r="B2356" s="36" t="s">
        <v>10257</v>
      </c>
      <c r="C2356" s="121" t="s">
        <v>4117</v>
      </c>
      <c r="D2356" s="36" t="s">
        <v>8</v>
      </c>
      <c r="E2356" s="36">
        <v>2</v>
      </c>
      <c r="F2356" s="36">
        <v>1</v>
      </c>
      <c r="G2356" s="116">
        <v>51.84</v>
      </c>
      <c r="H2356" s="102" t="s">
        <v>19307</v>
      </c>
    </row>
    <row r="2357" spans="1:8" ht="31.5" x14ac:dyDescent="0.25">
      <c r="A2357" s="36"/>
      <c r="B2357" s="36"/>
      <c r="C2357" s="122" t="s">
        <v>15023</v>
      </c>
      <c r="D2357" s="106"/>
      <c r="E2357" s="106"/>
      <c r="F2357" s="106">
        <v>1</v>
      </c>
      <c r="G2357" s="117">
        <v>51.84</v>
      </c>
      <c r="H2357" s="102"/>
    </row>
    <row r="2358" spans="1:8" ht="31.5" x14ac:dyDescent="0.25">
      <c r="A2358" s="36" t="s">
        <v>4118</v>
      </c>
      <c r="B2358" s="36" t="s">
        <v>10258</v>
      </c>
      <c r="C2358" s="121" t="s">
        <v>7025</v>
      </c>
      <c r="D2358" s="36" t="s">
        <v>5</v>
      </c>
      <c r="E2358" s="36">
        <v>5</v>
      </c>
      <c r="F2358" s="36">
        <v>1</v>
      </c>
      <c r="G2358" s="116">
        <v>129.59</v>
      </c>
      <c r="H2358" s="102" t="s">
        <v>17239</v>
      </c>
    </row>
    <row r="2359" spans="1:8" ht="47.25" x14ac:dyDescent="0.25">
      <c r="A2359" s="36"/>
      <c r="B2359" s="36"/>
      <c r="C2359" s="122" t="s">
        <v>15024</v>
      </c>
      <c r="D2359" s="106"/>
      <c r="E2359" s="106"/>
      <c r="F2359" s="106">
        <v>1</v>
      </c>
      <c r="G2359" s="117">
        <v>129.59</v>
      </c>
      <c r="H2359" s="102"/>
    </row>
    <row r="2360" spans="1:8" ht="31.5" x14ac:dyDescent="0.25">
      <c r="A2360" s="36" t="s">
        <v>4119</v>
      </c>
      <c r="B2360" s="36" t="s">
        <v>10259</v>
      </c>
      <c r="C2360" s="121" t="s">
        <v>4120</v>
      </c>
      <c r="D2360" s="36" t="s">
        <v>3</v>
      </c>
      <c r="E2360" s="36">
        <v>10</v>
      </c>
      <c r="F2360" s="36">
        <v>5</v>
      </c>
      <c r="G2360" s="116">
        <v>1295.9100000000001</v>
      </c>
      <c r="H2360" s="102" t="s">
        <v>17767</v>
      </c>
    </row>
    <row r="2361" spans="1:8" x14ac:dyDescent="0.25">
      <c r="A2361" s="36"/>
      <c r="B2361" s="36"/>
      <c r="C2361" s="121"/>
      <c r="D2361" s="36" t="s">
        <v>4</v>
      </c>
      <c r="E2361" s="36">
        <v>8</v>
      </c>
      <c r="F2361" s="36">
        <v>1</v>
      </c>
      <c r="G2361" s="116">
        <v>207.35</v>
      </c>
      <c r="H2361" s="102"/>
    </row>
    <row r="2362" spans="1:8" x14ac:dyDescent="0.25">
      <c r="A2362" s="36"/>
      <c r="B2362" s="36"/>
      <c r="C2362" s="121"/>
      <c r="D2362" s="36" t="s">
        <v>5</v>
      </c>
      <c r="E2362" s="36">
        <v>5</v>
      </c>
      <c r="F2362" s="36">
        <v>1</v>
      </c>
      <c r="G2362" s="116">
        <v>129.59</v>
      </c>
      <c r="H2362" s="102"/>
    </row>
    <row r="2363" spans="1:8" ht="31.5" x14ac:dyDescent="0.25">
      <c r="A2363" s="36"/>
      <c r="B2363" s="36"/>
      <c r="C2363" s="122" t="s">
        <v>15025</v>
      </c>
      <c r="D2363" s="106"/>
      <c r="E2363" s="106"/>
      <c r="F2363" s="106">
        <v>7</v>
      </c>
      <c r="G2363" s="117">
        <v>1632.85</v>
      </c>
      <c r="H2363" s="102"/>
    </row>
    <row r="2364" spans="1:8" ht="31.5" x14ac:dyDescent="0.25">
      <c r="A2364" s="36" t="s">
        <v>4121</v>
      </c>
      <c r="B2364" s="36" t="s">
        <v>10260</v>
      </c>
      <c r="C2364" s="121" t="s">
        <v>4122</v>
      </c>
      <c r="D2364" s="36" t="s">
        <v>5</v>
      </c>
      <c r="E2364" s="36">
        <v>5</v>
      </c>
      <c r="F2364" s="36">
        <v>1</v>
      </c>
      <c r="G2364" s="116">
        <v>129.59</v>
      </c>
      <c r="H2364" s="102" t="s">
        <v>20263</v>
      </c>
    </row>
    <row r="2365" spans="1:8" ht="31.5" x14ac:dyDescent="0.25">
      <c r="A2365" s="36"/>
      <c r="B2365" s="36"/>
      <c r="C2365" s="122" t="s">
        <v>15026</v>
      </c>
      <c r="D2365" s="106"/>
      <c r="E2365" s="106"/>
      <c r="F2365" s="106">
        <v>1</v>
      </c>
      <c r="G2365" s="117">
        <v>129.59</v>
      </c>
      <c r="H2365" s="102"/>
    </row>
    <row r="2366" spans="1:8" ht="31.5" x14ac:dyDescent="0.25">
      <c r="A2366" s="36" t="s">
        <v>4123</v>
      </c>
      <c r="B2366" s="36" t="s">
        <v>10261</v>
      </c>
      <c r="C2366" s="121" t="s">
        <v>4124</v>
      </c>
      <c r="D2366" s="36" t="s">
        <v>5</v>
      </c>
      <c r="E2366" s="36">
        <v>5</v>
      </c>
      <c r="F2366" s="36">
        <v>2</v>
      </c>
      <c r="G2366" s="116">
        <v>259.18</v>
      </c>
      <c r="H2366" s="102" t="s">
        <v>19900</v>
      </c>
    </row>
    <row r="2367" spans="1:8" ht="47.25" x14ac:dyDescent="0.25">
      <c r="A2367" s="36"/>
      <c r="B2367" s="36"/>
      <c r="C2367" s="122" t="s">
        <v>15027</v>
      </c>
      <c r="D2367" s="106"/>
      <c r="E2367" s="106"/>
      <c r="F2367" s="106">
        <v>2</v>
      </c>
      <c r="G2367" s="117">
        <v>259.18</v>
      </c>
      <c r="H2367" s="102"/>
    </row>
    <row r="2368" spans="1:8" ht="31.5" x14ac:dyDescent="0.25">
      <c r="A2368" s="36" t="s">
        <v>4125</v>
      </c>
      <c r="B2368" s="36" t="s">
        <v>10262</v>
      </c>
      <c r="C2368" s="121" t="s">
        <v>4126</v>
      </c>
      <c r="D2368" s="36" t="s">
        <v>4</v>
      </c>
      <c r="E2368" s="36">
        <v>8</v>
      </c>
      <c r="F2368" s="36">
        <v>1</v>
      </c>
      <c r="G2368" s="116">
        <v>207.35</v>
      </c>
      <c r="H2368" s="102" t="s">
        <v>17048</v>
      </c>
    </row>
    <row r="2369" spans="1:8" ht="31.5" x14ac:dyDescent="0.25">
      <c r="A2369" s="36"/>
      <c r="B2369" s="36"/>
      <c r="C2369" s="122" t="s">
        <v>15028</v>
      </c>
      <c r="D2369" s="106"/>
      <c r="E2369" s="106"/>
      <c r="F2369" s="106">
        <v>1</v>
      </c>
      <c r="G2369" s="117">
        <v>207.35</v>
      </c>
      <c r="H2369" s="102"/>
    </row>
    <row r="2370" spans="1:8" x14ac:dyDescent="0.25">
      <c r="A2370" s="36" t="s">
        <v>4127</v>
      </c>
      <c r="B2370" s="36" t="s">
        <v>10263</v>
      </c>
      <c r="C2370" s="121" t="s">
        <v>4128</v>
      </c>
      <c r="D2370" s="36" t="s">
        <v>5</v>
      </c>
      <c r="E2370" s="36">
        <v>5</v>
      </c>
      <c r="F2370" s="36">
        <v>1</v>
      </c>
      <c r="G2370" s="116">
        <v>129.59</v>
      </c>
      <c r="H2370" s="102" t="s">
        <v>16853</v>
      </c>
    </row>
    <row r="2371" spans="1:8" x14ac:dyDescent="0.25">
      <c r="A2371" s="36"/>
      <c r="B2371" s="36"/>
      <c r="C2371" s="122" t="s">
        <v>15029</v>
      </c>
      <c r="D2371" s="106"/>
      <c r="E2371" s="106"/>
      <c r="F2371" s="106">
        <v>1</v>
      </c>
      <c r="G2371" s="117">
        <v>129.59</v>
      </c>
      <c r="H2371" s="102"/>
    </row>
    <row r="2372" spans="1:8" x14ac:dyDescent="0.25">
      <c r="A2372" s="36" t="s">
        <v>4129</v>
      </c>
      <c r="B2372" s="36" t="s">
        <v>10264</v>
      </c>
      <c r="C2372" s="121" t="s">
        <v>4130</v>
      </c>
      <c r="D2372" s="36" t="s">
        <v>5</v>
      </c>
      <c r="E2372" s="36">
        <v>5</v>
      </c>
      <c r="F2372" s="36">
        <v>1</v>
      </c>
      <c r="G2372" s="116">
        <v>129.59</v>
      </c>
      <c r="H2372" s="102" t="s">
        <v>17037</v>
      </c>
    </row>
    <row r="2373" spans="1:8" x14ac:dyDescent="0.25">
      <c r="A2373" s="36"/>
      <c r="B2373" s="36"/>
      <c r="C2373" s="122" t="s">
        <v>15030</v>
      </c>
      <c r="D2373" s="106"/>
      <c r="E2373" s="106"/>
      <c r="F2373" s="106">
        <v>1</v>
      </c>
      <c r="G2373" s="117">
        <v>129.59</v>
      </c>
      <c r="H2373" s="102"/>
    </row>
    <row r="2374" spans="1:8" x14ac:dyDescent="0.25">
      <c r="A2374" s="36" t="s">
        <v>4131</v>
      </c>
      <c r="B2374" s="36" t="s">
        <v>10265</v>
      </c>
      <c r="C2374" s="121" t="s">
        <v>4132</v>
      </c>
      <c r="D2374" s="36" t="s">
        <v>5</v>
      </c>
      <c r="E2374" s="36">
        <v>5</v>
      </c>
      <c r="F2374" s="36">
        <v>1</v>
      </c>
      <c r="G2374" s="116">
        <v>129.59</v>
      </c>
      <c r="H2374" s="102" t="s">
        <v>17648</v>
      </c>
    </row>
    <row r="2375" spans="1:8" x14ac:dyDescent="0.25">
      <c r="A2375" s="36"/>
      <c r="B2375" s="36"/>
      <c r="C2375" s="122" t="s">
        <v>15031</v>
      </c>
      <c r="D2375" s="106"/>
      <c r="E2375" s="106"/>
      <c r="F2375" s="106">
        <v>1</v>
      </c>
      <c r="G2375" s="117">
        <v>129.59</v>
      </c>
      <c r="H2375" s="102"/>
    </row>
    <row r="2376" spans="1:8" x14ac:dyDescent="0.25">
      <c r="A2376" s="36" t="s">
        <v>4133</v>
      </c>
      <c r="B2376" s="36" t="s">
        <v>10266</v>
      </c>
      <c r="C2376" s="121" t="s">
        <v>4134</v>
      </c>
      <c r="D2376" s="36" t="s">
        <v>3</v>
      </c>
      <c r="E2376" s="36">
        <v>10</v>
      </c>
      <c r="F2376" s="36">
        <v>19</v>
      </c>
      <c r="G2376" s="116">
        <v>4924.46</v>
      </c>
      <c r="H2376" s="102" t="s">
        <v>18574</v>
      </c>
    </row>
    <row r="2377" spans="1:8" x14ac:dyDescent="0.25">
      <c r="A2377" s="36"/>
      <c r="B2377" s="36"/>
      <c r="C2377" s="121"/>
      <c r="D2377" s="36" t="s">
        <v>4</v>
      </c>
      <c r="E2377" s="36">
        <v>8</v>
      </c>
      <c r="F2377" s="36">
        <v>12</v>
      </c>
      <c r="G2377" s="116">
        <v>2488.15</v>
      </c>
      <c r="H2377" s="102"/>
    </row>
    <row r="2378" spans="1:8" x14ac:dyDescent="0.25">
      <c r="A2378" s="36"/>
      <c r="B2378" s="36"/>
      <c r="C2378" s="121"/>
      <c r="D2378" s="36" t="s">
        <v>5</v>
      </c>
      <c r="E2378" s="36">
        <v>5</v>
      </c>
      <c r="F2378" s="36">
        <v>31</v>
      </c>
      <c r="G2378" s="116">
        <v>4017.32</v>
      </c>
      <c r="H2378" s="102"/>
    </row>
    <row r="2379" spans="1:8" x14ac:dyDescent="0.25">
      <c r="A2379" s="36"/>
      <c r="B2379" s="36"/>
      <c r="C2379" s="121"/>
      <c r="D2379" s="36" t="s">
        <v>8</v>
      </c>
      <c r="E2379" s="36">
        <v>2</v>
      </c>
      <c r="F2379" s="36">
        <v>2</v>
      </c>
      <c r="G2379" s="116">
        <v>103.67</v>
      </c>
      <c r="H2379" s="102"/>
    </row>
    <row r="2380" spans="1:8" x14ac:dyDescent="0.25">
      <c r="A2380" s="36"/>
      <c r="B2380" s="36"/>
      <c r="C2380" s="121"/>
      <c r="D2380" s="36" t="s">
        <v>6</v>
      </c>
      <c r="E2380" s="36">
        <v>1</v>
      </c>
      <c r="F2380" s="36">
        <v>5</v>
      </c>
      <c r="G2380" s="116">
        <v>129.59</v>
      </c>
      <c r="H2380" s="102"/>
    </row>
    <row r="2381" spans="1:8" x14ac:dyDescent="0.25">
      <c r="A2381" s="36"/>
      <c r="B2381" s="36"/>
      <c r="C2381" s="121"/>
      <c r="D2381" s="36" t="s">
        <v>7</v>
      </c>
      <c r="E2381" s="36">
        <v>0.5</v>
      </c>
      <c r="F2381" s="36">
        <v>57</v>
      </c>
      <c r="G2381" s="116">
        <v>738.67</v>
      </c>
      <c r="H2381" s="102"/>
    </row>
    <row r="2382" spans="1:8" x14ac:dyDescent="0.25">
      <c r="A2382" s="36"/>
      <c r="B2382" s="36"/>
      <c r="C2382" s="122" t="s">
        <v>15032</v>
      </c>
      <c r="D2382" s="106"/>
      <c r="E2382" s="106"/>
      <c r="F2382" s="106">
        <v>126</v>
      </c>
      <c r="G2382" s="117">
        <v>12401.86</v>
      </c>
      <c r="H2382" s="102"/>
    </row>
    <row r="2383" spans="1:8" ht="31.5" x14ac:dyDescent="0.25">
      <c r="A2383" s="36" t="s">
        <v>4135</v>
      </c>
      <c r="B2383" s="36" t="s">
        <v>10267</v>
      </c>
      <c r="C2383" s="121" t="s">
        <v>4136</v>
      </c>
      <c r="D2383" s="36" t="s">
        <v>5</v>
      </c>
      <c r="E2383" s="36">
        <v>5</v>
      </c>
      <c r="F2383" s="36">
        <v>1</v>
      </c>
      <c r="G2383" s="116">
        <v>129.59</v>
      </c>
      <c r="H2383" s="102" t="s">
        <v>19759</v>
      </c>
    </row>
    <row r="2384" spans="1:8" ht="31.5" x14ac:dyDescent="0.25">
      <c r="A2384" s="36"/>
      <c r="B2384" s="36"/>
      <c r="C2384" s="122" t="s">
        <v>15033</v>
      </c>
      <c r="D2384" s="106"/>
      <c r="E2384" s="106"/>
      <c r="F2384" s="106">
        <v>1</v>
      </c>
      <c r="G2384" s="117">
        <v>129.59</v>
      </c>
      <c r="H2384" s="102"/>
    </row>
    <row r="2385" spans="1:8" ht="31.5" x14ac:dyDescent="0.25">
      <c r="A2385" s="36" t="s">
        <v>4137</v>
      </c>
      <c r="B2385" s="36" t="s">
        <v>10268</v>
      </c>
      <c r="C2385" s="121" t="s">
        <v>4138</v>
      </c>
      <c r="D2385" s="36" t="s">
        <v>5</v>
      </c>
      <c r="E2385" s="36">
        <v>5</v>
      </c>
      <c r="F2385" s="36">
        <v>1</v>
      </c>
      <c r="G2385" s="116">
        <v>129.59</v>
      </c>
      <c r="H2385" s="102" t="s">
        <v>17763</v>
      </c>
    </row>
    <row r="2386" spans="1:8" x14ac:dyDescent="0.25">
      <c r="A2386" s="36"/>
      <c r="B2386" s="36"/>
      <c r="C2386" s="121"/>
      <c r="D2386" s="36" t="s">
        <v>7</v>
      </c>
      <c r="E2386" s="36">
        <v>0.5</v>
      </c>
      <c r="F2386" s="36">
        <v>3</v>
      </c>
      <c r="G2386" s="116">
        <v>38.880000000000003</v>
      </c>
      <c r="H2386" s="102"/>
    </row>
    <row r="2387" spans="1:8" ht="31.5" x14ac:dyDescent="0.25">
      <c r="A2387" s="36"/>
      <c r="B2387" s="36"/>
      <c r="C2387" s="122" t="s">
        <v>15034</v>
      </c>
      <c r="D2387" s="106"/>
      <c r="E2387" s="106"/>
      <c r="F2387" s="106">
        <v>4</v>
      </c>
      <c r="G2387" s="117">
        <v>168.47</v>
      </c>
      <c r="H2387" s="102"/>
    </row>
    <row r="2388" spans="1:8" ht="31.5" x14ac:dyDescent="0.25">
      <c r="A2388" s="36" t="s">
        <v>4139</v>
      </c>
      <c r="B2388" s="36" t="s">
        <v>10269</v>
      </c>
      <c r="C2388" s="121" t="s">
        <v>4140</v>
      </c>
      <c r="D2388" s="36" t="s">
        <v>5</v>
      </c>
      <c r="E2388" s="36">
        <v>5</v>
      </c>
      <c r="F2388" s="36">
        <v>1</v>
      </c>
      <c r="G2388" s="116">
        <v>129.59</v>
      </c>
      <c r="H2388" s="102" t="s">
        <v>17063</v>
      </c>
    </row>
    <row r="2389" spans="1:8" ht="31.5" x14ac:dyDescent="0.25">
      <c r="A2389" s="36"/>
      <c r="B2389" s="36"/>
      <c r="C2389" s="122" t="s">
        <v>15035</v>
      </c>
      <c r="D2389" s="106"/>
      <c r="E2389" s="106"/>
      <c r="F2389" s="106">
        <v>1</v>
      </c>
      <c r="G2389" s="117">
        <v>129.59</v>
      </c>
      <c r="H2389" s="102"/>
    </row>
    <row r="2390" spans="1:8" ht="31.5" x14ac:dyDescent="0.25">
      <c r="A2390" s="36" t="s">
        <v>4141</v>
      </c>
      <c r="B2390" s="36" t="s">
        <v>10270</v>
      </c>
      <c r="C2390" s="121" t="s">
        <v>4142</v>
      </c>
      <c r="D2390" s="36" t="s">
        <v>5</v>
      </c>
      <c r="E2390" s="36">
        <v>5</v>
      </c>
      <c r="F2390" s="36">
        <v>1</v>
      </c>
      <c r="G2390" s="116">
        <v>129.59</v>
      </c>
      <c r="H2390" s="102" t="s">
        <v>17329</v>
      </c>
    </row>
    <row r="2391" spans="1:8" ht="31.5" x14ac:dyDescent="0.25">
      <c r="A2391" s="36"/>
      <c r="B2391" s="36"/>
      <c r="C2391" s="122" t="s">
        <v>15036</v>
      </c>
      <c r="D2391" s="106"/>
      <c r="E2391" s="106"/>
      <c r="F2391" s="106">
        <v>1</v>
      </c>
      <c r="G2391" s="117">
        <v>129.59</v>
      </c>
      <c r="H2391" s="102"/>
    </row>
    <row r="2392" spans="1:8" x14ac:dyDescent="0.25">
      <c r="A2392" s="36" t="s">
        <v>4143</v>
      </c>
      <c r="B2392" s="36" t="s">
        <v>10271</v>
      </c>
      <c r="C2392" s="121" t="s">
        <v>4144</v>
      </c>
      <c r="D2392" s="36" t="s">
        <v>5</v>
      </c>
      <c r="E2392" s="36">
        <v>5</v>
      </c>
      <c r="F2392" s="36">
        <v>1</v>
      </c>
      <c r="G2392" s="116">
        <v>129.59</v>
      </c>
      <c r="H2392" s="102" t="s">
        <v>19798</v>
      </c>
    </row>
    <row r="2393" spans="1:8" x14ac:dyDescent="0.25">
      <c r="A2393" s="36"/>
      <c r="B2393" s="36"/>
      <c r="C2393" s="121"/>
      <c r="D2393" s="36" t="s">
        <v>8</v>
      </c>
      <c r="E2393" s="36">
        <v>2</v>
      </c>
      <c r="F2393" s="36">
        <v>1</v>
      </c>
      <c r="G2393" s="116">
        <v>51.84</v>
      </c>
      <c r="H2393" s="102"/>
    </row>
    <row r="2394" spans="1:8" x14ac:dyDescent="0.25">
      <c r="A2394" s="36"/>
      <c r="B2394" s="36"/>
      <c r="C2394" s="121"/>
      <c r="D2394" s="36" t="s">
        <v>7</v>
      </c>
      <c r="E2394" s="36">
        <v>0.5</v>
      </c>
      <c r="F2394" s="36">
        <v>22</v>
      </c>
      <c r="G2394" s="116">
        <v>285.10000000000002</v>
      </c>
      <c r="H2394" s="102"/>
    </row>
    <row r="2395" spans="1:8" ht="31.5" x14ac:dyDescent="0.25">
      <c r="A2395" s="36"/>
      <c r="B2395" s="36"/>
      <c r="C2395" s="122" t="s">
        <v>15037</v>
      </c>
      <c r="D2395" s="106"/>
      <c r="E2395" s="106"/>
      <c r="F2395" s="106">
        <v>24</v>
      </c>
      <c r="G2395" s="117">
        <v>466.53000000000003</v>
      </c>
      <c r="H2395" s="102"/>
    </row>
    <row r="2396" spans="1:8" x14ac:dyDescent="0.25">
      <c r="A2396" s="36" t="s">
        <v>4145</v>
      </c>
      <c r="B2396" s="36" t="s">
        <v>10272</v>
      </c>
      <c r="C2396" s="121" t="s">
        <v>4146</v>
      </c>
      <c r="D2396" s="36" t="s">
        <v>3</v>
      </c>
      <c r="E2396" s="36">
        <v>10</v>
      </c>
      <c r="F2396" s="36">
        <v>1</v>
      </c>
      <c r="G2396" s="116">
        <v>259.18</v>
      </c>
      <c r="H2396" s="102" t="s">
        <v>18223</v>
      </c>
    </row>
    <row r="2397" spans="1:8" ht="31.5" x14ac:dyDescent="0.25">
      <c r="A2397" s="36"/>
      <c r="B2397" s="36"/>
      <c r="C2397" s="122" t="s">
        <v>15038</v>
      </c>
      <c r="D2397" s="106"/>
      <c r="E2397" s="106"/>
      <c r="F2397" s="106">
        <v>1</v>
      </c>
      <c r="G2397" s="117">
        <v>259.18</v>
      </c>
      <c r="H2397" s="102"/>
    </row>
    <row r="2398" spans="1:8" ht="31.5" x14ac:dyDescent="0.25">
      <c r="A2398" s="36" t="s">
        <v>4147</v>
      </c>
      <c r="B2398" s="36" t="s">
        <v>10273</v>
      </c>
      <c r="C2398" s="121" t="s">
        <v>4148</v>
      </c>
      <c r="D2398" s="36" t="s">
        <v>4</v>
      </c>
      <c r="E2398" s="36">
        <v>8</v>
      </c>
      <c r="F2398" s="36">
        <v>20</v>
      </c>
      <c r="G2398" s="116">
        <v>4146.91</v>
      </c>
      <c r="H2398" s="102" t="s">
        <v>18977</v>
      </c>
    </row>
    <row r="2399" spans="1:8" x14ac:dyDescent="0.25">
      <c r="A2399" s="36"/>
      <c r="B2399" s="36"/>
      <c r="C2399" s="121"/>
      <c r="D2399" s="36" t="s">
        <v>7</v>
      </c>
      <c r="E2399" s="36">
        <v>0.5</v>
      </c>
      <c r="F2399" s="36">
        <v>12</v>
      </c>
      <c r="G2399" s="116">
        <v>155.51</v>
      </c>
      <c r="H2399" s="102"/>
    </row>
    <row r="2400" spans="1:8" ht="31.5" x14ac:dyDescent="0.25">
      <c r="A2400" s="36"/>
      <c r="B2400" s="36"/>
      <c r="C2400" s="122" t="s">
        <v>15039</v>
      </c>
      <c r="D2400" s="106"/>
      <c r="E2400" s="106"/>
      <c r="F2400" s="106">
        <v>32</v>
      </c>
      <c r="G2400" s="117">
        <v>4302.42</v>
      </c>
      <c r="H2400" s="102"/>
    </row>
    <row r="2401" spans="1:8" ht="47.25" x14ac:dyDescent="0.25">
      <c r="A2401" s="36" t="s">
        <v>4149</v>
      </c>
      <c r="B2401" s="36" t="s">
        <v>10274</v>
      </c>
      <c r="C2401" s="121" t="s">
        <v>4150</v>
      </c>
      <c r="D2401" s="36" t="s">
        <v>7</v>
      </c>
      <c r="E2401" s="36">
        <v>0.5</v>
      </c>
      <c r="F2401" s="36">
        <v>5</v>
      </c>
      <c r="G2401" s="116">
        <v>64.8</v>
      </c>
      <c r="H2401" s="102" t="s">
        <v>19621</v>
      </c>
    </row>
    <row r="2402" spans="1:8" ht="47.25" x14ac:dyDescent="0.25">
      <c r="A2402" s="36"/>
      <c r="B2402" s="36"/>
      <c r="C2402" s="122" t="s">
        <v>15040</v>
      </c>
      <c r="D2402" s="106"/>
      <c r="E2402" s="106"/>
      <c r="F2402" s="106">
        <v>5</v>
      </c>
      <c r="G2402" s="117">
        <v>64.8</v>
      </c>
      <c r="H2402" s="102"/>
    </row>
    <row r="2403" spans="1:8" x14ac:dyDescent="0.25">
      <c r="A2403" s="36" t="s">
        <v>4151</v>
      </c>
      <c r="B2403" s="36" t="s">
        <v>10275</v>
      </c>
      <c r="C2403" s="121" t="s">
        <v>4152</v>
      </c>
      <c r="D2403" s="36" t="s">
        <v>7</v>
      </c>
      <c r="E2403" s="36">
        <v>0.5</v>
      </c>
      <c r="F2403" s="36">
        <v>1</v>
      </c>
      <c r="G2403" s="116">
        <v>12.96</v>
      </c>
      <c r="H2403" s="102" t="s">
        <v>17937</v>
      </c>
    </row>
    <row r="2404" spans="1:8" x14ac:dyDescent="0.25">
      <c r="A2404" s="36"/>
      <c r="B2404" s="36"/>
      <c r="C2404" s="122" t="s">
        <v>15041</v>
      </c>
      <c r="D2404" s="106"/>
      <c r="E2404" s="106"/>
      <c r="F2404" s="106">
        <v>1</v>
      </c>
      <c r="G2404" s="117">
        <v>12.96</v>
      </c>
      <c r="H2404" s="102"/>
    </row>
    <row r="2405" spans="1:8" ht="31.5" x14ac:dyDescent="0.25">
      <c r="A2405" s="36" t="s">
        <v>4153</v>
      </c>
      <c r="B2405" s="36" t="s">
        <v>10276</v>
      </c>
      <c r="C2405" s="121" t="s">
        <v>4154</v>
      </c>
      <c r="D2405" s="36" t="s">
        <v>3</v>
      </c>
      <c r="E2405" s="36">
        <v>10</v>
      </c>
      <c r="F2405" s="36">
        <v>1</v>
      </c>
      <c r="G2405" s="116">
        <v>259.18</v>
      </c>
      <c r="H2405" s="102" t="s">
        <v>17379</v>
      </c>
    </row>
    <row r="2406" spans="1:8" ht="47.25" x14ac:dyDescent="0.25">
      <c r="A2406" s="36"/>
      <c r="B2406" s="36"/>
      <c r="C2406" s="122" t="s">
        <v>15042</v>
      </c>
      <c r="D2406" s="106"/>
      <c r="E2406" s="106"/>
      <c r="F2406" s="106">
        <v>1</v>
      </c>
      <c r="G2406" s="117">
        <v>259.18</v>
      </c>
      <c r="H2406" s="102"/>
    </row>
    <row r="2407" spans="1:8" ht="31.5" x14ac:dyDescent="0.25">
      <c r="A2407" s="36" t="s">
        <v>4155</v>
      </c>
      <c r="B2407" s="36" t="s">
        <v>10277</v>
      </c>
      <c r="C2407" s="121" t="s">
        <v>4156</v>
      </c>
      <c r="D2407" s="36" t="s">
        <v>8</v>
      </c>
      <c r="E2407" s="36">
        <v>2</v>
      </c>
      <c r="F2407" s="36">
        <v>1</v>
      </c>
      <c r="G2407" s="116">
        <v>51.84</v>
      </c>
      <c r="H2407" s="102" t="s">
        <v>20730</v>
      </c>
    </row>
    <row r="2408" spans="1:8" ht="31.5" x14ac:dyDescent="0.25">
      <c r="A2408" s="36"/>
      <c r="B2408" s="36"/>
      <c r="C2408" s="122" t="s">
        <v>15043</v>
      </c>
      <c r="D2408" s="106"/>
      <c r="E2408" s="106"/>
      <c r="F2408" s="106">
        <v>1</v>
      </c>
      <c r="G2408" s="117">
        <v>51.84</v>
      </c>
      <c r="H2408" s="102"/>
    </row>
    <row r="2409" spans="1:8" x14ac:dyDescent="0.25">
      <c r="A2409" s="36" t="s">
        <v>4157</v>
      </c>
      <c r="B2409" s="36" t="s">
        <v>10278</v>
      </c>
      <c r="C2409" s="121" t="s">
        <v>4158</v>
      </c>
      <c r="D2409" s="36" t="s">
        <v>7</v>
      </c>
      <c r="E2409" s="36">
        <v>0.5</v>
      </c>
      <c r="F2409" s="36">
        <v>2</v>
      </c>
      <c r="G2409" s="116">
        <v>25.92</v>
      </c>
      <c r="H2409" s="102" t="s">
        <v>20841</v>
      </c>
    </row>
    <row r="2410" spans="1:8" x14ac:dyDescent="0.25">
      <c r="A2410" s="36"/>
      <c r="B2410" s="36"/>
      <c r="C2410" s="122" t="s">
        <v>15044</v>
      </c>
      <c r="D2410" s="106"/>
      <c r="E2410" s="106"/>
      <c r="F2410" s="106">
        <v>2</v>
      </c>
      <c r="G2410" s="117">
        <v>25.92</v>
      </c>
      <c r="H2410" s="102"/>
    </row>
    <row r="2411" spans="1:8" ht="31.5" x14ac:dyDescent="0.25">
      <c r="A2411" s="36" t="s">
        <v>4159</v>
      </c>
      <c r="B2411" s="36" t="s">
        <v>10279</v>
      </c>
      <c r="C2411" s="121" t="s">
        <v>4160</v>
      </c>
      <c r="D2411" s="36" t="s">
        <v>5</v>
      </c>
      <c r="E2411" s="36">
        <v>5</v>
      </c>
      <c r="F2411" s="36">
        <v>1</v>
      </c>
      <c r="G2411" s="116">
        <v>129.59</v>
      </c>
      <c r="H2411" s="102" t="s">
        <v>17024</v>
      </c>
    </row>
    <row r="2412" spans="1:8" ht="31.5" x14ac:dyDescent="0.25">
      <c r="A2412" s="36"/>
      <c r="B2412" s="36"/>
      <c r="C2412" s="122" t="s">
        <v>15045</v>
      </c>
      <c r="D2412" s="106"/>
      <c r="E2412" s="106"/>
      <c r="F2412" s="106">
        <v>1</v>
      </c>
      <c r="G2412" s="117">
        <v>129.59</v>
      </c>
      <c r="H2412" s="102"/>
    </row>
    <row r="2413" spans="1:8" ht="31.5" x14ac:dyDescent="0.25">
      <c r="A2413" s="36" t="s">
        <v>4161</v>
      </c>
      <c r="B2413" s="36" t="s">
        <v>10280</v>
      </c>
      <c r="C2413" s="121" t="s">
        <v>4162</v>
      </c>
      <c r="D2413" s="36" t="s">
        <v>7</v>
      </c>
      <c r="E2413" s="36">
        <v>0.5</v>
      </c>
      <c r="F2413" s="36">
        <v>1</v>
      </c>
      <c r="G2413" s="116">
        <v>12.96</v>
      </c>
      <c r="H2413" s="102" t="s">
        <v>20452</v>
      </c>
    </row>
    <row r="2414" spans="1:8" ht="31.5" x14ac:dyDescent="0.25">
      <c r="A2414" s="36"/>
      <c r="B2414" s="36"/>
      <c r="C2414" s="122" t="s">
        <v>15046</v>
      </c>
      <c r="D2414" s="106"/>
      <c r="E2414" s="106"/>
      <c r="F2414" s="106">
        <v>1</v>
      </c>
      <c r="G2414" s="117">
        <v>12.96</v>
      </c>
      <c r="H2414" s="102"/>
    </row>
    <row r="2415" spans="1:8" ht="31.5" x14ac:dyDescent="0.25">
      <c r="A2415" s="36" t="s">
        <v>4163</v>
      </c>
      <c r="B2415" s="36" t="s">
        <v>10281</v>
      </c>
      <c r="C2415" s="121" t="s">
        <v>4164</v>
      </c>
      <c r="D2415" s="36" t="s">
        <v>5</v>
      </c>
      <c r="E2415" s="36">
        <v>5</v>
      </c>
      <c r="F2415" s="36">
        <v>1</v>
      </c>
      <c r="G2415" s="116">
        <v>129.59</v>
      </c>
      <c r="H2415" s="102" t="s">
        <v>19572</v>
      </c>
    </row>
    <row r="2416" spans="1:8" ht="31.5" x14ac:dyDescent="0.25">
      <c r="A2416" s="36"/>
      <c r="B2416" s="36"/>
      <c r="C2416" s="122" t="s">
        <v>15047</v>
      </c>
      <c r="D2416" s="106"/>
      <c r="E2416" s="106"/>
      <c r="F2416" s="106">
        <v>1</v>
      </c>
      <c r="G2416" s="117">
        <v>129.59</v>
      </c>
      <c r="H2416" s="102"/>
    </row>
    <row r="2417" spans="1:8" x14ac:dyDescent="0.25">
      <c r="A2417" s="36" t="s">
        <v>4165</v>
      </c>
      <c r="B2417" s="36" t="s">
        <v>10282</v>
      </c>
      <c r="C2417" s="121" t="s">
        <v>4166</v>
      </c>
      <c r="D2417" s="36" t="s">
        <v>7</v>
      </c>
      <c r="E2417" s="36">
        <v>0.5</v>
      </c>
      <c r="F2417" s="36">
        <v>2</v>
      </c>
      <c r="G2417" s="116">
        <v>25.92</v>
      </c>
      <c r="H2417" s="102" t="s">
        <v>19481</v>
      </c>
    </row>
    <row r="2418" spans="1:8" x14ac:dyDescent="0.25">
      <c r="A2418" s="36"/>
      <c r="B2418" s="36"/>
      <c r="C2418" s="122" t="s">
        <v>15048</v>
      </c>
      <c r="D2418" s="106"/>
      <c r="E2418" s="106"/>
      <c r="F2418" s="106">
        <v>2</v>
      </c>
      <c r="G2418" s="117">
        <v>25.92</v>
      </c>
      <c r="H2418" s="102"/>
    </row>
    <row r="2419" spans="1:8" ht="31.5" x14ac:dyDescent="0.25">
      <c r="A2419" s="36" t="s">
        <v>4167</v>
      </c>
      <c r="B2419" s="36" t="s">
        <v>10283</v>
      </c>
      <c r="C2419" s="121" t="s">
        <v>4168</v>
      </c>
      <c r="D2419" s="36" t="s">
        <v>5</v>
      </c>
      <c r="E2419" s="36">
        <v>5</v>
      </c>
      <c r="F2419" s="36">
        <v>1</v>
      </c>
      <c r="G2419" s="116">
        <v>129.59</v>
      </c>
      <c r="H2419" s="102" t="s">
        <v>19813</v>
      </c>
    </row>
    <row r="2420" spans="1:8" ht="31.5" x14ac:dyDescent="0.25">
      <c r="A2420" s="36"/>
      <c r="B2420" s="36"/>
      <c r="C2420" s="122" t="s">
        <v>15049</v>
      </c>
      <c r="D2420" s="106"/>
      <c r="E2420" s="106"/>
      <c r="F2420" s="106">
        <v>1</v>
      </c>
      <c r="G2420" s="117">
        <v>129.59</v>
      </c>
      <c r="H2420" s="102"/>
    </row>
    <row r="2421" spans="1:8" x14ac:dyDescent="0.25">
      <c r="A2421" s="36" t="s">
        <v>4169</v>
      </c>
      <c r="B2421" s="36" t="s">
        <v>10284</v>
      </c>
      <c r="C2421" s="121" t="s">
        <v>4170</v>
      </c>
      <c r="D2421" s="36" t="s">
        <v>8</v>
      </c>
      <c r="E2421" s="36">
        <v>2</v>
      </c>
      <c r="F2421" s="36">
        <v>1</v>
      </c>
      <c r="G2421" s="116">
        <v>51.84</v>
      </c>
      <c r="H2421" s="102" t="s">
        <v>18075</v>
      </c>
    </row>
    <row r="2422" spans="1:8" x14ac:dyDescent="0.25">
      <c r="A2422" s="36"/>
      <c r="B2422" s="36"/>
      <c r="C2422" s="122" t="s">
        <v>15050</v>
      </c>
      <c r="D2422" s="106"/>
      <c r="E2422" s="106"/>
      <c r="F2422" s="106">
        <v>1</v>
      </c>
      <c r="G2422" s="117">
        <v>51.84</v>
      </c>
      <c r="H2422" s="102"/>
    </row>
    <row r="2423" spans="1:8" ht="31.5" x14ac:dyDescent="0.25">
      <c r="A2423" s="36" t="s">
        <v>4171</v>
      </c>
      <c r="B2423" s="36" t="s">
        <v>10285</v>
      </c>
      <c r="C2423" s="121" t="s">
        <v>4172</v>
      </c>
      <c r="D2423" s="36" t="s">
        <v>7</v>
      </c>
      <c r="E2423" s="36">
        <v>0.5</v>
      </c>
      <c r="F2423" s="36">
        <v>2</v>
      </c>
      <c r="G2423" s="116">
        <v>25.92</v>
      </c>
      <c r="H2423" s="102" t="s">
        <v>19790</v>
      </c>
    </row>
    <row r="2424" spans="1:8" ht="31.5" x14ac:dyDescent="0.25">
      <c r="A2424" s="36"/>
      <c r="B2424" s="36"/>
      <c r="C2424" s="122" t="s">
        <v>15051</v>
      </c>
      <c r="D2424" s="106"/>
      <c r="E2424" s="106"/>
      <c r="F2424" s="106">
        <v>2</v>
      </c>
      <c r="G2424" s="117">
        <v>25.92</v>
      </c>
      <c r="H2424" s="102"/>
    </row>
    <row r="2425" spans="1:8" ht="31.5" x14ac:dyDescent="0.25">
      <c r="A2425" s="36" t="s">
        <v>4173</v>
      </c>
      <c r="B2425" s="36" t="s">
        <v>10286</v>
      </c>
      <c r="C2425" s="121" t="s">
        <v>6627</v>
      </c>
      <c r="D2425" s="36" t="s">
        <v>5</v>
      </c>
      <c r="E2425" s="36">
        <v>5</v>
      </c>
      <c r="F2425" s="36">
        <v>1</v>
      </c>
      <c r="G2425" s="116">
        <v>129.59</v>
      </c>
      <c r="H2425" s="102" t="s">
        <v>18056</v>
      </c>
    </row>
    <row r="2426" spans="1:8" ht="31.5" x14ac:dyDescent="0.25">
      <c r="A2426" s="36"/>
      <c r="B2426" s="36"/>
      <c r="C2426" s="122" t="s">
        <v>15052</v>
      </c>
      <c r="D2426" s="106"/>
      <c r="E2426" s="106"/>
      <c r="F2426" s="106">
        <v>1</v>
      </c>
      <c r="G2426" s="117">
        <v>129.59</v>
      </c>
      <c r="H2426" s="102"/>
    </row>
    <row r="2427" spans="1:8" x14ac:dyDescent="0.25">
      <c r="A2427" s="36" t="s">
        <v>4174</v>
      </c>
      <c r="B2427" s="36" t="s">
        <v>10287</v>
      </c>
      <c r="C2427" s="121" t="s">
        <v>4175</v>
      </c>
      <c r="D2427" s="36" t="s">
        <v>7</v>
      </c>
      <c r="E2427" s="36">
        <v>0.5</v>
      </c>
      <c r="F2427" s="36">
        <v>2</v>
      </c>
      <c r="G2427" s="116">
        <v>25.92</v>
      </c>
      <c r="H2427" s="102" t="s">
        <v>19420</v>
      </c>
    </row>
    <row r="2428" spans="1:8" x14ac:dyDescent="0.25">
      <c r="A2428" s="36"/>
      <c r="B2428" s="36"/>
      <c r="C2428" s="122" t="s">
        <v>15053</v>
      </c>
      <c r="D2428" s="106"/>
      <c r="E2428" s="106"/>
      <c r="F2428" s="106">
        <v>2</v>
      </c>
      <c r="G2428" s="117">
        <v>25.92</v>
      </c>
      <c r="H2428" s="102"/>
    </row>
    <row r="2429" spans="1:8" x14ac:dyDescent="0.25">
      <c r="A2429" s="36" t="s">
        <v>4176</v>
      </c>
      <c r="B2429" s="36" t="s">
        <v>10288</v>
      </c>
      <c r="C2429" s="121" t="s">
        <v>4177</v>
      </c>
      <c r="D2429" s="36" t="s">
        <v>7</v>
      </c>
      <c r="E2429" s="36">
        <v>0.5</v>
      </c>
      <c r="F2429" s="36">
        <v>1</v>
      </c>
      <c r="G2429" s="116">
        <v>12.96</v>
      </c>
      <c r="H2429" s="102" t="s">
        <v>18920</v>
      </c>
    </row>
    <row r="2430" spans="1:8" x14ac:dyDescent="0.25">
      <c r="A2430" s="36"/>
      <c r="B2430" s="36"/>
      <c r="C2430" s="122" t="s">
        <v>15054</v>
      </c>
      <c r="D2430" s="106"/>
      <c r="E2430" s="106"/>
      <c r="F2430" s="106">
        <v>1</v>
      </c>
      <c r="G2430" s="117">
        <v>12.96</v>
      </c>
      <c r="H2430" s="102"/>
    </row>
    <row r="2431" spans="1:8" x14ac:dyDescent="0.25">
      <c r="A2431" s="36" t="s">
        <v>4178</v>
      </c>
      <c r="B2431" s="36" t="s">
        <v>10289</v>
      </c>
      <c r="C2431" s="121" t="s">
        <v>4179</v>
      </c>
      <c r="D2431" s="36" t="s">
        <v>4</v>
      </c>
      <c r="E2431" s="36">
        <v>8</v>
      </c>
      <c r="F2431" s="36">
        <v>1</v>
      </c>
      <c r="G2431" s="116">
        <v>207.35</v>
      </c>
      <c r="H2431" s="102" t="s">
        <v>18969</v>
      </c>
    </row>
    <row r="2432" spans="1:8" x14ac:dyDescent="0.25">
      <c r="A2432" s="36"/>
      <c r="B2432" s="36"/>
      <c r="C2432" s="121"/>
      <c r="D2432" s="36" t="s">
        <v>7</v>
      </c>
      <c r="E2432" s="36">
        <v>0.5</v>
      </c>
      <c r="F2432" s="36">
        <v>2</v>
      </c>
      <c r="G2432" s="116">
        <v>25.92</v>
      </c>
      <c r="H2432" s="102"/>
    </row>
    <row r="2433" spans="1:8" x14ac:dyDescent="0.25">
      <c r="A2433" s="36"/>
      <c r="B2433" s="36"/>
      <c r="C2433" s="122" t="s">
        <v>15055</v>
      </c>
      <c r="D2433" s="106"/>
      <c r="E2433" s="106"/>
      <c r="F2433" s="106">
        <v>3</v>
      </c>
      <c r="G2433" s="117">
        <v>233.26999999999998</v>
      </c>
      <c r="H2433" s="102"/>
    </row>
    <row r="2434" spans="1:8" x14ac:dyDescent="0.25">
      <c r="A2434" s="36" t="s">
        <v>4180</v>
      </c>
      <c r="B2434" s="36" t="s">
        <v>10290</v>
      </c>
      <c r="C2434" s="121" t="s">
        <v>4181</v>
      </c>
      <c r="D2434" s="36" t="s">
        <v>8</v>
      </c>
      <c r="E2434" s="36">
        <v>2</v>
      </c>
      <c r="F2434" s="36">
        <v>23</v>
      </c>
      <c r="G2434" s="116">
        <v>1192.24</v>
      </c>
      <c r="H2434" s="102" t="s">
        <v>17628</v>
      </c>
    </row>
    <row r="2435" spans="1:8" x14ac:dyDescent="0.25">
      <c r="A2435" s="36"/>
      <c r="B2435" s="36"/>
      <c r="C2435" s="121"/>
      <c r="D2435" s="36" t="s">
        <v>6</v>
      </c>
      <c r="E2435" s="36">
        <v>1</v>
      </c>
      <c r="F2435" s="36">
        <v>1</v>
      </c>
      <c r="G2435" s="116">
        <v>25.92</v>
      </c>
      <c r="H2435" s="102"/>
    </row>
    <row r="2436" spans="1:8" x14ac:dyDescent="0.25">
      <c r="A2436" s="36"/>
      <c r="B2436" s="36"/>
      <c r="C2436" s="121"/>
      <c r="D2436" s="36" t="s">
        <v>7</v>
      </c>
      <c r="E2436" s="36">
        <v>0.5</v>
      </c>
      <c r="F2436" s="36">
        <v>17</v>
      </c>
      <c r="G2436" s="116">
        <v>220.3</v>
      </c>
      <c r="H2436" s="102"/>
    </row>
    <row r="2437" spans="1:8" x14ac:dyDescent="0.25">
      <c r="A2437" s="36"/>
      <c r="B2437" s="36"/>
      <c r="C2437" s="122" t="s">
        <v>15056</v>
      </c>
      <c r="D2437" s="106"/>
      <c r="E2437" s="106"/>
      <c r="F2437" s="106">
        <v>41</v>
      </c>
      <c r="G2437" s="117">
        <v>1438.46</v>
      </c>
      <c r="H2437" s="102"/>
    </row>
    <row r="2438" spans="1:8" ht="31.5" x14ac:dyDescent="0.25">
      <c r="A2438" s="36" t="s">
        <v>4182</v>
      </c>
      <c r="B2438" s="36" t="s">
        <v>10291</v>
      </c>
      <c r="C2438" s="121" t="s">
        <v>4183</v>
      </c>
      <c r="D2438" s="36" t="s">
        <v>3</v>
      </c>
      <c r="E2438" s="36">
        <v>10</v>
      </c>
      <c r="F2438" s="36">
        <v>1</v>
      </c>
      <c r="G2438" s="116">
        <v>259.18</v>
      </c>
      <c r="H2438" s="102" t="s">
        <v>18363</v>
      </c>
    </row>
    <row r="2439" spans="1:8" ht="31.5" x14ac:dyDescent="0.25">
      <c r="A2439" s="36"/>
      <c r="B2439" s="36"/>
      <c r="C2439" s="122" t="s">
        <v>15057</v>
      </c>
      <c r="D2439" s="106"/>
      <c r="E2439" s="106"/>
      <c r="F2439" s="106">
        <v>1</v>
      </c>
      <c r="G2439" s="117">
        <v>259.18</v>
      </c>
      <c r="H2439" s="102"/>
    </row>
    <row r="2440" spans="1:8" ht="31.5" x14ac:dyDescent="0.25">
      <c r="A2440" s="36" t="s">
        <v>4184</v>
      </c>
      <c r="B2440" s="36" t="s">
        <v>10292</v>
      </c>
      <c r="C2440" s="121" t="s">
        <v>4185</v>
      </c>
      <c r="D2440" s="36" t="s">
        <v>4</v>
      </c>
      <c r="E2440" s="36">
        <v>8</v>
      </c>
      <c r="F2440" s="36">
        <v>1</v>
      </c>
      <c r="G2440" s="116">
        <v>207.35</v>
      </c>
      <c r="H2440" s="102" t="s">
        <v>19772</v>
      </c>
    </row>
    <row r="2441" spans="1:8" x14ac:dyDescent="0.25">
      <c r="A2441" s="36"/>
      <c r="B2441" s="36"/>
      <c r="C2441" s="121"/>
      <c r="D2441" s="36" t="s">
        <v>7</v>
      </c>
      <c r="E2441" s="36">
        <v>0.5</v>
      </c>
      <c r="F2441" s="36">
        <v>1</v>
      </c>
      <c r="G2441" s="116">
        <v>12.96</v>
      </c>
      <c r="H2441" s="102"/>
    </row>
    <row r="2442" spans="1:8" ht="47.25" x14ac:dyDescent="0.25">
      <c r="A2442" s="36"/>
      <c r="B2442" s="36"/>
      <c r="C2442" s="122" t="s">
        <v>15058</v>
      </c>
      <c r="D2442" s="106"/>
      <c r="E2442" s="106"/>
      <c r="F2442" s="106">
        <v>2</v>
      </c>
      <c r="G2442" s="117">
        <v>220.31</v>
      </c>
      <c r="H2442" s="102"/>
    </row>
    <row r="2443" spans="1:8" x14ac:dyDescent="0.25">
      <c r="A2443" s="36" t="s">
        <v>4186</v>
      </c>
      <c r="B2443" s="36" t="s">
        <v>10293</v>
      </c>
      <c r="C2443" s="121" t="s">
        <v>4187</v>
      </c>
      <c r="D2443" s="36" t="s">
        <v>3</v>
      </c>
      <c r="E2443" s="36">
        <v>10</v>
      </c>
      <c r="F2443" s="36">
        <v>1</v>
      </c>
      <c r="G2443" s="116">
        <v>259.18</v>
      </c>
      <c r="H2443" s="102" t="s">
        <v>18836</v>
      </c>
    </row>
    <row r="2444" spans="1:8" x14ac:dyDescent="0.25">
      <c r="A2444" s="36"/>
      <c r="B2444" s="36"/>
      <c r="C2444" s="121"/>
      <c r="D2444" s="36" t="s">
        <v>5</v>
      </c>
      <c r="E2444" s="36">
        <v>5</v>
      </c>
      <c r="F2444" s="36">
        <v>4</v>
      </c>
      <c r="G2444" s="116">
        <v>518.36</v>
      </c>
      <c r="H2444" s="102"/>
    </row>
    <row r="2445" spans="1:8" x14ac:dyDescent="0.25">
      <c r="A2445" s="36"/>
      <c r="B2445" s="36"/>
      <c r="C2445" s="121"/>
      <c r="D2445" s="36" t="s">
        <v>8</v>
      </c>
      <c r="E2445" s="36">
        <v>2</v>
      </c>
      <c r="F2445" s="36">
        <v>8</v>
      </c>
      <c r="G2445" s="116">
        <v>414.69</v>
      </c>
      <c r="H2445" s="102"/>
    </row>
    <row r="2446" spans="1:8" x14ac:dyDescent="0.25">
      <c r="A2446" s="36"/>
      <c r="B2446" s="36"/>
      <c r="C2446" s="121"/>
      <c r="D2446" s="36" t="s">
        <v>7</v>
      </c>
      <c r="E2446" s="36">
        <v>0.5</v>
      </c>
      <c r="F2446" s="36">
        <v>1</v>
      </c>
      <c r="G2446" s="116">
        <v>12.96</v>
      </c>
      <c r="H2446" s="102"/>
    </row>
    <row r="2447" spans="1:8" ht="31.5" x14ac:dyDescent="0.25">
      <c r="A2447" s="36"/>
      <c r="B2447" s="36"/>
      <c r="C2447" s="122" t="s">
        <v>15059</v>
      </c>
      <c r="D2447" s="106"/>
      <c r="E2447" s="106"/>
      <c r="F2447" s="106">
        <v>14</v>
      </c>
      <c r="G2447" s="117">
        <v>1205.19</v>
      </c>
      <c r="H2447" s="102"/>
    </row>
    <row r="2448" spans="1:8" ht="31.5" x14ac:dyDescent="0.25">
      <c r="A2448" s="36" t="s">
        <v>4188</v>
      </c>
      <c r="B2448" s="36" t="s">
        <v>10294</v>
      </c>
      <c r="C2448" s="121" t="s">
        <v>4189</v>
      </c>
      <c r="D2448" s="36" t="s">
        <v>8</v>
      </c>
      <c r="E2448" s="36">
        <v>2</v>
      </c>
      <c r="F2448" s="36">
        <v>1</v>
      </c>
      <c r="G2448" s="116">
        <v>51.84</v>
      </c>
      <c r="H2448" s="102" t="s">
        <v>20411</v>
      </c>
    </row>
    <row r="2449" spans="1:8" ht="31.5" x14ac:dyDescent="0.25">
      <c r="A2449" s="36"/>
      <c r="B2449" s="36"/>
      <c r="C2449" s="122" t="s">
        <v>15060</v>
      </c>
      <c r="D2449" s="106"/>
      <c r="E2449" s="106"/>
      <c r="F2449" s="106">
        <v>1</v>
      </c>
      <c r="G2449" s="117">
        <v>51.84</v>
      </c>
      <c r="H2449" s="102"/>
    </row>
    <row r="2450" spans="1:8" ht="47.25" x14ac:dyDescent="0.25">
      <c r="A2450" s="36" t="s">
        <v>2678</v>
      </c>
      <c r="B2450" s="36" t="s">
        <v>8968</v>
      </c>
      <c r="C2450" s="121" t="s">
        <v>2679</v>
      </c>
      <c r="D2450" s="36" t="s">
        <v>5</v>
      </c>
      <c r="E2450" s="36">
        <v>5</v>
      </c>
      <c r="F2450" s="36">
        <v>1</v>
      </c>
      <c r="G2450" s="116">
        <v>129.59</v>
      </c>
      <c r="H2450" s="102" t="s">
        <v>18336</v>
      </c>
    </row>
    <row r="2451" spans="1:8" ht="47.25" x14ac:dyDescent="0.25">
      <c r="A2451" s="36"/>
      <c r="B2451" s="36"/>
      <c r="C2451" s="122" t="s">
        <v>15061</v>
      </c>
      <c r="D2451" s="106"/>
      <c r="E2451" s="106"/>
      <c r="F2451" s="106">
        <v>1</v>
      </c>
      <c r="G2451" s="117">
        <v>129.59</v>
      </c>
      <c r="H2451" s="102"/>
    </row>
    <row r="2452" spans="1:8" ht="31.5" x14ac:dyDescent="0.25">
      <c r="A2452" s="36" t="s">
        <v>7351</v>
      </c>
      <c r="B2452" s="36" t="s">
        <v>10295</v>
      </c>
      <c r="C2452" s="121" t="s">
        <v>7352</v>
      </c>
      <c r="D2452" s="36" t="s">
        <v>7</v>
      </c>
      <c r="E2452" s="36">
        <v>0.5</v>
      </c>
      <c r="F2452" s="36">
        <v>1</v>
      </c>
      <c r="G2452" s="116">
        <v>12.96</v>
      </c>
      <c r="H2452" s="102" t="s">
        <v>20494</v>
      </c>
    </row>
    <row r="2453" spans="1:8" ht="31.5" x14ac:dyDescent="0.25">
      <c r="A2453" s="36"/>
      <c r="B2453" s="36"/>
      <c r="C2453" s="122" t="s">
        <v>15062</v>
      </c>
      <c r="D2453" s="106"/>
      <c r="E2453" s="106"/>
      <c r="F2453" s="106">
        <v>1</v>
      </c>
      <c r="G2453" s="117">
        <v>12.96</v>
      </c>
      <c r="H2453" s="102"/>
    </row>
    <row r="2454" spans="1:8" ht="31.5" x14ac:dyDescent="0.25">
      <c r="A2454" s="36" t="s">
        <v>4190</v>
      </c>
      <c r="B2454" s="36" t="s">
        <v>10296</v>
      </c>
      <c r="C2454" s="121" t="s">
        <v>4191</v>
      </c>
      <c r="D2454" s="36" t="s">
        <v>3</v>
      </c>
      <c r="E2454" s="36">
        <v>10</v>
      </c>
      <c r="F2454" s="36">
        <v>1</v>
      </c>
      <c r="G2454" s="116">
        <v>259.18</v>
      </c>
      <c r="H2454" s="102" t="s">
        <v>17036</v>
      </c>
    </row>
    <row r="2455" spans="1:8" ht="31.5" x14ac:dyDescent="0.25">
      <c r="A2455" s="36"/>
      <c r="B2455" s="36"/>
      <c r="C2455" s="122" t="s">
        <v>15063</v>
      </c>
      <c r="D2455" s="106"/>
      <c r="E2455" s="106"/>
      <c r="F2455" s="106">
        <v>1</v>
      </c>
      <c r="G2455" s="117">
        <v>259.18</v>
      </c>
      <c r="H2455" s="102"/>
    </row>
    <row r="2456" spans="1:8" x14ac:dyDescent="0.25">
      <c r="A2456" s="36" t="s">
        <v>4192</v>
      </c>
      <c r="B2456" s="36" t="s">
        <v>10297</v>
      </c>
      <c r="C2456" s="121" t="s">
        <v>4193</v>
      </c>
      <c r="D2456" s="36" t="s">
        <v>7</v>
      </c>
      <c r="E2456" s="36">
        <v>0.5</v>
      </c>
      <c r="F2456" s="36">
        <v>1</v>
      </c>
      <c r="G2456" s="116">
        <v>12.96</v>
      </c>
      <c r="H2456" s="102" t="s">
        <v>19209</v>
      </c>
    </row>
    <row r="2457" spans="1:8" x14ac:dyDescent="0.25">
      <c r="A2457" s="36"/>
      <c r="B2457" s="36"/>
      <c r="C2457" s="122" t="s">
        <v>15064</v>
      </c>
      <c r="D2457" s="106"/>
      <c r="E2457" s="106"/>
      <c r="F2457" s="106">
        <v>1</v>
      </c>
      <c r="G2457" s="117">
        <v>12.96</v>
      </c>
      <c r="H2457" s="102"/>
    </row>
    <row r="2458" spans="1:8" x14ac:dyDescent="0.25">
      <c r="A2458" s="36" t="s">
        <v>7026</v>
      </c>
      <c r="B2458" s="36" t="s">
        <v>15065</v>
      </c>
      <c r="C2458" s="121" t="s">
        <v>15066</v>
      </c>
      <c r="D2458" s="36" t="s">
        <v>7</v>
      </c>
      <c r="E2458" s="36">
        <v>0.5</v>
      </c>
      <c r="F2458" s="36">
        <v>1</v>
      </c>
      <c r="G2458" s="116">
        <v>12.96</v>
      </c>
      <c r="H2458" s="114" t="s">
        <v>18604</v>
      </c>
    </row>
    <row r="2459" spans="1:8" x14ac:dyDescent="0.25">
      <c r="A2459" s="36"/>
      <c r="B2459" s="36"/>
      <c r="C2459" s="122" t="s">
        <v>15067</v>
      </c>
      <c r="D2459" s="106"/>
      <c r="E2459" s="106"/>
      <c r="F2459" s="106">
        <v>1</v>
      </c>
      <c r="G2459" s="117">
        <v>12.96</v>
      </c>
      <c r="H2459" s="102"/>
    </row>
    <row r="2460" spans="1:8" ht="31.5" x14ac:dyDescent="0.25">
      <c r="A2460" s="36" t="s">
        <v>4194</v>
      </c>
      <c r="B2460" s="36" t="s">
        <v>10298</v>
      </c>
      <c r="C2460" s="121" t="s">
        <v>4195</v>
      </c>
      <c r="D2460" s="36" t="s">
        <v>8</v>
      </c>
      <c r="E2460" s="36">
        <v>2</v>
      </c>
      <c r="F2460" s="36">
        <v>7</v>
      </c>
      <c r="G2460" s="116">
        <v>362.85</v>
      </c>
      <c r="H2460" s="102" t="s">
        <v>18879</v>
      </c>
    </row>
    <row r="2461" spans="1:8" x14ac:dyDescent="0.25">
      <c r="A2461" s="36"/>
      <c r="B2461" s="36"/>
      <c r="C2461" s="121"/>
      <c r="D2461" s="36" t="s">
        <v>7</v>
      </c>
      <c r="E2461" s="36">
        <v>0.5</v>
      </c>
      <c r="F2461" s="36">
        <v>4</v>
      </c>
      <c r="G2461" s="116">
        <v>51.84</v>
      </c>
      <c r="H2461" s="102"/>
    </row>
    <row r="2462" spans="1:8" ht="31.5" x14ac:dyDescent="0.25">
      <c r="A2462" s="36"/>
      <c r="B2462" s="36"/>
      <c r="C2462" s="122" t="s">
        <v>15068</v>
      </c>
      <c r="D2462" s="106"/>
      <c r="E2462" s="106"/>
      <c r="F2462" s="106">
        <v>11</v>
      </c>
      <c r="G2462" s="117">
        <v>414.69000000000005</v>
      </c>
      <c r="H2462" s="102"/>
    </row>
    <row r="2463" spans="1:8" ht="31.5" x14ac:dyDescent="0.25">
      <c r="A2463" s="36" t="s">
        <v>4196</v>
      </c>
      <c r="B2463" s="36" t="s">
        <v>10299</v>
      </c>
      <c r="C2463" s="121" t="s">
        <v>4197</v>
      </c>
      <c r="D2463" s="36" t="s">
        <v>7</v>
      </c>
      <c r="E2463" s="36">
        <v>0.5</v>
      </c>
      <c r="F2463" s="36">
        <v>1</v>
      </c>
      <c r="G2463" s="116">
        <v>12.96</v>
      </c>
      <c r="H2463" s="102" t="s">
        <v>18034</v>
      </c>
    </row>
    <row r="2464" spans="1:8" ht="31.5" x14ac:dyDescent="0.25">
      <c r="A2464" s="36"/>
      <c r="B2464" s="36"/>
      <c r="C2464" s="122" t="s">
        <v>15069</v>
      </c>
      <c r="D2464" s="106"/>
      <c r="E2464" s="106"/>
      <c r="F2464" s="106">
        <v>1</v>
      </c>
      <c r="G2464" s="117">
        <v>12.96</v>
      </c>
      <c r="H2464" s="102"/>
    </row>
    <row r="2465" spans="1:8" ht="31.5" x14ac:dyDescent="0.25">
      <c r="A2465" s="36" t="s">
        <v>4200</v>
      </c>
      <c r="B2465" s="36" t="s">
        <v>10300</v>
      </c>
      <c r="C2465" s="121" t="s">
        <v>4201</v>
      </c>
      <c r="D2465" s="36" t="s">
        <v>5</v>
      </c>
      <c r="E2465" s="36">
        <v>5</v>
      </c>
      <c r="F2465" s="36">
        <v>3</v>
      </c>
      <c r="G2465" s="116">
        <v>388.77</v>
      </c>
      <c r="H2465" s="102" t="s">
        <v>19207</v>
      </c>
    </row>
    <row r="2466" spans="1:8" x14ac:dyDescent="0.25">
      <c r="A2466" s="36"/>
      <c r="B2466" s="36"/>
      <c r="C2466" s="121"/>
      <c r="D2466" s="36" t="s">
        <v>7</v>
      </c>
      <c r="E2466" s="36">
        <v>0.5</v>
      </c>
      <c r="F2466" s="36">
        <v>1</v>
      </c>
      <c r="G2466" s="116">
        <v>12.96</v>
      </c>
      <c r="H2466" s="102"/>
    </row>
    <row r="2467" spans="1:8" ht="47.25" x14ac:dyDescent="0.25">
      <c r="A2467" s="36"/>
      <c r="B2467" s="36"/>
      <c r="C2467" s="122" t="s">
        <v>15070</v>
      </c>
      <c r="D2467" s="106"/>
      <c r="E2467" s="106"/>
      <c r="F2467" s="106">
        <v>4</v>
      </c>
      <c r="G2467" s="117">
        <v>401.72999999999996</v>
      </c>
      <c r="H2467" s="102"/>
    </row>
    <row r="2468" spans="1:8" ht="31.5" x14ac:dyDescent="0.25">
      <c r="A2468" s="36" t="s">
        <v>4202</v>
      </c>
      <c r="B2468" s="36" t="s">
        <v>10301</v>
      </c>
      <c r="C2468" s="121" t="s">
        <v>4203</v>
      </c>
      <c r="D2468" s="36" t="s">
        <v>8</v>
      </c>
      <c r="E2468" s="36">
        <v>2</v>
      </c>
      <c r="F2468" s="36">
        <v>6</v>
      </c>
      <c r="G2468" s="116">
        <v>311.02</v>
      </c>
      <c r="H2468" s="102" t="s">
        <v>19487</v>
      </c>
    </row>
    <row r="2469" spans="1:8" x14ac:dyDescent="0.25">
      <c r="A2469" s="36"/>
      <c r="B2469" s="36"/>
      <c r="C2469" s="121"/>
      <c r="D2469" s="36" t="s">
        <v>7</v>
      </c>
      <c r="E2469" s="36">
        <v>0.5</v>
      </c>
      <c r="F2469" s="36">
        <v>7</v>
      </c>
      <c r="G2469" s="116">
        <v>90.71</v>
      </c>
      <c r="H2469" s="102"/>
    </row>
    <row r="2470" spans="1:8" ht="31.5" x14ac:dyDescent="0.25">
      <c r="A2470" s="36"/>
      <c r="B2470" s="36"/>
      <c r="C2470" s="122" t="s">
        <v>15071</v>
      </c>
      <c r="D2470" s="106"/>
      <c r="E2470" s="106"/>
      <c r="F2470" s="106">
        <v>13</v>
      </c>
      <c r="G2470" s="117">
        <v>401.72999999999996</v>
      </c>
      <c r="H2470" s="102"/>
    </row>
    <row r="2471" spans="1:8" ht="31.5" x14ac:dyDescent="0.25">
      <c r="A2471" s="36" t="s">
        <v>4204</v>
      </c>
      <c r="B2471" s="36" t="s">
        <v>10302</v>
      </c>
      <c r="C2471" s="121" t="s">
        <v>4205</v>
      </c>
      <c r="D2471" s="36" t="s">
        <v>5</v>
      </c>
      <c r="E2471" s="36">
        <v>5</v>
      </c>
      <c r="F2471" s="36">
        <v>1</v>
      </c>
      <c r="G2471" s="116">
        <v>129.59</v>
      </c>
      <c r="H2471" s="102" t="s">
        <v>19665</v>
      </c>
    </row>
    <row r="2472" spans="1:8" ht="47.25" x14ac:dyDescent="0.25">
      <c r="A2472" s="36"/>
      <c r="B2472" s="36"/>
      <c r="C2472" s="122" t="s">
        <v>15072</v>
      </c>
      <c r="D2472" s="106"/>
      <c r="E2472" s="106"/>
      <c r="F2472" s="106">
        <v>1</v>
      </c>
      <c r="G2472" s="117">
        <v>129.59</v>
      </c>
      <c r="H2472" s="102"/>
    </row>
    <row r="2473" spans="1:8" ht="31.5" x14ac:dyDescent="0.25">
      <c r="A2473" s="36" t="s">
        <v>4206</v>
      </c>
      <c r="B2473" s="36" t="s">
        <v>10303</v>
      </c>
      <c r="C2473" s="121" t="s">
        <v>4207</v>
      </c>
      <c r="D2473" s="36" t="s">
        <v>5</v>
      </c>
      <c r="E2473" s="36">
        <v>5</v>
      </c>
      <c r="F2473" s="36">
        <v>1</v>
      </c>
      <c r="G2473" s="116">
        <v>129.59</v>
      </c>
      <c r="H2473" s="102" t="s">
        <v>20109</v>
      </c>
    </row>
    <row r="2474" spans="1:8" x14ac:dyDescent="0.25">
      <c r="A2474" s="36"/>
      <c r="B2474" s="36"/>
      <c r="C2474" s="121"/>
      <c r="D2474" s="36" t="s">
        <v>7</v>
      </c>
      <c r="E2474" s="36">
        <v>0.5</v>
      </c>
      <c r="F2474" s="36">
        <v>1</v>
      </c>
      <c r="G2474" s="116">
        <v>12.96</v>
      </c>
      <c r="H2474" s="102"/>
    </row>
    <row r="2475" spans="1:8" ht="31.5" x14ac:dyDescent="0.25">
      <c r="A2475" s="36"/>
      <c r="B2475" s="36"/>
      <c r="C2475" s="122" t="s">
        <v>15073</v>
      </c>
      <c r="D2475" s="106"/>
      <c r="E2475" s="106"/>
      <c r="F2475" s="106">
        <v>2</v>
      </c>
      <c r="G2475" s="117">
        <v>142.55000000000001</v>
      </c>
      <c r="H2475" s="102"/>
    </row>
    <row r="2476" spans="1:8" ht="31.5" x14ac:dyDescent="0.25">
      <c r="A2476" s="36" t="s">
        <v>4208</v>
      </c>
      <c r="B2476" s="36" t="s">
        <v>10304</v>
      </c>
      <c r="C2476" s="121" t="s">
        <v>4209</v>
      </c>
      <c r="D2476" s="36" t="s">
        <v>5</v>
      </c>
      <c r="E2476" s="36">
        <v>5</v>
      </c>
      <c r="F2476" s="36">
        <v>1</v>
      </c>
      <c r="G2476" s="116">
        <v>129.59</v>
      </c>
      <c r="H2476" s="102" t="s">
        <v>19832</v>
      </c>
    </row>
    <row r="2477" spans="1:8" ht="31.5" x14ac:dyDescent="0.25">
      <c r="A2477" s="36"/>
      <c r="B2477" s="36"/>
      <c r="C2477" s="122" t="s">
        <v>15074</v>
      </c>
      <c r="D2477" s="106"/>
      <c r="E2477" s="106"/>
      <c r="F2477" s="106">
        <v>1</v>
      </c>
      <c r="G2477" s="117">
        <v>129.59</v>
      </c>
      <c r="H2477" s="102"/>
    </row>
    <row r="2478" spans="1:8" ht="31.5" x14ac:dyDescent="0.25">
      <c r="A2478" s="36" t="s">
        <v>4210</v>
      </c>
      <c r="B2478" s="36" t="s">
        <v>10305</v>
      </c>
      <c r="C2478" s="121" t="s">
        <v>4211</v>
      </c>
      <c r="D2478" s="36" t="s">
        <v>4</v>
      </c>
      <c r="E2478" s="36">
        <v>8</v>
      </c>
      <c r="F2478" s="36">
        <v>1</v>
      </c>
      <c r="G2478" s="116">
        <v>207.35</v>
      </c>
      <c r="H2478" s="102" t="s">
        <v>18867</v>
      </c>
    </row>
    <row r="2479" spans="1:8" ht="31.5" x14ac:dyDescent="0.25">
      <c r="A2479" s="36"/>
      <c r="B2479" s="36"/>
      <c r="C2479" s="122" t="s">
        <v>15075</v>
      </c>
      <c r="D2479" s="106"/>
      <c r="E2479" s="106"/>
      <c r="F2479" s="106">
        <v>1</v>
      </c>
      <c r="G2479" s="117">
        <v>207.35</v>
      </c>
      <c r="H2479" s="102"/>
    </row>
    <row r="2480" spans="1:8" ht="31.5" x14ac:dyDescent="0.25">
      <c r="A2480" s="36" t="s">
        <v>4212</v>
      </c>
      <c r="B2480" s="36" t="s">
        <v>10306</v>
      </c>
      <c r="C2480" s="121" t="s">
        <v>4213</v>
      </c>
      <c r="D2480" s="36" t="s">
        <v>5</v>
      </c>
      <c r="E2480" s="36">
        <v>5</v>
      </c>
      <c r="F2480" s="36">
        <v>1</v>
      </c>
      <c r="G2480" s="116">
        <v>129.59</v>
      </c>
      <c r="H2480" s="102" t="s">
        <v>17896</v>
      </c>
    </row>
    <row r="2481" spans="1:8" ht="47.25" x14ac:dyDescent="0.25">
      <c r="A2481" s="36"/>
      <c r="B2481" s="36"/>
      <c r="C2481" s="122" t="s">
        <v>15076</v>
      </c>
      <c r="D2481" s="106"/>
      <c r="E2481" s="106"/>
      <c r="F2481" s="106">
        <v>1</v>
      </c>
      <c r="G2481" s="117">
        <v>129.59</v>
      </c>
      <c r="H2481" s="102"/>
    </row>
    <row r="2482" spans="1:8" ht="31.5" x14ac:dyDescent="0.25">
      <c r="A2482" s="36" t="s">
        <v>4214</v>
      </c>
      <c r="B2482" s="36" t="s">
        <v>10307</v>
      </c>
      <c r="C2482" s="121" t="s">
        <v>4215</v>
      </c>
      <c r="D2482" s="36" t="s">
        <v>5</v>
      </c>
      <c r="E2482" s="36">
        <v>5</v>
      </c>
      <c r="F2482" s="36">
        <v>2</v>
      </c>
      <c r="G2482" s="116">
        <v>259.18</v>
      </c>
      <c r="H2482" s="102" t="s">
        <v>20706</v>
      </c>
    </row>
    <row r="2483" spans="1:8" ht="31.5" x14ac:dyDescent="0.25">
      <c r="A2483" s="36"/>
      <c r="B2483" s="36"/>
      <c r="C2483" s="122" t="s">
        <v>15077</v>
      </c>
      <c r="D2483" s="106"/>
      <c r="E2483" s="106"/>
      <c r="F2483" s="106">
        <v>2</v>
      </c>
      <c r="G2483" s="117">
        <v>259.18</v>
      </c>
      <c r="H2483" s="102"/>
    </row>
    <row r="2484" spans="1:8" x14ac:dyDescent="0.25">
      <c r="A2484" s="36" t="s">
        <v>4216</v>
      </c>
      <c r="B2484" s="36" t="s">
        <v>10308</v>
      </c>
      <c r="C2484" s="121" t="s">
        <v>4217</v>
      </c>
      <c r="D2484" s="36" t="s">
        <v>3</v>
      </c>
      <c r="E2484" s="36">
        <v>10</v>
      </c>
      <c r="F2484" s="36">
        <v>1</v>
      </c>
      <c r="G2484" s="116">
        <v>259.18</v>
      </c>
      <c r="H2484" s="102" t="s">
        <v>16928</v>
      </c>
    </row>
    <row r="2485" spans="1:8" x14ac:dyDescent="0.25">
      <c r="A2485" s="36"/>
      <c r="B2485" s="36"/>
      <c r="C2485" s="121"/>
      <c r="D2485" s="36" t="s">
        <v>7</v>
      </c>
      <c r="E2485" s="36">
        <v>0.5</v>
      </c>
      <c r="F2485" s="36">
        <v>2</v>
      </c>
      <c r="G2485" s="116">
        <v>25.92</v>
      </c>
      <c r="H2485" s="102"/>
    </row>
    <row r="2486" spans="1:8" x14ac:dyDescent="0.25">
      <c r="A2486" s="36"/>
      <c r="B2486" s="36"/>
      <c r="C2486" s="122" t="s">
        <v>15078</v>
      </c>
      <c r="D2486" s="106"/>
      <c r="E2486" s="106"/>
      <c r="F2486" s="106">
        <v>3</v>
      </c>
      <c r="G2486" s="117">
        <v>285.10000000000002</v>
      </c>
      <c r="H2486" s="102"/>
    </row>
    <row r="2487" spans="1:8" ht="31.5" x14ac:dyDescent="0.25">
      <c r="A2487" s="36" t="s">
        <v>4218</v>
      </c>
      <c r="B2487" s="36" t="s">
        <v>10309</v>
      </c>
      <c r="C2487" s="121" t="s">
        <v>4219</v>
      </c>
      <c r="D2487" s="36" t="s">
        <v>5</v>
      </c>
      <c r="E2487" s="36">
        <v>5</v>
      </c>
      <c r="F2487" s="36">
        <v>1</v>
      </c>
      <c r="G2487" s="116">
        <v>129.59</v>
      </c>
      <c r="H2487" s="102" t="s">
        <v>16990</v>
      </c>
    </row>
    <row r="2488" spans="1:8" ht="31.5" x14ac:dyDescent="0.25">
      <c r="A2488" s="36"/>
      <c r="B2488" s="36"/>
      <c r="C2488" s="122" t="s">
        <v>15079</v>
      </c>
      <c r="D2488" s="106"/>
      <c r="E2488" s="106"/>
      <c r="F2488" s="106">
        <v>1</v>
      </c>
      <c r="G2488" s="117">
        <v>129.59</v>
      </c>
      <c r="H2488" s="102"/>
    </row>
    <row r="2489" spans="1:8" x14ac:dyDescent="0.25">
      <c r="A2489" s="36" t="s">
        <v>4220</v>
      </c>
      <c r="B2489" s="36" t="s">
        <v>10310</v>
      </c>
      <c r="C2489" s="121" t="s">
        <v>4221</v>
      </c>
      <c r="D2489" s="36" t="s">
        <v>7</v>
      </c>
      <c r="E2489" s="36">
        <v>0.5</v>
      </c>
      <c r="F2489" s="36">
        <v>1</v>
      </c>
      <c r="G2489" s="116">
        <v>12.96</v>
      </c>
      <c r="H2489" s="102" t="s">
        <v>18061</v>
      </c>
    </row>
    <row r="2490" spans="1:8" ht="31.5" x14ac:dyDescent="0.25">
      <c r="A2490" s="36"/>
      <c r="B2490" s="36"/>
      <c r="C2490" s="122" t="s">
        <v>15080</v>
      </c>
      <c r="D2490" s="106"/>
      <c r="E2490" s="106"/>
      <c r="F2490" s="106">
        <v>1</v>
      </c>
      <c r="G2490" s="117">
        <v>12.96</v>
      </c>
      <c r="H2490" s="102"/>
    </row>
    <row r="2491" spans="1:8" x14ac:dyDescent="0.25">
      <c r="A2491" s="36" t="s">
        <v>4222</v>
      </c>
      <c r="B2491" s="36" t="s">
        <v>10311</v>
      </c>
      <c r="C2491" s="121" t="s">
        <v>4223</v>
      </c>
      <c r="D2491" s="36" t="s">
        <v>7</v>
      </c>
      <c r="E2491" s="36">
        <v>0.5</v>
      </c>
      <c r="F2491" s="36">
        <v>1</v>
      </c>
      <c r="G2491" s="116">
        <v>12.96</v>
      </c>
      <c r="H2491" s="102" t="s">
        <v>17544</v>
      </c>
    </row>
    <row r="2492" spans="1:8" x14ac:dyDescent="0.25">
      <c r="A2492" s="36"/>
      <c r="B2492" s="36"/>
      <c r="C2492" s="122" t="s">
        <v>15081</v>
      </c>
      <c r="D2492" s="106"/>
      <c r="E2492" s="106"/>
      <c r="F2492" s="106">
        <v>1</v>
      </c>
      <c r="G2492" s="117">
        <v>12.96</v>
      </c>
      <c r="H2492" s="102"/>
    </row>
    <row r="2493" spans="1:8" ht="31.5" x14ac:dyDescent="0.25">
      <c r="A2493" s="36" t="s">
        <v>4224</v>
      </c>
      <c r="B2493" s="36" t="s">
        <v>10312</v>
      </c>
      <c r="C2493" s="121" t="s">
        <v>4225</v>
      </c>
      <c r="D2493" s="36" t="s">
        <v>5</v>
      </c>
      <c r="E2493" s="36">
        <v>5</v>
      </c>
      <c r="F2493" s="36">
        <v>1</v>
      </c>
      <c r="G2493" s="116">
        <v>129.59</v>
      </c>
      <c r="H2493" s="102" t="s">
        <v>17495</v>
      </c>
    </row>
    <row r="2494" spans="1:8" x14ac:dyDescent="0.25">
      <c r="A2494" s="36"/>
      <c r="B2494" s="36"/>
      <c r="C2494" s="121"/>
      <c r="D2494" s="36" t="s">
        <v>7</v>
      </c>
      <c r="E2494" s="36">
        <v>0.5</v>
      </c>
      <c r="F2494" s="36">
        <v>1</v>
      </c>
      <c r="G2494" s="116">
        <v>12.96</v>
      </c>
      <c r="H2494" s="102"/>
    </row>
    <row r="2495" spans="1:8" ht="47.25" x14ac:dyDescent="0.25">
      <c r="A2495" s="36"/>
      <c r="B2495" s="36"/>
      <c r="C2495" s="122" t="s">
        <v>15082</v>
      </c>
      <c r="D2495" s="106"/>
      <c r="E2495" s="106"/>
      <c r="F2495" s="106">
        <v>2</v>
      </c>
      <c r="G2495" s="117">
        <v>142.55000000000001</v>
      </c>
      <c r="H2495" s="102"/>
    </row>
    <row r="2496" spans="1:8" ht="31.5" x14ac:dyDescent="0.25">
      <c r="A2496" s="36" t="s">
        <v>4226</v>
      </c>
      <c r="B2496" s="36" t="s">
        <v>10313</v>
      </c>
      <c r="C2496" s="121" t="s">
        <v>4227</v>
      </c>
      <c r="D2496" s="36" t="s">
        <v>5</v>
      </c>
      <c r="E2496" s="36">
        <v>5</v>
      </c>
      <c r="F2496" s="36">
        <v>3</v>
      </c>
      <c r="G2496" s="116">
        <v>388.77</v>
      </c>
      <c r="H2496" s="102" t="s">
        <v>19405</v>
      </c>
    </row>
    <row r="2497" spans="1:8" x14ac:dyDescent="0.25">
      <c r="A2497" s="36"/>
      <c r="B2497" s="36"/>
      <c r="C2497" s="121"/>
      <c r="D2497" s="36" t="s">
        <v>7</v>
      </c>
      <c r="E2497" s="36">
        <v>0.5</v>
      </c>
      <c r="F2497" s="36">
        <v>2</v>
      </c>
      <c r="G2497" s="116">
        <v>25.92</v>
      </c>
      <c r="H2497" s="102"/>
    </row>
    <row r="2498" spans="1:8" ht="31.5" x14ac:dyDescent="0.25">
      <c r="A2498" s="36"/>
      <c r="B2498" s="36"/>
      <c r="C2498" s="122" t="s">
        <v>15083</v>
      </c>
      <c r="D2498" s="106"/>
      <c r="E2498" s="106"/>
      <c r="F2498" s="106">
        <v>5</v>
      </c>
      <c r="G2498" s="117">
        <v>414.69</v>
      </c>
      <c r="H2498" s="102"/>
    </row>
    <row r="2499" spans="1:8" x14ac:dyDescent="0.25">
      <c r="A2499" s="36" t="s">
        <v>4228</v>
      </c>
      <c r="B2499" s="36" t="s">
        <v>10314</v>
      </c>
      <c r="C2499" s="121" t="s">
        <v>4229</v>
      </c>
      <c r="D2499" s="36" t="s">
        <v>7</v>
      </c>
      <c r="E2499" s="36">
        <v>0.5</v>
      </c>
      <c r="F2499" s="36">
        <v>1</v>
      </c>
      <c r="G2499" s="116">
        <v>12.96</v>
      </c>
      <c r="H2499" s="102" t="s">
        <v>17315</v>
      </c>
    </row>
    <row r="2500" spans="1:8" x14ac:dyDescent="0.25">
      <c r="A2500" s="36"/>
      <c r="B2500" s="36"/>
      <c r="C2500" s="122" t="s">
        <v>15084</v>
      </c>
      <c r="D2500" s="106"/>
      <c r="E2500" s="106"/>
      <c r="F2500" s="106">
        <v>1</v>
      </c>
      <c r="G2500" s="117">
        <v>12.96</v>
      </c>
      <c r="H2500" s="102"/>
    </row>
    <row r="2501" spans="1:8" x14ac:dyDescent="0.25">
      <c r="A2501" s="36" t="s">
        <v>4230</v>
      </c>
      <c r="B2501" s="36" t="s">
        <v>10315</v>
      </c>
      <c r="C2501" s="121" t="s">
        <v>4231</v>
      </c>
      <c r="D2501" s="36" t="s">
        <v>4</v>
      </c>
      <c r="E2501" s="36">
        <v>8</v>
      </c>
      <c r="F2501" s="36">
        <v>4</v>
      </c>
      <c r="G2501" s="116">
        <v>829.38</v>
      </c>
      <c r="H2501" s="102" t="s">
        <v>19505</v>
      </c>
    </row>
    <row r="2502" spans="1:8" x14ac:dyDescent="0.25">
      <c r="A2502" s="36"/>
      <c r="B2502" s="36"/>
      <c r="C2502" s="121"/>
      <c r="D2502" s="36" t="s">
        <v>5</v>
      </c>
      <c r="E2502" s="36">
        <v>5</v>
      </c>
      <c r="F2502" s="36">
        <v>2</v>
      </c>
      <c r="G2502" s="116">
        <v>259.18</v>
      </c>
      <c r="H2502" s="102"/>
    </row>
    <row r="2503" spans="1:8" x14ac:dyDescent="0.25">
      <c r="A2503" s="36"/>
      <c r="B2503" s="36"/>
      <c r="C2503" s="121"/>
      <c r="D2503" s="36" t="s">
        <v>7</v>
      </c>
      <c r="E2503" s="36">
        <v>0.5</v>
      </c>
      <c r="F2503" s="36">
        <v>3</v>
      </c>
      <c r="G2503" s="116">
        <v>38.880000000000003</v>
      </c>
      <c r="H2503" s="102"/>
    </row>
    <row r="2504" spans="1:8" x14ac:dyDescent="0.25">
      <c r="A2504" s="36"/>
      <c r="B2504" s="36"/>
      <c r="C2504" s="122" t="s">
        <v>15085</v>
      </c>
      <c r="D2504" s="106"/>
      <c r="E2504" s="106"/>
      <c r="F2504" s="106">
        <v>9</v>
      </c>
      <c r="G2504" s="117">
        <v>1127.44</v>
      </c>
      <c r="H2504" s="102"/>
    </row>
    <row r="2505" spans="1:8" ht="31.5" x14ac:dyDescent="0.25">
      <c r="A2505" s="36" t="s">
        <v>4232</v>
      </c>
      <c r="B2505" s="36" t="s">
        <v>10316</v>
      </c>
      <c r="C2505" s="121" t="s">
        <v>4233</v>
      </c>
      <c r="D2505" s="36" t="s">
        <v>4</v>
      </c>
      <c r="E2505" s="36">
        <v>8</v>
      </c>
      <c r="F2505" s="36">
        <v>1</v>
      </c>
      <c r="G2505" s="116">
        <v>207.35</v>
      </c>
      <c r="H2505" s="102" t="s">
        <v>17206</v>
      </c>
    </row>
    <row r="2506" spans="1:8" ht="47.25" x14ac:dyDescent="0.25">
      <c r="A2506" s="36"/>
      <c r="B2506" s="36"/>
      <c r="C2506" s="122" t="s">
        <v>15086</v>
      </c>
      <c r="D2506" s="106"/>
      <c r="E2506" s="106"/>
      <c r="F2506" s="106">
        <v>1</v>
      </c>
      <c r="G2506" s="117">
        <v>207.35</v>
      </c>
      <c r="H2506" s="102"/>
    </row>
    <row r="2507" spans="1:8" x14ac:dyDescent="0.25">
      <c r="A2507" s="36" t="s">
        <v>4234</v>
      </c>
      <c r="B2507" s="36" t="s">
        <v>10317</v>
      </c>
      <c r="C2507" s="121" t="s">
        <v>4235</v>
      </c>
      <c r="D2507" s="36" t="s">
        <v>3</v>
      </c>
      <c r="E2507" s="36">
        <v>10</v>
      </c>
      <c r="F2507" s="36">
        <v>3</v>
      </c>
      <c r="G2507" s="116">
        <v>777.55</v>
      </c>
      <c r="H2507" s="102" t="s">
        <v>19683</v>
      </c>
    </row>
    <row r="2508" spans="1:8" x14ac:dyDescent="0.25">
      <c r="A2508" s="36"/>
      <c r="B2508" s="36"/>
      <c r="C2508" s="121"/>
      <c r="D2508" s="36" t="s">
        <v>4</v>
      </c>
      <c r="E2508" s="36">
        <v>8</v>
      </c>
      <c r="F2508" s="36">
        <v>1</v>
      </c>
      <c r="G2508" s="116">
        <v>207.35</v>
      </c>
      <c r="H2508" s="102"/>
    </row>
    <row r="2509" spans="1:8" x14ac:dyDescent="0.25">
      <c r="A2509" s="36"/>
      <c r="B2509" s="36"/>
      <c r="C2509" s="121"/>
      <c r="D2509" s="36" t="s">
        <v>5</v>
      </c>
      <c r="E2509" s="36">
        <v>5</v>
      </c>
      <c r="F2509" s="36">
        <v>4</v>
      </c>
      <c r="G2509" s="116">
        <v>518.36</v>
      </c>
      <c r="H2509" s="102"/>
    </row>
    <row r="2510" spans="1:8" x14ac:dyDescent="0.25">
      <c r="A2510" s="36"/>
      <c r="B2510" s="36"/>
      <c r="C2510" s="121"/>
      <c r="D2510" s="36" t="s">
        <v>7</v>
      </c>
      <c r="E2510" s="36">
        <v>0.5</v>
      </c>
      <c r="F2510" s="36">
        <v>2</v>
      </c>
      <c r="G2510" s="116">
        <v>25.92</v>
      </c>
      <c r="H2510" s="102"/>
    </row>
    <row r="2511" spans="1:8" ht="31.5" x14ac:dyDescent="0.25">
      <c r="A2511" s="36"/>
      <c r="B2511" s="36"/>
      <c r="C2511" s="122" t="s">
        <v>15087</v>
      </c>
      <c r="D2511" s="106"/>
      <c r="E2511" s="106"/>
      <c r="F2511" s="106">
        <v>10</v>
      </c>
      <c r="G2511" s="117">
        <v>1529.18</v>
      </c>
      <c r="H2511" s="102"/>
    </row>
    <row r="2512" spans="1:8" ht="31.5" x14ac:dyDescent="0.25">
      <c r="A2512" s="36" t="s">
        <v>4236</v>
      </c>
      <c r="B2512" s="36" t="s">
        <v>10318</v>
      </c>
      <c r="C2512" s="121" t="s">
        <v>4237</v>
      </c>
      <c r="D2512" s="36" t="s">
        <v>3</v>
      </c>
      <c r="E2512" s="36">
        <v>10</v>
      </c>
      <c r="F2512" s="36">
        <v>2</v>
      </c>
      <c r="G2512" s="116">
        <v>518.36</v>
      </c>
      <c r="H2512" s="102" t="s">
        <v>19999</v>
      </c>
    </row>
    <row r="2513" spans="1:8" ht="47.25" x14ac:dyDescent="0.25">
      <c r="A2513" s="36"/>
      <c r="B2513" s="36"/>
      <c r="C2513" s="122" t="s">
        <v>15088</v>
      </c>
      <c r="D2513" s="106"/>
      <c r="E2513" s="106"/>
      <c r="F2513" s="106">
        <v>2</v>
      </c>
      <c r="G2513" s="117">
        <v>518.36</v>
      </c>
      <c r="H2513" s="102"/>
    </row>
    <row r="2514" spans="1:8" x14ac:dyDescent="0.25">
      <c r="A2514" s="36" t="s">
        <v>4238</v>
      </c>
      <c r="B2514" s="36" t="s">
        <v>10319</v>
      </c>
      <c r="C2514" s="121" t="s">
        <v>10320</v>
      </c>
      <c r="D2514" s="36" t="s">
        <v>7</v>
      </c>
      <c r="E2514" s="36">
        <v>0.5</v>
      </c>
      <c r="F2514" s="36">
        <v>7</v>
      </c>
      <c r="G2514" s="116">
        <v>90.71</v>
      </c>
      <c r="H2514" s="102" t="s">
        <v>17561</v>
      </c>
    </row>
    <row r="2515" spans="1:8" x14ac:dyDescent="0.25">
      <c r="A2515" s="36"/>
      <c r="B2515" s="36"/>
      <c r="C2515" s="122" t="s">
        <v>15089</v>
      </c>
      <c r="D2515" s="106"/>
      <c r="E2515" s="106"/>
      <c r="F2515" s="106">
        <v>7</v>
      </c>
      <c r="G2515" s="117">
        <v>90.71</v>
      </c>
      <c r="H2515" s="102"/>
    </row>
    <row r="2516" spans="1:8" x14ac:dyDescent="0.25">
      <c r="A2516" s="36" t="s">
        <v>4239</v>
      </c>
      <c r="B2516" s="36" t="s">
        <v>10321</v>
      </c>
      <c r="C2516" s="121" t="s">
        <v>4240</v>
      </c>
      <c r="D2516" s="36" t="s">
        <v>7</v>
      </c>
      <c r="E2516" s="36">
        <v>0.5</v>
      </c>
      <c r="F2516" s="36">
        <v>1</v>
      </c>
      <c r="G2516" s="116">
        <v>12.96</v>
      </c>
      <c r="H2516" s="102" t="s">
        <v>18169</v>
      </c>
    </row>
    <row r="2517" spans="1:8" ht="31.5" x14ac:dyDescent="0.25">
      <c r="A2517" s="36"/>
      <c r="B2517" s="36"/>
      <c r="C2517" s="122" t="s">
        <v>15090</v>
      </c>
      <c r="D2517" s="106"/>
      <c r="E2517" s="106"/>
      <c r="F2517" s="106">
        <v>1</v>
      </c>
      <c r="G2517" s="117">
        <v>12.96</v>
      </c>
      <c r="H2517" s="102"/>
    </row>
    <row r="2518" spans="1:8" x14ac:dyDescent="0.25">
      <c r="A2518" s="36" t="s">
        <v>4241</v>
      </c>
      <c r="B2518" s="36" t="s">
        <v>10322</v>
      </c>
      <c r="C2518" s="121" t="s">
        <v>4242</v>
      </c>
      <c r="D2518" s="36" t="s">
        <v>8</v>
      </c>
      <c r="E2518" s="36">
        <v>2</v>
      </c>
      <c r="F2518" s="36">
        <v>4</v>
      </c>
      <c r="G2518" s="116">
        <v>207.35</v>
      </c>
      <c r="H2518" s="102" t="s">
        <v>19407</v>
      </c>
    </row>
    <row r="2519" spans="1:8" x14ac:dyDescent="0.25">
      <c r="A2519" s="36"/>
      <c r="B2519" s="36"/>
      <c r="C2519" s="122" t="s">
        <v>15091</v>
      </c>
      <c r="D2519" s="106"/>
      <c r="E2519" s="106"/>
      <c r="F2519" s="106">
        <v>4</v>
      </c>
      <c r="G2519" s="117">
        <v>207.35</v>
      </c>
      <c r="H2519" s="102"/>
    </row>
    <row r="2520" spans="1:8" ht="31.5" x14ac:dyDescent="0.25">
      <c r="A2520" s="36" t="s">
        <v>4243</v>
      </c>
      <c r="B2520" s="36" t="s">
        <v>10323</v>
      </c>
      <c r="C2520" s="121" t="s">
        <v>4244</v>
      </c>
      <c r="D2520" s="36" t="s">
        <v>5</v>
      </c>
      <c r="E2520" s="36">
        <v>5</v>
      </c>
      <c r="F2520" s="36">
        <v>1</v>
      </c>
      <c r="G2520" s="116">
        <v>129.59</v>
      </c>
      <c r="H2520" s="102" t="s">
        <v>17929</v>
      </c>
    </row>
    <row r="2521" spans="1:8" ht="31.5" x14ac:dyDescent="0.25">
      <c r="A2521" s="36"/>
      <c r="B2521" s="36"/>
      <c r="C2521" s="122" t="s">
        <v>15092</v>
      </c>
      <c r="D2521" s="106"/>
      <c r="E2521" s="106"/>
      <c r="F2521" s="106">
        <v>1</v>
      </c>
      <c r="G2521" s="117">
        <v>129.59</v>
      </c>
      <c r="H2521" s="102"/>
    </row>
    <row r="2522" spans="1:8" ht="31.5" x14ac:dyDescent="0.25">
      <c r="A2522" s="36" t="s">
        <v>4245</v>
      </c>
      <c r="B2522" s="36" t="s">
        <v>10324</v>
      </c>
      <c r="C2522" s="121" t="s">
        <v>4246</v>
      </c>
      <c r="D2522" s="36" t="s">
        <v>8</v>
      </c>
      <c r="E2522" s="36">
        <v>2</v>
      </c>
      <c r="F2522" s="36">
        <v>4</v>
      </c>
      <c r="G2522" s="116">
        <v>207.35</v>
      </c>
      <c r="H2522" s="102" t="s">
        <v>17608</v>
      </c>
    </row>
    <row r="2523" spans="1:8" x14ac:dyDescent="0.25">
      <c r="A2523" s="36"/>
      <c r="B2523" s="36"/>
      <c r="C2523" s="121"/>
      <c r="D2523" s="36" t="s">
        <v>7</v>
      </c>
      <c r="E2523" s="36">
        <v>0.5</v>
      </c>
      <c r="F2523" s="36">
        <v>2</v>
      </c>
      <c r="G2523" s="116">
        <v>25.92</v>
      </c>
      <c r="H2523" s="102"/>
    </row>
    <row r="2524" spans="1:8" ht="31.5" x14ac:dyDescent="0.25">
      <c r="A2524" s="36"/>
      <c r="B2524" s="36"/>
      <c r="C2524" s="122" t="s">
        <v>15093</v>
      </c>
      <c r="D2524" s="106"/>
      <c r="E2524" s="106"/>
      <c r="F2524" s="106">
        <v>6</v>
      </c>
      <c r="G2524" s="117">
        <v>233.26999999999998</v>
      </c>
      <c r="H2524" s="102"/>
    </row>
    <row r="2525" spans="1:8" x14ac:dyDescent="0.25">
      <c r="A2525" s="36" t="s">
        <v>4249</v>
      </c>
      <c r="B2525" s="36" t="s">
        <v>10326</v>
      </c>
      <c r="C2525" s="121" t="s">
        <v>4250</v>
      </c>
      <c r="D2525" s="36" t="s">
        <v>5</v>
      </c>
      <c r="E2525" s="36">
        <v>5</v>
      </c>
      <c r="F2525" s="36">
        <v>1</v>
      </c>
      <c r="G2525" s="116">
        <v>129.59</v>
      </c>
      <c r="H2525" s="102" t="s">
        <v>19376</v>
      </c>
    </row>
    <row r="2526" spans="1:8" x14ac:dyDescent="0.25">
      <c r="A2526" s="36"/>
      <c r="B2526" s="36"/>
      <c r="C2526" s="122" t="s">
        <v>15094</v>
      </c>
      <c r="D2526" s="106"/>
      <c r="E2526" s="106"/>
      <c r="F2526" s="106">
        <v>1</v>
      </c>
      <c r="G2526" s="117">
        <v>129.59</v>
      </c>
      <c r="H2526" s="102"/>
    </row>
    <row r="2527" spans="1:8" ht="31.5" x14ac:dyDescent="0.25">
      <c r="A2527" s="36" t="s">
        <v>4251</v>
      </c>
      <c r="B2527" s="36" t="s">
        <v>10327</v>
      </c>
      <c r="C2527" s="121" t="s">
        <v>4252</v>
      </c>
      <c r="D2527" s="36" t="s">
        <v>5</v>
      </c>
      <c r="E2527" s="36">
        <v>5</v>
      </c>
      <c r="F2527" s="36">
        <v>1</v>
      </c>
      <c r="G2527" s="116">
        <v>129.59</v>
      </c>
      <c r="H2527" s="102" t="s">
        <v>19730</v>
      </c>
    </row>
    <row r="2528" spans="1:8" ht="31.5" x14ac:dyDescent="0.25">
      <c r="A2528" s="36"/>
      <c r="B2528" s="36"/>
      <c r="C2528" s="122" t="s">
        <v>15095</v>
      </c>
      <c r="D2528" s="106"/>
      <c r="E2528" s="106"/>
      <c r="F2528" s="106">
        <v>1</v>
      </c>
      <c r="G2528" s="117">
        <v>129.59</v>
      </c>
      <c r="H2528" s="102"/>
    </row>
    <row r="2529" spans="1:8" ht="31.5" x14ac:dyDescent="0.25">
      <c r="A2529" s="36" t="s">
        <v>4253</v>
      </c>
      <c r="B2529" s="36" t="s">
        <v>10328</v>
      </c>
      <c r="C2529" s="121" t="s">
        <v>4254</v>
      </c>
      <c r="D2529" s="36" t="s">
        <v>7</v>
      </c>
      <c r="E2529" s="36">
        <v>0.5</v>
      </c>
      <c r="F2529" s="36">
        <v>1</v>
      </c>
      <c r="G2529" s="116">
        <v>12.96</v>
      </c>
      <c r="H2529" s="102" t="s">
        <v>20155</v>
      </c>
    </row>
    <row r="2530" spans="1:8" ht="31.5" x14ac:dyDescent="0.25">
      <c r="A2530" s="36"/>
      <c r="B2530" s="36"/>
      <c r="C2530" s="122" t="s">
        <v>15096</v>
      </c>
      <c r="D2530" s="106"/>
      <c r="E2530" s="106"/>
      <c r="F2530" s="106">
        <v>1</v>
      </c>
      <c r="G2530" s="117">
        <v>12.96</v>
      </c>
      <c r="H2530" s="102"/>
    </row>
    <row r="2531" spans="1:8" ht="31.5" x14ac:dyDescent="0.25">
      <c r="A2531" s="36" t="s">
        <v>4255</v>
      </c>
      <c r="B2531" s="36" t="s">
        <v>10329</v>
      </c>
      <c r="C2531" s="121" t="s">
        <v>4256</v>
      </c>
      <c r="D2531" s="36" t="s">
        <v>5</v>
      </c>
      <c r="E2531" s="36">
        <v>5</v>
      </c>
      <c r="F2531" s="36">
        <v>1</v>
      </c>
      <c r="G2531" s="116">
        <v>129.59</v>
      </c>
      <c r="H2531" s="102" t="s">
        <v>17731</v>
      </c>
    </row>
    <row r="2532" spans="1:8" ht="31.5" x14ac:dyDescent="0.25">
      <c r="A2532" s="36"/>
      <c r="B2532" s="36"/>
      <c r="C2532" s="122" t="s">
        <v>15097</v>
      </c>
      <c r="D2532" s="106"/>
      <c r="E2532" s="106"/>
      <c r="F2532" s="106">
        <v>1</v>
      </c>
      <c r="G2532" s="117">
        <v>129.59</v>
      </c>
      <c r="H2532" s="102"/>
    </row>
    <row r="2533" spans="1:8" x14ac:dyDescent="0.25">
      <c r="A2533" s="36" t="s">
        <v>4257</v>
      </c>
      <c r="B2533" s="36" t="s">
        <v>10330</v>
      </c>
      <c r="C2533" s="121" t="s">
        <v>4258</v>
      </c>
      <c r="D2533" s="36" t="s">
        <v>7</v>
      </c>
      <c r="E2533" s="36">
        <v>0.5</v>
      </c>
      <c r="F2533" s="36">
        <v>1</v>
      </c>
      <c r="G2533" s="116">
        <v>12.96</v>
      </c>
      <c r="H2533" s="102" t="s">
        <v>20217</v>
      </c>
    </row>
    <row r="2534" spans="1:8" x14ac:dyDescent="0.25">
      <c r="A2534" s="36"/>
      <c r="B2534" s="36"/>
      <c r="C2534" s="122" t="s">
        <v>15098</v>
      </c>
      <c r="D2534" s="106"/>
      <c r="E2534" s="106"/>
      <c r="F2534" s="106">
        <v>1</v>
      </c>
      <c r="G2534" s="117">
        <v>12.96</v>
      </c>
      <c r="H2534" s="102"/>
    </row>
    <row r="2535" spans="1:8" x14ac:dyDescent="0.25">
      <c r="A2535" s="36" t="s">
        <v>4259</v>
      </c>
      <c r="B2535" s="36" t="s">
        <v>10331</v>
      </c>
      <c r="C2535" s="121" t="s">
        <v>4260</v>
      </c>
      <c r="D2535" s="36" t="s">
        <v>5</v>
      </c>
      <c r="E2535" s="36">
        <v>5</v>
      </c>
      <c r="F2535" s="36">
        <v>1</v>
      </c>
      <c r="G2535" s="116">
        <v>129.59</v>
      </c>
      <c r="H2535" s="102" t="s">
        <v>18010</v>
      </c>
    </row>
    <row r="2536" spans="1:8" x14ac:dyDescent="0.25">
      <c r="A2536" s="36"/>
      <c r="B2536" s="36"/>
      <c r="C2536" s="121"/>
      <c r="D2536" s="36" t="s">
        <v>8</v>
      </c>
      <c r="E2536" s="36">
        <v>2</v>
      </c>
      <c r="F2536" s="36">
        <v>1</v>
      </c>
      <c r="G2536" s="116">
        <v>51.84</v>
      </c>
      <c r="H2536" s="102"/>
    </row>
    <row r="2537" spans="1:8" x14ac:dyDescent="0.25">
      <c r="A2537" s="36"/>
      <c r="B2537" s="36"/>
      <c r="C2537" s="121"/>
      <c r="D2537" s="36" t="s">
        <v>7</v>
      </c>
      <c r="E2537" s="36">
        <v>0.5</v>
      </c>
      <c r="F2537" s="36">
        <v>2</v>
      </c>
      <c r="G2537" s="116">
        <v>25.92</v>
      </c>
      <c r="H2537" s="102"/>
    </row>
    <row r="2538" spans="1:8" x14ac:dyDescent="0.25">
      <c r="A2538" s="36"/>
      <c r="B2538" s="36"/>
      <c r="C2538" s="122" t="s">
        <v>15099</v>
      </c>
      <c r="D2538" s="106"/>
      <c r="E2538" s="106"/>
      <c r="F2538" s="106">
        <v>4</v>
      </c>
      <c r="G2538" s="117">
        <v>207.35000000000002</v>
      </c>
      <c r="H2538" s="102"/>
    </row>
    <row r="2539" spans="1:8" x14ac:dyDescent="0.25">
      <c r="A2539" s="36" t="s">
        <v>4261</v>
      </c>
      <c r="B2539" s="36" t="s">
        <v>10332</v>
      </c>
      <c r="C2539" s="121" t="s">
        <v>4262</v>
      </c>
      <c r="D2539" s="36" t="s">
        <v>8</v>
      </c>
      <c r="E2539" s="36">
        <v>2</v>
      </c>
      <c r="F2539" s="36">
        <v>5</v>
      </c>
      <c r="G2539" s="116">
        <v>259.18</v>
      </c>
      <c r="H2539" s="102" t="s">
        <v>17922</v>
      </c>
    </row>
    <row r="2540" spans="1:8" x14ac:dyDescent="0.25">
      <c r="A2540" s="36"/>
      <c r="B2540" s="36"/>
      <c r="C2540" s="121"/>
      <c r="D2540" s="36" t="s">
        <v>7</v>
      </c>
      <c r="E2540" s="36">
        <v>0.5</v>
      </c>
      <c r="F2540" s="36">
        <v>4</v>
      </c>
      <c r="G2540" s="116">
        <v>51.84</v>
      </c>
      <c r="H2540" s="102"/>
    </row>
    <row r="2541" spans="1:8" x14ac:dyDescent="0.25">
      <c r="A2541" s="36"/>
      <c r="B2541" s="36"/>
      <c r="C2541" s="122" t="s">
        <v>15100</v>
      </c>
      <c r="D2541" s="106"/>
      <c r="E2541" s="106"/>
      <c r="F2541" s="106">
        <v>9</v>
      </c>
      <c r="G2541" s="117">
        <v>311.02</v>
      </c>
      <c r="H2541" s="102"/>
    </row>
    <row r="2542" spans="1:8" ht="31.5" x14ac:dyDescent="0.25">
      <c r="A2542" s="36" t="s">
        <v>4263</v>
      </c>
      <c r="B2542" s="36" t="s">
        <v>10333</v>
      </c>
      <c r="C2542" s="121" t="s">
        <v>4264</v>
      </c>
      <c r="D2542" s="36" t="s">
        <v>8</v>
      </c>
      <c r="E2542" s="36">
        <v>2</v>
      </c>
      <c r="F2542" s="36">
        <v>3</v>
      </c>
      <c r="G2542" s="116">
        <v>155.51</v>
      </c>
      <c r="H2542" s="102" t="s">
        <v>20836</v>
      </c>
    </row>
    <row r="2543" spans="1:8" x14ac:dyDescent="0.25">
      <c r="A2543" s="36"/>
      <c r="B2543" s="36"/>
      <c r="C2543" s="121"/>
      <c r="D2543" s="36" t="s">
        <v>7</v>
      </c>
      <c r="E2543" s="36">
        <v>0.5</v>
      </c>
      <c r="F2543" s="36">
        <v>1</v>
      </c>
      <c r="G2543" s="116">
        <v>12.96</v>
      </c>
      <c r="H2543" s="102"/>
    </row>
    <row r="2544" spans="1:8" ht="31.5" x14ac:dyDescent="0.25">
      <c r="A2544" s="36"/>
      <c r="B2544" s="36"/>
      <c r="C2544" s="122" t="s">
        <v>15101</v>
      </c>
      <c r="D2544" s="106"/>
      <c r="E2544" s="106"/>
      <c r="F2544" s="106">
        <v>4</v>
      </c>
      <c r="G2544" s="117">
        <v>168.47</v>
      </c>
      <c r="H2544" s="102"/>
    </row>
    <row r="2545" spans="1:8" x14ac:dyDescent="0.25">
      <c r="A2545" s="36" t="s">
        <v>4265</v>
      </c>
      <c r="B2545" s="36" t="s">
        <v>10334</v>
      </c>
      <c r="C2545" s="121" t="s">
        <v>4266</v>
      </c>
      <c r="D2545" s="36" t="s">
        <v>5</v>
      </c>
      <c r="E2545" s="36">
        <v>5</v>
      </c>
      <c r="F2545" s="36">
        <v>1</v>
      </c>
      <c r="G2545" s="116">
        <v>129.59</v>
      </c>
      <c r="H2545" s="102" t="s">
        <v>16927</v>
      </c>
    </row>
    <row r="2546" spans="1:8" x14ac:dyDescent="0.25">
      <c r="A2546" s="36"/>
      <c r="B2546" s="36"/>
      <c r="C2546" s="121"/>
      <c r="D2546" s="36" t="s">
        <v>7</v>
      </c>
      <c r="E2546" s="36">
        <v>0.5</v>
      </c>
      <c r="F2546" s="36">
        <v>1</v>
      </c>
      <c r="G2546" s="116">
        <v>12.96</v>
      </c>
      <c r="H2546" s="102"/>
    </row>
    <row r="2547" spans="1:8" ht="31.5" x14ac:dyDescent="0.25">
      <c r="A2547" s="36"/>
      <c r="B2547" s="36"/>
      <c r="C2547" s="122" t="s">
        <v>15102</v>
      </c>
      <c r="D2547" s="106"/>
      <c r="E2547" s="106"/>
      <c r="F2547" s="106">
        <v>2</v>
      </c>
      <c r="G2547" s="117">
        <v>142.55000000000001</v>
      </c>
      <c r="H2547" s="102"/>
    </row>
    <row r="2548" spans="1:8" ht="47.25" x14ac:dyDescent="0.25">
      <c r="A2548" s="36" t="s">
        <v>4267</v>
      </c>
      <c r="B2548" s="36" t="s">
        <v>10335</v>
      </c>
      <c r="C2548" s="121" t="s">
        <v>4268</v>
      </c>
      <c r="D2548" s="36" t="s">
        <v>5</v>
      </c>
      <c r="E2548" s="36">
        <v>5</v>
      </c>
      <c r="F2548" s="36">
        <v>1</v>
      </c>
      <c r="G2548" s="116">
        <v>129.59</v>
      </c>
      <c r="H2548" s="102" t="s">
        <v>19432</v>
      </c>
    </row>
    <row r="2549" spans="1:8" ht="47.25" x14ac:dyDescent="0.25">
      <c r="A2549" s="36"/>
      <c r="B2549" s="36"/>
      <c r="C2549" s="122" t="s">
        <v>15103</v>
      </c>
      <c r="D2549" s="106"/>
      <c r="E2549" s="106"/>
      <c r="F2549" s="106">
        <v>1</v>
      </c>
      <c r="G2549" s="117">
        <v>129.59</v>
      </c>
      <c r="H2549" s="102"/>
    </row>
    <row r="2550" spans="1:8" ht="31.5" x14ac:dyDescent="0.25">
      <c r="A2550" s="36" t="s">
        <v>4269</v>
      </c>
      <c r="B2550" s="36" t="s">
        <v>10336</v>
      </c>
      <c r="C2550" s="121" t="s">
        <v>4270</v>
      </c>
      <c r="D2550" s="36" t="s">
        <v>8</v>
      </c>
      <c r="E2550" s="36">
        <v>2</v>
      </c>
      <c r="F2550" s="36">
        <v>2</v>
      </c>
      <c r="G2550" s="116">
        <v>103.67</v>
      </c>
      <c r="H2550" s="102" t="s">
        <v>18687</v>
      </c>
    </row>
    <row r="2551" spans="1:8" x14ac:dyDescent="0.25">
      <c r="A2551" s="36"/>
      <c r="B2551" s="36"/>
      <c r="C2551" s="121"/>
      <c r="D2551" s="36" t="s">
        <v>7</v>
      </c>
      <c r="E2551" s="36">
        <v>0.5</v>
      </c>
      <c r="F2551" s="36">
        <v>1</v>
      </c>
      <c r="G2551" s="116">
        <v>12.96</v>
      </c>
      <c r="H2551" s="102"/>
    </row>
    <row r="2552" spans="1:8" ht="31.5" x14ac:dyDescent="0.25">
      <c r="A2552" s="36"/>
      <c r="B2552" s="36"/>
      <c r="C2552" s="122" t="s">
        <v>15104</v>
      </c>
      <c r="D2552" s="106"/>
      <c r="E2552" s="106"/>
      <c r="F2552" s="106">
        <v>3</v>
      </c>
      <c r="G2552" s="117">
        <v>116.63</v>
      </c>
      <c r="H2552" s="102"/>
    </row>
    <row r="2553" spans="1:8" x14ac:dyDescent="0.25">
      <c r="A2553" s="36" t="s">
        <v>4271</v>
      </c>
      <c r="B2553" s="36" t="s">
        <v>10337</v>
      </c>
      <c r="C2553" s="121" t="s">
        <v>4272</v>
      </c>
      <c r="D2553" s="36" t="s">
        <v>5</v>
      </c>
      <c r="E2553" s="36">
        <v>5</v>
      </c>
      <c r="F2553" s="36">
        <v>2</v>
      </c>
      <c r="G2553" s="116">
        <v>259.18</v>
      </c>
      <c r="H2553" s="102" t="s">
        <v>18417</v>
      </c>
    </row>
    <row r="2554" spans="1:8" ht="31.5" x14ac:dyDescent="0.25">
      <c r="A2554" s="36"/>
      <c r="B2554" s="36"/>
      <c r="C2554" s="122" t="s">
        <v>15105</v>
      </c>
      <c r="D2554" s="106"/>
      <c r="E2554" s="106"/>
      <c r="F2554" s="106">
        <v>2</v>
      </c>
      <c r="G2554" s="117">
        <v>259.18</v>
      </c>
      <c r="H2554" s="102"/>
    </row>
    <row r="2555" spans="1:8" ht="31.5" x14ac:dyDescent="0.25">
      <c r="A2555" s="36" t="s">
        <v>4273</v>
      </c>
      <c r="B2555" s="36" t="s">
        <v>10338</v>
      </c>
      <c r="C2555" s="121" t="s">
        <v>4274</v>
      </c>
      <c r="D2555" s="36" t="s">
        <v>3</v>
      </c>
      <c r="E2555" s="36">
        <v>10</v>
      </c>
      <c r="F2555" s="36">
        <v>3</v>
      </c>
      <c r="G2555" s="116">
        <v>777.55</v>
      </c>
      <c r="H2555" s="102" t="s">
        <v>19703</v>
      </c>
    </row>
    <row r="2556" spans="1:8" x14ac:dyDescent="0.25">
      <c r="A2556" s="36"/>
      <c r="B2556" s="36"/>
      <c r="C2556" s="121"/>
      <c r="D2556" s="36" t="s">
        <v>5</v>
      </c>
      <c r="E2556" s="36">
        <v>5</v>
      </c>
      <c r="F2556" s="36">
        <v>13</v>
      </c>
      <c r="G2556" s="116">
        <v>1684.68</v>
      </c>
      <c r="H2556" s="102"/>
    </row>
    <row r="2557" spans="1:8" x14ac:dyDescent="0.25">
      <c r="A2557" s="36"/>
      <c r="B2557" s="36"/>
      <c r="C2557" s="121"/>
      <c r="D2557" s="36" t="s">
        <v>8</v>
      </c>
      <c r="E2557" s="36">
        <v>2</v>
      </c>
      <c r="F2557" s="36">
        <v>1</v>
      </c>
      <c r="G2557" s="116">
        <v>51.84</v>
      </c>
      <c r="H2557" s="102"/>
    </row>
    <row r="2558" spans="1:8" x14ac:dyDescent="0.25">
      <c r="A2558" s="36"/>
      <c r="B2558" s="36"/>
      <c r="C2558" s="121"/>
      <c r="D2558" s="36" t="s">
        <v>7</v>
      </c>
      <c r="E2558" s="36">
        <v>0.5</v>
      </c>
      <c r="F2558" s="36">
        <v>10</v>
      </c>
      <c r="G2558" s="116">
        <v>129.59</v>
      </c>
      <c r="H2558" s="102"/>
    </row>
    <row r="2559" spans="1:8" ht="47.25" x14ac:dyDescent="0.25">
      <c r="A2559" s="36"/>
      <c r="B2559" s="36"/>
      <c r="C2559" s="122" t="s">
        <v>15106</v>
      </c>
      <c r="D2559" s="106"/>
      <c r="E2559" s="106"/>
      <c r="F2559" s="106">
        <v>27</v>
      </c>
      <c r="G2559" s="117">
        <v>2643.6600000000003</v>
      </c>
      <c r="H2559" s="102"/>
    </row>
    <row r="2560" spans="1:8" x14ac:dyDescent="0.25">
      <c r="A2560" s="36" t="s">
        <v>4275</v>
      </c>
      <c r="B2560" s="36" t="s">
        <v>10339</v>
      </c>
      <c r="C2560" s="121" t="s">
        <v>10340</v>
      </c>
      <c r="D2560" s="36" t="s">
        <v>5</v>
      </c>
      <c r="E2560" s="36">
        <v>5</v>
      </c>
      <c r="F2560" s="36">
        <v>1</v>
      </c>
      <c r="G2560" s="116">
        <v>129.59</v>
      </c>
      <c r="H2560" s="102" t="s">
        <v>17705</v>
      </c>
    </row>
    <row r="2561" spans="1:8" x14ac:dyDescent="0.25">
      <c r="A2561" s="36"/>
      <c r="B2561" s="36"/>
      <c r="C2561" s="121"/>
      <c r="D2561" s="36" t="s">
        <v>8</v>
      </c>
      <c r="E2561" s="36">
        <v>2</v>
      </c>
      <c r="F2561" s="36">
        <v>10</v>
      </c>
      <c r="G2561" s="116">
        <v>518.36</v>
      </c>
      <c r="H2561" s="102"/>
    </row>
    <row r="2562" spans="1:8" x14ac:dyDescent="0.25">
      <c r="A2562" s="36"/>
      <c r="B2562" s="36"/>
      <c r="C2562" s="121"/>
      <c r="D2562" s="36" t="s">
        <v>7</v>
      </c>
      <c r="E2562" s="36">
        <v>0.5</v>
      </c>
      <c r="F2562" s="36">
        <v>8</v>
      </c>
      <c r="G2562" s="116">
        <v>103.67</v>
      </c>
      <c r="H2562" s="102"/>
    </row>
    <row r="2563" spans="1:8" x14ac:dyDescent="0.25">
      <c r="A2563" s="36"/>
      <c r="B2563" s="36"/>
      <c r="C2563" s="122" t="s">
        <v>15107</v>
      </c>
      <c r="D2563" s="106"/>
      <c r="E2563" s="106"/>
      <c r="F2563" s="106">
        <v>19</v>
      </c>
      <c r="G2563" s="117">
        <v>751.62</v>
      </c>
      <c r="H2563" s="102"/>
    </row>
    <row r="2564" spans="1:8" x14ac:dyDescent="0.25">
      <c r="A2564" s="36" t="s">
        <v>4276</v>
      </c>
      <c r="B2564" s="36" t="s">
        <v>10341</v>
      </c>
      <c r="C2564" s="121" t="s">
        <v>4277</v>
      </c>
      <c r="D2564" s="36" t="s">
        <v>8</v>
      </c>
      <c r="E2564" s="36">
        <v>2</v>
      </c>
      <c r="F2564" s="36">
        <v>2</v>
      </c>
      <c r="G2564" s="116">
        <v>103.67</v>
      </c>
      <c r="H2564" s="102" t="s">
        <v>19681</v>
      </c>
    </row>
    <row r="2565" spans="1:8" x14ac:dyDescent="0.25">
      <c r="A2565" s="36"/>
      <c r="B2565" s="36"/>
      <c r="C2565" s="121"/>
      <c r="D2565" s="36" t="s">
        <v>7</v>
      </c>
      <c r="E2565" s="36">
        <v>0.5</v>
      </c>
      <c r="F2565" s="36">
        <v>1</v>
      </c>
      <c r="G2565" s="116">
        <v>12.96</v>
      </c>
      <c r="H2565" s="102"/>
    </row>
    <row r="2566" spans="1:8" x14ac:dyDescent="0.25">
      <c r="A2566" s="36"/>
      <c r="B2566" s="36"/>
      <c r="C2566" s="122" t="s">
        <v>15108</v>
      </c>
      <c r="D2566" s="106"/>
      <c r="E2566" s="106"/>
      <c r="F2566" s="106">
        <v>3</v>
      </c>
      <c r="G2566" s="117">
        <v>116.63</v>
      </c>
      <c r="H2566" s="102"/>
    </row>
    <row r="2567" spans="1:8" x14ac:dyDescent="0.25">
      <c r="A2567" s="36" t="s">
        <v>4278</v>
      </c>
      <c r="B2567" s="36" t="s">
        <v>10342</v>
      </c>
      <c r="C2567" s="121" t="s">
        <v>4279</v>
      </c>
      <c r="D2567" s="36" t="s">
        <v>7</v>
      </c>
      <c r="E2567" s="36">
        <v>0.5</v>
      </c>
      <c r="F2567" s="36">
        <v>1</v>
      </c>
      <c r="G2567" s="116">
        <v>12.96</v>
      </c>
      <c r="H2567" s="102" t="s">
        <v>18736</v>
      </c>
    </row>
    <row r="2568" spans="1:8" ht="31.5" x14ac:dyDescent="0.25">
      <c r="A2568" s="36"/>
      <c r="B2568" s="36"/>
      <c r="C2568" s="122" t="s">
        <v>15109</v>
      </c>
      <c r="D2568" s="106"/>
      <c r="E2568" s="106"/>
      <c r="F2568" s="106">
        <v>1</v>
      </c>
      <c r="G2568" s="117">
        <v>12.96</v>
      </c>
      <c r="H2568" s="102"/>
    </row>
    <row r="2569" spans="1:8" x14ac:dyDescent="0.25">
      <c r="A2569" s="36" t="s">
        <v>4280</v>
      </c>
      <c r="B2569" s="36" t="s">
        <v>10343</v>
      </c>
      <c r="C2569" s="121" t="s">
        <v>4281</v>
      </c>
      <c r="D2569" s="36" t="s">
        <v>3</v>
      </c>
      <c r="E2569" s="36">
        <v>10</v>
      </c>
      <c r="F2569" s="36">
        <v>16</v>
      </c>
      <c r="G2569" s="116">
        <v>4146.91</v>
      </c>
      <c r="H2569" s="102" t="s">
        <v>20801</v>
      </c>
    </row>
    <row r="2570" spans="1:8" x14ac:dyDescent="0.25">
      <c r="A2570" s="36"/>
      <c r="B2570" s="36"/>
      <c r="C2570" s="121"/>
      <c r="D2570" s="36" t="s">
        <v>4</v>
      </c>
      <c r="E2570" s="36">
        <v>8</v>
      </c>
      <c r="F2570" s="36">
        <v>5</v>
      </c>
      <c r="G2570" s="116">
        <v>1036.73</v>
      </c>
      <c r="H2570" s="102"/>
    </row>
    <row r="2571" spans="1:8" x14ac:dyDescent="0.25">
      <c r="A2571" s="36"/>
      <c r="B2571" s="36"/>
      <c r="C2571" s="121"/>
      <c r="D2571" s="36" t="s">
        <v>5</v>
      </c>
      <c r="E2571" s="36">
        <v>5</v>
      </c>
      <c r="F2571" s="36">
        <v>1</v>
      </c>
      <c r="G2571" s="116">
        <v>129.59</v>
      </c>
      <c r="H2571" s="102"/>
    </row>
    <row r="2572" spans="1:8" x14ac:dyDescent="0.25">
      <c r="A2572" s="36"/>
      <c r="B2572" s="36"/>
      <c r="C2572" s="121"/>
      <c r="D2572" s="36" t="s">
        <v>6</v>
      </c>
      <c r="E2572" s="36">
        <v>1</v>
      </c>
      <c r="F2572" s="36">
        <v>8</v>
      </c>
      <c r="G2572" s="116">
        <v>207.35</v>
      </c>
      <c r="H2572" s="102"/>
    </row>
    <row r="2573" spans="1:8" x14ac:dyDescent="0.25">
      <c r="A2573" s="36"/>
      <c r="B2573" s="36"/>
      <c r="C2573" s="121"/>
      <c r="D2573" s="36" t="s">
        <v>7</v>
      </c>
      <c r="E2573" s="36">
        <v>0.5</v>
      </c>
      <c r="F2573" s="36">
        <v>17</v>
      </c>
      <c r="G2573" s="116">
        <v>220.3</v>
      </c>
      <c r="H2573" s="102"/>
    </row>
    <row r="2574" spans="1:8" x14ac:dyDescent="0.25">
      <c r="A2574" s="36"/>
      <c r="B2574" s="36"/>
      <c r="C2574" s="122" t="s">
        <v>15110</v>
      </c>
      <c r="D2574" s="106"/>
      <c r="E2574" s="106"/>
      <c r="F2574" s="106">
        <v>47</v>
      </c>
      <c r="G2574" s="117">
        <v>5740.88</v>
      </c>
      <c r="H2574" s="102"/>
    </row>
    <row r="2575" spans="1:8" x14ac:dyDescent="0.25">
      <c r="A2575" s="36" t="s">
        <v>4282</v>
      </c>
      <c r="B2575" s="36" t="s">
        <v>10344</v>
      </c>
      <c r="C2575" s="121" t="s">
        <v>4283</v>
      </c>
      <c r="D2575" s="36" t="s">
        <v>7</v>
      </c>
      <c r="E2575" s="36">
        <v>0.5</v>
      </c>
      <c r="F2575" s="36">
        <v>1</v>
      </c>
      <c r="G2575" s="116">
        <v>12.96</v>
      </c>
      <c r="H2575" s="102" t="s">
        <v>17511</v>
      </c>
    </row>
    <row r="2576" spans="1:8" ht="31.5" x14ac:dyDescent="0.25">
      <c r="A2576" s="36"/>
      <c r="B2576" s="36"/>
      <c r="C2576" s="122" t="s">
        <v>15111</v>
      </c>
      <c r="D2576" s="106"/>
      <c r="E2576" s="106"/>
      <c r="F2576" s="106">
        <v>1</v>
      </c>
      <c r="G2576" s="117">
        <v>12.96</v>
      </c>
      <c r="H2576" s="102"/>
    </row>
    <row r="2577" spans="1:8" ht="31.5" x14ac:dyDescent="0.25">
      <c r="A2577" s="36" t="s">
        <v>4284</v>
      </c>
      <c r="B2577" s="36" t="s">
        <v>10345</v>
      </c>
      <c r="C2577" s="121" t="s">
        <v>4285</v>
      </c>
      <c r="D2577" s="36" t="s">
        <v>7</v>
      </c>
      <c r="E2577" s="36">
        <v>0.5</v>
      </c>
      <c r="F2577" s="36">
        <v>1</v>
      </c>
      <c r="G2577" s="116">
        <v>12.96</v>
      </c>
      <c r="H2577" s="102" t="s">
        <v>17813</v>
      </c>
    </row>
    <row r="2578" spans="1:8" ht="31.5" x14ac:dyDescent="0.25">
      <c r="A2578" s="36"/>
      <c r="B2578" s="36"/>
      <c r="C2578" s="122" t="s">
        <v>15112</v>
      </c>
      <c r="D2578" s="106"/>
      <c r="E2578" s="106"/>
      <c r="F2578" s="106">
        <v>1</v>
      </c>
      <c r="G2578" s="117">
        <v>12.96</v>
      </c>
      <c r="H2578" s="102"/>
    </row>
    <row r="2579" spans="1:8" x14ac:dyDescent="0.25">
      <c r="A2579" s="36" t="s">
        <v>4286</v>
      </c>
      <c r="B2579" s="36" t="s">
        <v>10346</v>
      </c>
      <c r="C2579" s="121" t="s">
        <v>4287</v>
      </c>
      <c r="D2579" s="36" t="s">
        <v>5</v>
      </c>
      <c r="E2579" s="36">
        <v>5</v>
      </c>
      <c r="F2579" s="36">
        <v>1</v>
      </c>
      <c r="G2579" s="116">
        <v>129.59</v>
      </c>
      <c r="H2579" s="102" t="s">
        <v>20409</v>
      </c>
    </row>
    <row r="2580" spans="1:8" ht="31.5" x14ac:dyDescent="0.25">
      <c r="A2580" s="36"/>
      <c r="B2580" s="36"/>
      <c r="C2580" s="122" t="s">
        <v>15113</v>
      </c>
      <c r="D2580" s="106"/>
      <c r="E2580" s="106"/>
      <c r="F2580" s="106">
        <v>1</v>
      </c>
      <c r="G2580" s="117">
        <v>129.59</v>
      </c>
      <c r="H2580" s="102"/>
    </row>
    <row r="2581" spans="1:8" ht="31.5" x14ac:dyDescent="0.25">
      <c r="A2581" s="36" t="s">
        <v>4288</v>
      </c>
      <c r="B2581" s="36" t="s">
        <v>10347</v>
      </c>
      <c r="C2581" s="121" t="s">
        <v>4289</v>
      </c>
      <c r="D2581" s="36" t="s">
        <v>4</v>
      </c>
      <c r="E2581" s="36">
        <v>8</v>
      </c>
      <c r="F2581" s="36">
        <v>1</v>
      </c>
      <c r="G2581" s="116">
        <v>207.35</v>
      </c>
      <c r="H2581" s="102" t="s">
        <v>18924</v>
      </c>
    </row>
    <row r="2582" spans="1:8" ht="31.5" x14ac:dyDescent="0.25">
      <c r="A2582" s="36"/>
      <c r="B2582" s="36"/>
      <c r="C2582" s="122" t="s">
        <v>15114</v>
      </c>
      <c r="D2582" s="106"/>
      <c r="E2582" s="106"/>
      <c r="F2582" s="106">
        <v>1</v>
      </c>
      <c r="G2582" s="117">
        <v>207.35</v>
      </c>
      <c r="H2582" s="102"/>
    </row>
    <row r="2583" spans="1:8" ht="31.5" x14ac:dyDescent="0.25">
      <c r="A2583" s="36" t="s">
        <v>4290</v>
      </c>
      <c r="B2583" s="36" t="s">
        <v>10348</v>
      </c>
      <c r="C2583" s="121" t="s">
        <v>4291</v>
      </c>
      <c r="D2583" s="36" t="s">
        <v>7</v>
      </c>
      <c r="E2583" s="36">
        <v>0.5</v>
      </c>
      <c r="F2583" s="36">
        <v>1</v>
      </c>
      <c r="G2583" s="116">
        <v>12.96</v>
      </c>
      <c r="H2583" s="102" t="s">
        <v>19370</v>
      </c>
    </row>
    <row r="2584" spans="1:8" ht="31.5" x14ac:dyDescent="0.25">
      <c r="A2584" s="36"/>
      <c r="B2584" s="36"/>
      <c r="C2584" s="122" t="s">
        <v>15115</v>
      </c>
      <c r="D2584" s="106"/>
      <c r="E2584" s="106"/>
      <c r="F2584" s="106">
        <v>1</v>
      </c>
      <c r="G2584" s="117">
        <v>12.96</v>
      </c>
      <c r="H2584" s="102"/>
    </row>
    <row r="2585" spans="1:8" ht="31.5" x14ac:dyDescent="0.25">
      <c r="A2585" s="36" t="s">
        <v>4292</v>
      </c>
      <c r="B2585" s="36" t="s">
        <v>10349</v>
      </c>
      <c r="C2585" s="121" t="s">
        <v>4293</v>
      </c>
      <c r="D2585" s="106" t="s">
        <v>7</v>
      </c>
      <c r="E2585" s="106">
        <v>0.5</v>
      </c>
      <c r="F2585" s="106">
        <v>15</v>
      </c>
      <c r="G2585" s="117">
        <v>194.39</v>
      </c>
      <c r="H2585" s="102" t="s">
        <v>20762</v>
      </c>
    </row>
    <row r="2586" spans="1:8" ht="31.5" x14ac:dyDescent="0.25">
      <c r="A2586" s="36"/>
      <c r="B2586" s="36"/>
      <c r="C2586" s="122" t="s">
        <v>15116</v>
      </c>
      <c r="D2586" s="106"/>
      <c r="E2586" s="106"/>
      <c r="F2586" s="106">
        <v>15</v>
      </c>
      <c r="G2586" s="117">
        <v>194.39</v>
      </c>
      <c r="H2586" s="102"/>
    </row>
    <row r="2587" spans="1:8" ht="31.5" x14ac:dyDescent="0.25">
      <c r="A2587" s="36" t="s">
        <v>4294</v>
      </c>
      <c r="B2587" s="36" t="s">
        <v>10350</v>
      </c>
      <c r="C2587" s="121" t="s">
        <v>4295</v>
      </c>
      <c r="D2587" s="36" t="s">
        <v>5</v>
      </c>
      <c r="E2587" s="36">
        <v>5</v>
      </c>
      <c r="F2587" s="36">
        <v>1</v>
      </c>
      <c r="G2587" s="116">
        <v>129.59</v>
      </c>
      <c r="H2587" s="102" t="s">
        <v>17976</v>
      </c>
    </row>
    <row r="2588" spans="1:8" ht="47.25" x14ac:dyDescent="0.25">
      <c r="A2588" s="36"/>
      <c r="B2588" s="36"/>
      <c r="C2588" s="122" t="s">
        <v>15117</v>
      </c>
      <c r="D2588" s="106"/>
      <c r="E2588" s="106"/>
      <c r="F2588" s="106">
        <v>1</v>
      </c>
      <c r="G2588" s="117">
        <v>129.59</v>
      </c>
      <c r="H2588" s="102"/>
    </row>
    <row r="2589" spans="1:8" ht="31.5" x14ac:dyDescent="0.25">
      <c r="A2589" s="36" t="s">
        <v>4296</v>
      </c>
      <c r="B2589" s="36" t="s">
        <v>10351</v>
      </c>
      <c r="C2589" s="121" t="s">
        <v>4297</v>
      </c>
      <c r="D2589" s="36" t="s">
        <v>7</v>
      </c>
      <c r="E2589" s="36">
        <v>0.5</v>
      </c>
      <c r="F2589" s="36">
        <v>1</v>
      </c>
      <c r="G2589" s="116">
        <v>12.96</v>
      </c>
      <c r="H2589" s="102" t="s">
        <v>19091</v>
      </c>
    </row>
    <row r="2590" spans="1:8" ht="31.5" x14ac:dyDescent="0.25">
      <c r="A2590" s="36"/>
      <c r="B2590" s="36"/>
      <c r="C2590" s="122" t="s">
        <v>15118</v>
      </c>
      <c r="D2590" s="106"/>
      <c r="E2590" s="106"/>
      <c r="F2590" s="106">
        <v>1</v>
      </c>
      <c r="G2590" s="117">
        <v>12.96</v>
      </c>
      <c r="H2590" s="102"/>
    </row>
    <row r="2591" spans="1:8" x14ac:dyDescent="0.25">
      <c r="A2591" s="36" t="s">
        <v>4298</v>
      </c>
      <c r="B2591" s="36" t="s">
        <v>10352</v>
      </c>
      <c r="C2591" s="121" t="s">
        <v>4299</v>
      </c>
      <c r="D2591" s="36" t="s">
        <v>3</v>
      </c>
      <c r="E2591" s="36">
        <v>10</v>
      </c>
      <c r="F2591" s="36">
        <v>1</v>
      </c>
      <c r="G2591" s="116">
        <v>259.18</v>
      </c>
      <c r="H2591" s="102" t="s">
        <v>19312</v>
      </c>
    </row>
    <row r="2592" spans="1:8" ht="31.5" x14ac:dyDescent="0.25">
      <c r="A2592" s="36"/>
      <c r="B2592" s="36"/>
      <c r="C2592" s="122" t="s">
        <v>15119</v>
      </c>
      <c r="D2592" s="106"/>
      <c r="E2592" s="106"/>
      <c r="F2592" s="106">
        <v>1</v>
      </c>
      <c r="G2592" s="117">
        <v>259.18</v>
      </c>
      <c r="H2592" s="102"/>
    </row>
    <row r="2593" spans="1:8" x14ac:dyDescent="0.25">
      <c r="A2593" s="36" t="s">
        <v>4300</v>
      </c>
      <c r="B2593" s="36" t="s">
        <v>10353</v>
      </c>
      <c r="C2593" s="121" t="s">
        <v>4301</v>
      </c>
      <c r="D2593" s="36" t="s">
        <v>8</v>
      </c>
      <c r="E2593" s="36">
        <v>2</v>
      </c>
      <c r="F2593" s="36">
        <v>1</v>
      </c>
      <c r="G2593" s="116">
        <v>51.84</v>
      </c>
      <c r="H2593" s="102" t="s">
        <v>20201</v>
      </c>
    </row>
    <row r="2594" spans="1:8" x14ac:dyDescent="0.25">
      <c r="A2594" s="36"/>
      <c r="B2594" s="36"/>
      <c r="C2594" s="122" t="s">
        <v>15120</v>
      </c>
      <c r="D2594" s="106"/>
      <c r="E2594" s="106"/>
      <c r="F2594" s="106">
        <v>1</v>
      </c>
      <c r="G2594" s="117">
        <v>51.84</v>
      </c>
      <c r="H2594" s="102"/>
    </row>
    <row r="2595" spans="1:8" ht="31.5" x14ac:dyDescent="0.25">
      <c r="A2595" s="36" t="s">
        <v>4302</v>
      </c>
      <c r="B2595" s="36" t="s">
        <v>10354</v>
      </c>
      <c r="C2595" s="121" t="s">
        <v>4303</v>
      </c>
      <c r="D2595" s="36" t="s">
        <v>5</v>
      </c>
      <c r="E2595" s="36">
        <v>5</v>
      </c>
      <c r="F2595" s="36">
        <v>1</v>
      </c>
      <c r="G2595" s="116">
        <v>129.59</v>
      </c>
      <c r="H2595" s="102" t="s">
        <v>18325</v>
      </c>
    </row>
    <row r="2596" spans="1:8" ht="47.25" x14ac:dyDescent="0.25">
      <c r="A2596" s="36"/>
      <c r="B2596" s="36"/>
      <c r="C2596" s="122" t="s">
        <v>15121</v>
      </c>
      <c r="D2596" s="106"/>
      <c r="E2596" s="106"/>
      <c r="F2596" s="106">
        <v>1</v>
      </c>
      <c r="G2596" s="117">
        <v>129.59</v>
      </c>
      <c r="H2596" s="102"/>
    </row>
    <row r="2597" spans="1:8" x14ac:dyDescent="0.25">
      <c r="A2597" s="36" t="s">
        <v>4304</v>
      </c>
      <c r="B2597" s="36" t="s">
        <v>10355</v>
      </c>
      <c r="C2597" s="121" t="s">
        <v>4305</v>
      </c>
      <c r="D2597" s="36" t="s">
        <v>3</v>
      </c>
      <c r="E2597" s="36">
        <v>10</v>
      </c>
      <c r="F2597" s="36">
        <v>2</v>
      </c>
      <c r="G2597" s="116">
        <v>518.36</v>
      </c>
      <c r="H2597" s="102" t="s">
        <v>16881</v>
      </c>
    </row>
    <row r="2598" spans="1:8" x14ac:dyDescent="0.25">
      <c r="A2598" s="36"/>
      <c r="B2598" s="36"/>
      <c r="C2598" s="121"/>
      <c r="D2598" s="36" t="s">
        <v>7</v>
      </c>
      <c r="E2598" s="36">
        <v>0.5</v>
      </c>
      <c r="F2598" s="36">
        <v>2</v>
      </c>
      <c r="G2598" s="116">
        <v>25.92</v>
      </c>
      <c r="H2598" s="102"/>
    </row>
    <row r="2599" spans="1:8" x14ac:dyDescent="0.25">
      <c r="A2599" s="36"/>
      <c r="B2599" s="36"/>
      <c r="C2599" s="122" t="s">
        <v>15122</v>
      </c>
      <c r="D2599" s="106"/>
      <c r="E2599" s="106"/>
      <c r="F2599" s="106">
        <v>4</v>
      </c>
      <c r="G2599" s="117">
        <v>544.28</v>
      </c>
      <c r="H2599" s="102"/>
    </row>
    <row r="2600" spans="1:8" ht="31.5" x14ac:dyDescent="0.25">
      <c r="A2600" s="36" t="s">
        <v>4306</v>
      </c>
      <c r="B2600" s="36" t="s">
        <v>10356</v>
      </c>
      <c r="C2600" s="121" t="s">
        <v>4307</v>
      </c>
      <c r="D2600" s="36" t="s">
        <v>3</v>
      </c>
      <c r="E2600" s="36">
        <v>10</v>
      </c>
      <c r="F2600" s="36">
        <v>1</v>
      </c>
      <c r="G2600" s="116">
        <v>259.18</v>
      </c>
      <c r="H2600" s="102" t="s">
        <v>20693</v>
      </c>
    </row>
    <row r="2601" spans="1:8" ht="47.25" x14ac:dyDescent="0.25">
      <c r="A2601" s="36"/>
      <c r="B2601" s="36"/>
      <c r="C2601" s="122" t="s">
        <v>15123</v>
      </c>
      <c r="D2601" s="106"/>
      <c r="E2601" s="106"/>
      <c r="F2601" s="106">
        <v>1</v>
      </c>
      <c r="G2601" s="117">
        <v>259.18</v>
      </c>
      <c r="H2601" s="102"/>
    </row>
    <row r="2602" spans="1:8" ht="31.5" x14ac:dyDescent="0.25">
      <c r="A2602" s="36" t="s">
        <v>4308</v>
      </c>
      <c r="B2602" s="36" t="s">
        <v>10357</v>
      </c>
      <c r="C2602" s="121" t="s">
        <v>7027</v>
      </c>
      <c r="D2602" s="36" t="s">
        <v>7</v>
      </c>
      <c r="E2602" s="36">
        <v>0.5</v>
      </c>
      <c r="F2602" s="36">
        <v>1</v>
      </c>
      <c r="G2602" s="116">
        <v>12.96</v>
      </c>
      <c r="H2602" s="102" t="s">
        <v>19606</v>
      </c>
    </row>
    <row r="2603" spans="1:8" ht="31.5" x14ac:dyDescent="0.25">
      <c r="A2603" s="36"/>
      <c r="B2603" s="36"/>
      <c r="C2603" s="122" t="s">
        <v>15124</v>
      </c>
      <c r="D2603" s="106"/>
      <c r="E2603" s="106"/>
      <c r="F2603" s="106">
        <v>1</v>
      </c>
      <c r="G2603" s="117">
        <v>12.96</v>
      </c>
      <c r="H2603" s="102"/>
    </row>
    <row r="2604" spans="1:8" x14ac:dyDescent="0.25">
      <c r="A2604" s="36" t="s">
        <v>4310</v>
      </c>
      <c r="B2604" s="36" t="s">
        <v>10358</v>
      </c>
      <c r="C2604" s="121" t="s">
        <v>4311</v>
      </c>
      <c r="D2604" s="36" t="s">
        <v>3</v>
      </c>
      <c r="E2604" s="36">
        <v>10</v>
      </c>
      <c r="F2604" s="36">
        <v>1</v>
      </c>
      <c r="G2604" s="116">
        <v>259.18</v>
      </c>
      <c r="H2604" s="102" t="s">
        <v>18038</v>
      </c>
    </row>
    <row r="2605" spans="1:8" x14ac:dyDescent="0.25">
      <c r="A2605" s="36"/>
      <c r="B2605" s="36"/>
      <c r="C2605" s="122" t="s">
        <v>15125</v>
      </c>
      <c r="D2605" s="106"/>
      <c r="E2605" s="106"/>
      <c r="F2605" s="106">
        <v>1</v>
      </c>
      <c r="G2605" s="117">
        <v>259.18</v>
      </c>
      <c r="H2605" s="102"/>
    </row>
    <row r="2606" spans="1:8" x14ac:dyDescent="0.25">
      <c r="A2606" s="36" t="s">
        <v>4312</v>
      </c>
      <c r="B2606" s="36" t="s">
        <v>10359</v>
      </c>
      <c r="C2606" s="121" t="s">
        <v>4313</v>
      </c>
      <c r="D2606" s="36" t="s">
        <v>8</v>
      </c>
      <c r="E2606" s="36">
        <v>2</v>
      </c>
      <c r="F2606" s="36">
        <v>1</v>
      </c>
      <c r="G2606" s="116">
        <v>51.84</v>
      </c>
      <c r="H2606" s="102" t="s">
        <v>19353</v>
      </c>
    </row>
    <row r="2607" spans="1:8" x14ac:dyDescent="0.25">
      <c r="A2607" s="36"/>
      <c r="B2607" s="36"/>
      <c r="C2607" s="122" t="s">
        <v>15126</v>
      </c>
      <c r="D2607" s="106"/>
      <c r="E2607" s="106"/>
      <c r="F2607" s="106">
        <v>1</v>
      </c>
      <c r="G2607" s="117">
        <v>51.84</v>
      </c>
      <c r="H2607" s="102"/>
    </row>
    <row r="2608" spans="1:8" ht="31.5" x14ac:dyDescent="0.25">
      <c r="A2608" s="36" t="s">
        <v>4314</v>
      </c>
      <c r="B2608" s="36" t="s">
        <v>10360</v>
      </c>
      <c r="C2608" s="121" t="s">
        <v>4315</v>
      </c>
      <c r="D2608" s="36" t="s">
        <v>4</v>
      </c>
      <c r="E2608" s="36">
        <v>8</v>
      </c>
      <c r="F2608" s="36">
        <v>1</v>
      </c>
      <c r="G2608" s="116">
        <v>207.35</v>
      </c>
      <c r="H2608" s="102" t="s">
        <v>18191</v>
      </c>
    </row>
    <row r="2609" spans="1:8" ht="31.5" x14ac:dyDescent="0.25">
      <c r="A2609" s="36"/>
      <c r="B2609" s="36"/>
      <c r="C2609" s="122" t="s">
        <v>15127</v>
      </c>
      <c r="D2609" s="106"/>
      <c r="E2609" s="106"/>
      <c r="F2609" s="106">
        <v>1</v>
      </c>
      <c r="G2609" s="117">
        <v>207.35</v>
      </c>
      <c r="H2609" s="102"/>
    </row>
    <row r="2610" spans="1:8" ht="31.5" x14ac:dyDescent="0.25">
      <c r="A2610" s="36" t="s">
        <v>4316</v>
      </c>
      <c r="B2610" s="36" t="s">
        <v>10361</v>
      </c>
      <c r="C2610" s="121" t="s">
        <v>4317</v>
      </c>
      <c r="D2610" s="36" t="s">
        <v>4</v>
      </c>
      <c r="E2610" s="36">
        <v>8</v>
      </c>
      <c r="F2610" s="36">
        <v>1</v>
      </c>
      <c r="G2610" s="116">
        <v>207.35</v>
      </c>
      <c r="H2610" s="102" t="s">
        <v>16855</v>
      </c>
    </row>
    <row r="2611" spans="1:8" ht="31.5" x14ac:dyDescent="0.25">
      <c r="A2611" s="36"/>
      <c r="B2611" s="36"/>
      <c r="C2611" s="122" t="s">
        <v>15128</v>
      </c>
      <c r="D2611" s="106"/>
      <c r="E2611" s="106"/>
      <c r="F2611" s="106">
        <v>1</v>
      </c>
      <c r="G2611" s="117">
        <v>207.35</v>
      </c>
      <c r="H2611" s="102"/>
    </row>
    <row r="2612" spans="1:8" x14ac:dyDescent="0.25">
      <c r="A2612" s="36" t="s">
        <v>4318</v>
      </c>
      <c r="B2612" s="36" t="s">
        <v>10362</v>
      </c>
      <c r="C2612" s="121" t="s">
        <v>4319</v>
      </c>
      <c r="D2612" s="36" t="s">
        <v>7</v>
      </c>
      <c r="E2612" s="36">
        <v>0.5</v>
      </c>
      <c r="F2612" s="36">
        <v>2</v>
      </c>
      <c r="G2612" s="116">
        <v>25.92</v>
      </c>
      <c r="H2612" s="102" t="s">
        <v>19262</v>
      </c>
    </row>
    <row r="2613" spans="1:8" ht="31.5" x14ac:dyDescent="0.25">
      <c r="A2613" s="36"/>
      <c r="B2613" s="36"/>
      <c r="C2613" s="122" t="s">
        <v>15129</v>
      </c>
      <c r="D2613" s="106"/>
      <c r="E2613" s="106"/>
      <c r="F2613" s="106">
        <v>2</v>
      </c>
      <c r="G2613" s="117">
        <v>25.92</v>
      </c>
      <c r="H2613" s="102"/>
    </row>
    <row r="2614" spans="1:8" ht="31.5" x14ac:dyDescent="0.25">
      <c r="A2614" s="36" t="s">
        <v>4320</v>
      </c>
      <c r="B2614" s="36" t="s">
        <v>10363</v>
      </c>
      <c r="C2614" s="121" t="s">
        <v>4321</v>
      </c>
      <c r="D2614" s="36" t="s">
        <v>7</v>
      </c>
      <c r="E2614" s="36">
        <v>0.5</v>
      </c>
      <c r="F2614" s="36">
        <v>1</v>
      </c>
      <c r="G2614" s="116">
        <v>12.96</v>
      </c>
      <c r="H2614" s="102" t="s">
        <v>18823</v>
      </c>
    </row>
    <row r="2615" spans="1:8" ht="31.5" x14ac:dyDescent="0.25">
      <c r="A2615" s="36"/>
      <c r="B2615" s="36"/>
      <c r="C2615" s="122" t="s">
        <v>15130</v>
      </c>
      <c r="D2615" s="106"/>
      <c r="E2615" s="106"/>
      <c r="F2615" s="106">
        <v>1</v>
      </c>
      <c r="G2615" s="117">
        <v>12.96</v>
      </c>
      <c r="H2615" s="102"/>
    </row>
    <row r="2616" spans="1:8" ht="31.5" x14ac:dyDescent="0.25">
      <c r="A2616" s="36" t="s">
        <v>4322</v>
      </c>
      <c r="B2616" s="36" t="s">
        <v>10364</v>
      </c>
      <c r="C2616" s="121" t="s">
        <v>4323</v>
      </c>
      <c r="D2616" s="36" t="s">
        <v>7</v>
      </c>
      <c r="E2616" s="36">
        <v>0.5</v>
      </c>
      <c r="F2616" s="36">
        <v>1</v>
      </c>
      <c r="G2616" s="116">
        <v>12.96</v>
      </c>
      <c r="H2616" s="102" t="s">
        <v>18049</v>
      </c>
    </row>
    <row r="2617" spans="1:8" ht="31.5" x14ac:dyDescent="0.25">
      <c r="A2617" s="36"/>
      <c r="B2617" s="36"/>
      <c r="C2617" s="122" t="s">
        <v>15131</v>
      </c>
      <c r="D2617" s="106"/>
      <c r="E2617" s="106"/>
      <c r="F2617" s="106">
        <v>1</v>
      </c>
      <c r="G2617" s="117">
        <v>12.96</v>
      </c>
      <c r="H2617" s="102"/>
    </row>
    <row r="2618" spans="1:8" x14ac:dyDescent="0.25">
      <c r="A2618" s="36" t="s">
        <v>4324</v>
      </c>
      <c r="B2618" s="36" t="s">
        <v>10365</v>
      </c>
      <c r="C2618" s="121" t="s">
        <v>4325</v>
      </c>
      <c r="D2618" s="36" t="s">
        <v>8</v>
      </c>
      <c r="E2618" s="36">
        <v>2</v>
      </c>
      <c r="F2618" s="36">
        <v>4</v>
      </c>
      <c r="G2618" s="116">
        <v>207.35</v>
      </c>
      <c r="H2618" s="102" t="s">
        <v>17030</v>
      </c>
    </row>
    <row r="2619" spans="1:8" x14ac:dyDescent="0.25">
      <c r="A2619" s="36"/>
      <c r="B2619" s="36"/>
      <c r="C2619" s="121"/>
      <c r="D2619" s="36" t="s">
        <v>7</v>
      </c>
      <c r="E2619" s="36">
        <v>0.5</v>
      </c>
      <c r="F2619" s="36">
        <v>3</v>
      </c>
      <c r="G2619" s="116">
        <v>38.880000000000003</v>
      </c>
      <c r="H2619" s="102"/>
    </row>
    <row r="2620" spans="1:8" x14ac:dyDescent="0.25">
      <c r="A2620" s="36"/>
      <c r="B2620" s="36"/>
      <c r="C2620" s="122" t="s">
        <v>15132</v>
      </c>
      <c r="D2620" s="106"/>
      <c r="E2620" s="106"/>
      <c r="F2620" s="106">
        <v>7</v>
      </c>
      <c r="G2620" s="117">
        <v>246.23</v>
      </c>
      <c r="H2620" s="102"/>
    </row>
    <row r="2621" spans="1:8" x14ac:dyDescent="0.25">
      <c r="A2621" s="36" t="s">
        <v>4326</v>
      </c>
      <c r="B2621" s="36" t="s">
        <v>10366</v>
      </c>
      <c r="C2621" s="121" t="s">
        <v>4327</v>
      </c>
      <c r="D2621" s="36" t="s">
        <v>3</v>
      </c>
      <c r="E2621" s="36">
        <v>10</v>
      </c>
      <c r="F2621" s="36">
        <v>1</v>
      </c>
      <c r="G2621" s="116">
        <v>259.18</v>
      </c>
      <c r="H2621" s="102" t="s">
        <v>17457</v>
      </c>
    </row>
    <row r="2622" spans="1:8" x14ac:dyDescent="0.25">
      <c r="A2622" s="36"/>
      <c r="B2622" s="36"/>
      <c r="C2622" s="122" t="s">
        <v>15133</v>
      </c>
      <c r="D2622" s="106"/>
      <c r="E2622" s="106"/>
      <c r="F2622" s="106">
        <v>1</v>
      </c>
      <c r="G2622" s="117">
        <v>259.18</v>
      </c>
      <c r="H2622" s="102"/>
    </row>
    <row r="2623" spans="1:8" ht="31.5" x14ac:dyDescent="0.25">
      <c r="A2623" s="36" t="s">
        <v>4328</v>
      </c>
      <c r="B2623" s="36" t="s">
        <v>10367</v>
      </c>
      <c r="C2623" s="121" t="s">
        <v>4329</v>
      </c>
      <c r="D2623" s="36" t="s">
        <v>8</v>
      </c>
      <c r="E2623" s="36">
        <v>2</v>
      </c>
      <c r="F2623" s="36">
        <v>1</v>
      </c>
      <c r="G2623" s="116">
        <v>51.84</v>
      </c>
      <c r="H2623" s="102" t="s">
        <v>20428</v>
      </c>
    </row>
    <row r="2624" spans="1:8" ht="31.5" x14ac:dyDescent="0.25">
      <c r="A2624" s="36"/>
      <c r="B2624" s="36"/>
      <c r="C2624" s="122" t="s">
        <v>15134</v>
      </c>
      <c r="D2624" s="106"/>
      <c r="E2624" s="106"/>
      <c r="F2624" s="106">
        <v>1</v>
      </c>
      <c r="G2624" s="117">
        <v>51.84</v>
      </c>
      <c r="H2624" s="102"/>
    </row>
    <row r="2625" spans="1:8" ht="31.5" x14ac:dyDescent="0.25">
      <c r="A2625" s="36" t="s">
        <v>4330</v>
      </c>
      <c r="B2625" s="36" t="s">
        <v>10368</v>
      </c>
      <c r="C2625" s="121" t="s">
        <v>4331</v>
      </c>
      <c r="D2625" s="36" t="s">
        <v>4</v>
      </c>
      <c r="E2625" s="36">
        <v>8</v>
      </c>
      <c r="F2625" s="36">
        <v>1</v>
      </c>
      <c r="G2625" s="116">
        <v>207.35</v>
      </c>
      <c r="H2625" s="102" t="s">
        <v>20477</v>
      </c>
    </row>
    <row r="2626" spans="1:8" ht="31.5" x14ac:dyDescent="0.25">
      <c r="A2626" s="36"/>
      <c r="B2626" s="36"/>
      <c r="C2626" s="122" t="s">
        <v>15135</v>
      </c>
      <c r="D2626" s="106"/>
      <c r="E2626" s="106"/>
      <c r="F2626" s="106">
        <v>1</v>
      </c>
      <c r="G2626" s="117">
        <v>207.35</v>
      </c>
      <c r="H2626" s="102"/>
    </row>
    <row r="2627" spans="1:8" x14ac:dyDescent="0.25">
      <c r="A2627" s="36" t="s">
        <v>4332</v>
      </c>
      <c r="B2627" s="36" t="s">
        <v>10369</v>
      </c>
      <c r="C2627" s="121" t="s">
        <v>4333</v>
      </c>
      <c r="D2627" s="36" t="s">
        <v>7</v>
      </c>
      <c r="E2627" s="36">
        <v>0.5</v>
      </c>
      <c r="F2627" s="36">
        <v>2</v>
      </c>
      <c r="G2627" s="116">
        <v>25.92</v>
      </c>
      <c r="H2627" s="102" t="s">
        <v>19426</v>
      </c>
    </row>
    <row r="2628" spans="1:8" x14ac:dyDescent="0.25">
      <c r="A2628" s="36"/>
      <c r="B2628" s="36"/>
      <c r="C2628" s="122" t="s">
        <v>15136</v>
      </c>
      <c r="D2628" s="106"/>
      <c r="E2628" s="106"/>
      <c r="F2628" s="106">
        <v>2</v>
      </c>
      <c r="G2628" s="117">
        <v>25.92</v>
      </c>
      <c r="H2628" s="102"/>
    </row>
    <row r="2629" spans="1:8" ht="31.5" x14ac:dyDescent="0.25">
      <c r="A2629" s="36" t="s">
        <v>4334</v>
      </c>
      <c r="B2629" s="36" t="s">
        <v>10370</v>
      </c>
      <c r="C2629" s="121" t="s">
        <v>4335</v>
      </c>
      <c r="D2629" s="36" t="s">
        <v>7</v>
      </c>
      <c r="E2629" s="36">
        <v>0.5</v>
      </c>
      <c r="F2629" s="36">
        <v>1</v>
      </c>
      <c r="G2629" s="116">
        <v>12.96</v>
      </c>
      <c r="H2629" s="102" t="s">
        <v>17475</v>
      </c>
    </row>
    <row r="2630" spans="1:8" ht="31.5" x14ac:dyDescent="0.25">
      <c r="A2630" s="36"/>
      <c r="B2630" s="36"/>
      <c r="C2630" s="122" t="s">
        <v>15137</v>
      </c>
      <c r="D2630" s="106"/>
      <c r="E2630" s="106"/>
      <c r="F2630" s="106">
        <v>1</v>
      </c>
      <c r="G2630" s="117">
        <v>12.96</v>
      </c>
      <c r="H2630" s="102"/>
    </row>
    <row r="2631" spans="1:8" x14ac:dyDescent="0.25">
      <c r="A2631" s="36" t="s">
        <v>4336</v>
      </c>
      <c r="B2631" s="36" t="s">
        <v>10371</v>
      </c>
      <c r="C2631" s="121" t="s">
        <v>4337</v>
      </c>
      <c r="D2631" s="36" t="s">
        <v>7</v>
      </c>
      <c r="E2631" s="36">
        <v>0.5</v>
      </c>
      <c r="F2631" s="36">
        <v>1</v>
      </c>
      <c r="G2631" s="116">
        <v>12.96</v>
      </c>
      <c r="H2631" s="102" t="s">
        <v>20860</v>
      </c>
    </row>
    <row r="2632" spans="1:8" ht="31.5" x14ac:dyDescent="0.25">
      <c r="A2632" s="36"/>
      <c r="B2632" s="36"/>
      <c r="C2632" s="122" t="s">
        <v>15138</v>
      </c>
      <c r="D2632" s="106"/>
      <c r="E2632" s="106"/>
      <c r="F2632" s="106">
        <v>1</v>
      </c>
      <c r="G2632" s="117">
        <v>12.96</v>
      </c>
      <c r="H2632" s="102"/>
    </row>
    <row r="2633" spans="1:8" x14ac:dyDescent="0.25">
      <c r="A2633" s="36" t="s">
        <v>4338</v>
      </c>
      <c r="B2633" s="36" t="s">
        <v>10372</v>
      </c>
      <c r="C2633" s="121" t="s">
        <v>4339</v>
      </c>
      <c r="D2633" s="36" t="s">
        <v>7</v>
      </c>
      <c r="E2633" s="36">
        <v>0.5</v>
      </c>
      <c r="F2633" s="36">
        <v>1</v>
      </c>
      <c r="G2633" s="116">
        <v>12.96</v>
      </c>
      <c r="H2633" s="102" t="s">
        <v>18908</v>
      </c>
    </row>
    <row r="2634" spans="1:8" ht="31.5" x14ac:dyDescent="0.25">
      <c r="A2634" s="36"/>
      <c r="B2634" s="36"/>
      <c r="C2634" s="122" t="s">
        <v>15139</v>
      </c>
      <c r="D2634" s="106"/>
      <c r="E2634" s="106"/>
      <c r="F2634" s="106">
        <v>1</v>
      </c>
      <c r="G2634" s="117">
        <v>12.96</v>
      </c>
      <c r="H2634" s="102"/>
    </row>
    <row r="2635" spans="1:8" x14ac:dyDescent="0.25">
      <c r="A2635" s="36" t="s">
        <v>4340</v>
      </c>
      <c r="B2635" s="36" t="s">
        <v>10373</v>
      </c>
      <c r="C2635" s="121" t="s">
        <v>4341</v>
      </c>
      <c r="D2635" s="36" t="s">
        <v>8</v>
      </c>
      <c r="E2635" s="36">
        <v>2</v>
      </c>
      <c r="F2635" s="36">
        <v>1</v>
      </c>
      <c r="G2635" s="116">
        <v>51.84</v>
      </c>
      <c r="H2635" s="102" t="s">
        <v>18432</v>
      </c>
    </row>
    <row r="2636" spans="1:8" x14ac:dyDescent="0.25">
      <c r="A2636" s="36"/>
      <c r="B2636" s="36"/>
      <c r="C2636" s="121"/>
      <c r="D2636" s="36" t="s">
        <v>7</v>
      </c>
      <c r="E2636" s="36">
        <v>0.5</v>
      </c>
      <c r="F2636" s="36">
        <v>2</v>
      </c>
      <c r="G2636" s="116">
        <v>25.92</v>
      </c>
      <c r="H2636" s="102"/>
    </row>
    <row r="2637" spans="1:8" x14ac:dyDescent="0.25">
      <c r="A2637" s="36"/>
      <c r="B2637" s="36"/>
      <c r="C2637" s="122" t="s">
        <v>15140</v>
      </c>
      <c r="D2637" s="106"/>
      <c r="E2637" s="106"/>
      <c r="F2637" s="106">
        <v>3</v>
      </c>
      <c r="G2637" s="117">
        <v>77.760000000000005</v>
      </c>
      <c r="H2637" s="102"/>
    </row>
    <row r="2638" spans="1:8" ht="31.5" x14ac:dyDescent="0.25">
      <c r="A2638" s="36" t="s">
        <v>4342</v>
      </c>
      <c r="B2638" s="36" t="s">
        <v>10374</v>
      </c>
      <c r="C2638" s="121" t="s">
        <v>4343</v>
      </c>
      <c r="D2638" s="36" t="s">
        <v>5</v>
      </c>
      <c r="E2638" s="36">
        <v>5</v>
      </c>
      <c r="F2638" s="36">
        <v>1</v>
      </c>
      <c r="G2638" s="116">
        <v>129.59</v>
      </c>
      <c r="H2638" s="102" t="s">
        <v>18332</v>
      </c>
    </row>
    <row r="2639" spans="1:8" ht="31.5" x14ac:dyDescent="0.25">
      <c r="A2639" s="36"/>
      <c r="B2639" s="36"/>
      <c r="C2639" s="122" t="s">
        <v>15141</v>
      </c>
      <c r="D2639" s="106"/>
      <c r="E2639" s="106"/>
      <c r="F2639" s="106">
        <v>1</v>
      </c>
      <c r="G2639" s="117">
        <v>129.59</v>
      </c>
      <c r="H2639" s="102"/>
    </row>
    <row r="2640" spans="1:8" ht="31.5" x14ac:dyDescent="0.25">
      <c r="A2640" s="36" t="s">
        <v>4344</v>
      </c>
      <c r="B2640" s="36" t="s">
        <v>10375</v>
      </c>
      <c r="C2640" s="121" t="s">
        <v>4345</v>
      </c>
      <c r="D2640" s="36" t="s">
        <v>7</v>
      </c>
      <c r="E2640" s="36">
        <v>0.5</v>
      </c>
      <c r="F2640" s="36">
        <v>1</v>
      </c>
      <c r="G2640" s="116">
        <v>12.96</v>
      </c>
      <c r="H2640" s="102" t="s">
        <v>17955</v>
      </c>
    </row>
    <row r="2641" spans="1:8" ht="31.5" x14ac:dyDescent="0.25">
      <c r="A2641" s="36"/>
      <c r="B2641" s="36"/>
      <c r="C2641" s="122" t="s">
        <v>15142</v>
      </c>
      <c r="D2641" s="106"/>
      <c r="E2641" s="106"/>
      <c r="F2641" s="106">
        <v>1</v>
      </c>
      <c r="G2641" s="117">
        <v>12.96</v>
      </c>
      <c r="H2641" s="102"/>
    </row>
    <row r="2642" spans="1:8" ht="31.5" x14ac:dyDescent="0.25">
      <c r="A2642" s="36" t="s">
        <v>4346</v>
      </c>
      <c r="B2642" s="36" t="s">
        <v>10376</v>
      </c>
      <c r="C2642" s="121" t="s">
        <v>4347</v>
      </c>
      <c r="D2642" s="36" t="s">
        <v>8</v>
      </c>
      <c r="E2642" s="36">
        <v>2</v>
      </c>
      <c r="F2642" s="36">
        <v>2</v>
      </c>
      <c r="G2642" s="116">
        <v>103.67</v>
      </c>
      <c r="H2642" s="102" t="s">
        <v>18227</v>
      </c>
    </row>
    <row r="2643" spans="1:8" x14ac:dyDescent="0.25">
      <c r="A2643" s="36"/>
      <c r="B2643" s="36"/>
      <c r="C2643" s="121"/>
      <c r="D2643" s="36" t="s">
        <v>7</v>
      </c>
      <c r="E2643" s="36">
        <v>0.5</v>
      </c>
      <c r="F2643" s="36">
        <v>3</v>
      </c>
      <c r="G2643" s="116">
        <v>38.880000000000003</v>
      </c>
      <c r="H2643" s="102"/>
    </row>
    <row r="2644" spans="1:8" ht="31.5" x14ac:dyDescent="0.25">
      <c r="A2644" s="36"/>
      <c r="B2644" s="36"/>
      <c r="C2644" s="122" t="s">
        <v>15143</v>
      </c>
      <c r="D2644" s="106"/>
      <c r="E2644" s="106"/>
      <c r="F2644" s="106">
        <v>5</v>
      </c>
      <c r="G2644" s="117">
        <v>142.55000000000001</v>
      </c>
      <c r="H2644" s="102"/>
    </row>
    <row r="2645" spans="1:8" ht="31.5" x14ac:dyDescent="0.25">
      <c r="A2645" s="36" t="s">
        <v>6628</v>
      </c>
      <c r="B2645" s="36" t="s">
        <v>10377</v>
      </c>
      <c r="C2645" s="121" t="s">
        <v>6629</v>
      </c>
      <c r="D2645" s="36" t="s">
        <v>7</v>
      </c>
      <c r="E2645" s="36">
        <v>0.5</v>
      </c>
      <c r="F2645" s="36">
        <v>1</v>
      </c>
      <c r="G2645" s="116">
        <v>12.96</v>
      </c>
      <c r="H2645" s="102" t="s">
        <v>20357</v>
      </c>
    </row>
    <row r="2646" spans="1:8" ht="31.5" x14ac:dyDescent="0.25">
      <c r="A2646" s="36"/>
      <c r="B2646" s="36"/>
      <c r="C2646" s="122" t="s">
        <v>15144</v>
      </c>
      <c r="D2646" s="106"/>
      <c r="E2646" s="106"/>
      <c r="F2646" s="106">
        <v>1</v>
      </c>
      <c r="G2646" s="117">
        <v>12.96</v>
      </c>
      <c r="H2646" s="102"/>
    </row>
    <row r="2647" spans="1:8" ht="31.5" x14ac:dyDescent="0.25">
      <c r="A2647" s="36" t="s">
        <v>4348</v>
      </c>
      <c r="B2647" s="36" t="s">
        <v>10378</v>
      </c>
      <c r="C2647" s="121" t="s">
        <v>4349</v>
      </c>
      <c r="D2647" s="36" t="s">
        <v>7</v>
      </c>
      <c r="E2647" s="36">
        <v>0.5</v>
      </c>
      <c r="F2647" s="36">
        <v>1</v>
      </c>
      <c r="G2647" s="116">
        <v>12.96</v>
      </c>
      <c r="H2647" s="102" t="s">
        <v>19928</v>
      </c>
    </row>
    <row r="2648" spans="1:8" ht="31.5" x14ac:dyDescent="0.25">
      <c r="A2648" s="36"/>
      <c r="B2648" s="36"/>
      <c r="C2648" s="122" t="s">
        <v>15145</v>
      </c>
      <c r="D2648" s="106"/>
      <c r="E2648" s="106"/>
      <c r="F2648" s="106">
        <v>1</v>
      </c>
      <c r="G2648" s="117">
        <v>12.96</v>
      </c>
      <c r="H2648" s="102"/>
    </row>
    <row r="2649" spans="1:8" ht="31.5" x14ac:dyDescent="0.25">
      <c r="A2649" s="36" t="s">
        <v>4350</v>
      </c>
      <c r="B2649" s="36" t="s">
        <v>10379</v>
      </c>
      <c r="C2649" s="121" t="s">
        <v>4351</v>
      </c>
      <c r="D2649" s="36" t="s">
        <v>7</v>
      </c>
      <c r="E2649" s="36">
        <v>0.5</v>
      </c>
      <c r="F2649" s="36">
        <v>1</v>
      </c>
      <c r="G2649" s="116">
        <v>12.96</v>
      </c>
      <c r="H2649" s="102" t="s">
        <v>20656</v>
      </c>
    </row>
    <row r="2650" spans="1:8" ht="31.5" x14ac:dyDescent="0.25">
      <c r="A2650" s="36"/>
      <c r="B2650" s="36"/>
      <c r="C2650" s="122" t="s">
        <v>15146</v>
      </c>
      <c r="D2650" s="106"/>
      <c r="E2650" s="106"/>
      <c r="F2650" s="106">
        <v>1</v>
      </c>
      <c r="G2650" s="117">
        <v>12.96</v>
      </c>
      <c r="H2650" s="102"/>
    </row>
    <row r="2651" spans="1:8" x14ac:dyDescent="0.25">
      <c r="A2651" s="36" t="s">
        <v>4352</v>
      </c>
      <c r="B2651" s="36" t="s">
        <v>10380</v>
      </c>
      <c r="C2651" s="121" t="s">
        <v>4353</v>
      </c>
      <c r="D2651" s="36" t="s">
        <v>5</v>
      </c>
      <c r="E2651" s="36">
        <v>5</v>
      </c>
      <c r="F2651" s="36">
        <v>1</v>
      </c>
      <c r="G2651" s="116">
        <v>129.59</v>
      </c>
      <c r="H2651" s="102" t="s">
        <v>20447</v>
      </c>
    </row>
    <row r="2652" spans="1:8" x14ac:dyDescent="0.25">
      <c r="A2652" s="36"/>
      <c r="B2652" s="36"/>
      <c r="C2652" s="122" t="s">
        <v>15147</v>
      </c>
      <c r="D2652" s="106"/>
      <c r="E2652" s="106"/>
      <c r="F2652" s="106">
        <v>1</v>
      </c>
      <c r="G2652" s="117">
        <v>129.59</v>
      </c>
      <c r="H2652" s="102"/>
    </row>
    <row r="2653" spans="1:8" ht="31.5" x14ac:dyDescent="0.25">
      <c r="A2653" s="36" t="s">
        <v>4354</v>
      </c>
      <c r="B2653" s="36" t="s">
        <v>10381</v>
      </c>
      <c r="C2653" s="121" t="s">
        <v>4355</v>
      </c>
      <c r="D2653" s="36" t="s">
        <v>7</v>
      </c>
      <c r="E2653" s="36">
        <v>0.5</v>
      </c>
      <c r="F2653" s="36">
        <v>1</v>
      </c>
      <c r="G2653" s="116">
        <v>12.96</v>
      </c>
      <c r="H2653" s="102" t="s">
        <v>19495</v>
      </c>
    </row>
    <row r="2654" spans="1:8" ht="31.5" x14ac:dyDescent="0.25">
      <c r="A2654" s="36"/>
      <c r="B2654" s="36"/>
      <c r="C2654" s="122" t="s">
        <v>15148</v>
      </c>
      <c r="D2654" s="106"/>
      <c r="E2654" s="106"/>
      <c r="F2654" s="106">
        <v>1</v>
      </c>
      <c r="G2654" s="117">
        <v>12.96</v>
      </c>
      <c r="H2654" s="102"/>
    </row>
    <row r="2655" spans="1:8" ht="31.5" x14ac:dyDescent="0.25">
      <c r="A2655" s="36" t="s">
        <v>4356</v>
      </c>
      <c r="B2655" s="36" t="s">
        <v>10382</v>
      </c>
      <c r="C2655" s="121" t="s">
        <v>4357</v>
      </c>
      <c r="D2655" s="36" t="s">
        <v>8</v>
      </c>
      <c r="E2655" s="36">
        <v>2</v>
      </c>
      <c r="F2655" s="36">
        <v>2</v>
      </c>
      <c r="G2655" s="116">
        <v>103.67</v>
      </c>
      <c r="H2655" s="102" t="s">
        <v>17002</v>
      </c>
    </row>
    <row r="2656" spans="1:8" ht="31.5" x14ac:dyDescent="0.25">
      <c r="A2656" s="36"/>
      <c r="B2656" s="36"/>
      <c r="C2656" s="122" t="s">
        <v>15149</v>
      </c>
      <c r="D2656" s="106"/>
      <c r="E2656" s="106"/>
      <c r="F2656" s="106">
        <v>2</v>
      </c>
      <c r="G2656" s="117">
        <v>103.67</v>
      </c>
      <c r="H2656" s="102"/>
    </row>
    <row r="2657" spans="1:8" x14ac:dyDescent="0.25">
      <c r="A2657" s="36" t="s">
        <v>4358</v>
      </c>
      <c r="B2657" s="36" t="s">
        <v>10383</v>
      </c>
      <c r="C2657" s="121" t="s">
        <v>7353</v>
      </c>
      <c r="D2657" s="36" t="s">
        <v>3</v>
      </c>
      <c r="E2657" s="36">
        <v>10</v>
      </c>
      <c r="F2657" s="36">
        <v>1</v>
      </c>
      <c r="G2657" s="116">
        <v>259.18</v>
      </c>
      <c r="H2657" s="102" t="s">
        <v>16827</v>
      </c>
    </row>
    <row r="2658" spans="1:8" x14ac:dyDescent="0.25">
      <c r="A2658" s="36"/>
      <c r="B2658" s="36"/>
      <c r="C2658" s="121"/>
      <c r="D2658" s="36" t="s">
        <v>5</v>
      </c>
      <c r="E2658" s="36">
        <v>5</v>
      </c>
      <c r="F2658" s="36">
        <v>1</v>
      </c>
      <c r="G2658" s="116">
        <v>129.59</v>
      </c>
      <c r="H2658" s="102"/>
    </row>
    <row r="2659" spans="1:8" x14ac:dyDescent="0.25">
      <c r="A2659" s="36"/>
      <c r="B2659" s="36"/>
      <c r="C2659" s="121"/>
      <c r="D2659" s="36" t="s">
        <v>7</v>
      </c>
      <c r="E2659" s="36">
        <v>0.5</v>
      </c>
      <c r="F2659" s="36">
        <v>10</v>
      </c>
      <c r="G2659" s="116">
        <v>129.59</v>
      </c>
      <c r="H2659" s="102"/>
    </row>
    <row r="2660" spans="1:8" ht="31.5" x14ac:dyDescent="0.25">
      <c r="A2660" s="36"/>
      <c r="B2660" s="36"/>
      <c r="C2660" s="122" t="s">
        <v>15150</v>
      </c>
      <c r="D2660" s="106"/>
      <c r="E2660" s="106"/>
      <c r="F2660" s="106">
        <v>12</v>
      </c>
      <c r="G2660" s="117">
        <v>518.36</v>
      </c>
      <c r="H2660" s="102"/>
    </row>
    <row r="2661" spans="1:8" x14ac:dyDescent="0.25">
      <c r="A2661" s="36" t="s">
        <v>4359</v>
      </c>
      <c r="B2661" s="36" t="s">
        <v>10384</v>
      </c>
      <c r="C2661" s="121" t="s">
        <v>7354</v>
      </c>
      <c r="D2661" s="36" t="s">
        <v>7</v>
      </c>
      <c r="E2661" s="36">
        <v>0.5</v>
      </c>
      <c r="F2661" s="36">
        <v>1</v>
      </c>
      <c r="G2661" s="116">
        <v>12.96</v>
      </c>
      <c r="H2661" s="102" t="s">
        <v>17950</v>
      </c>
    </row>
    <row r="2662" spans="1:8" x14ac:dyDescent="0.25">
      <c r="A2662" s="36"/>
      <c r="B2662" s="36"/>
      <c r="C2662" s="122" t="s">
        <v>15151</v>
      </c>
      <c r="D2662" s="106"/>
      <c r="E2662" s="106"/>
      <c r="F2662" s="106">
        <v>1</v>
      </c>
      <c r="G2662" s="117">
        <v>12.96</v>
      </c>
      <c r="H2662" s="102"/>
    </row>
    <row r="2663" spans="1:8" ht="31.5" x14ac:dyDescent="0.25">
      <c r="A2663" s="36" t="s">
        <v>4360</v>
      </c>
      <c r="B2663" s="36" t="s">
        <v>10385</v>
      </c>
      <c r="C2663" s="121" t="s">
        <v>4361</v>
      </c>
      <c r="D2663" s="36" t="s">
        <v>7</v>
      </c>
      <c r="E2663" s="36">
        <v>0.5</v>
      </c>
      <c r="F2663" s="36">
        <v>12</v>
      </c>
      <c r="G2663" s="116">
        <v>155.51</v>
      </c>
      <c r="H2663" s="102" t="s">
        <v>20692</v>
      </c>
    </row>
    <row r="2664" spans="1:8" ht="31.5" x14ac:dyDescent="0.25">
      <c r="A2664" s="36"/>
      <c r="B2664" s="36"/>
      <c r="C2664" s="122" t="s">
        <v>15152</v>
      </c>
      <c r="D2664" s="106"/>
      <c r="E2664" s="106"/>
      <c r="F2664" s="106">
        <v>12</v>
      </c>
      <c r="G2664" s="117">
        <v>155.51</v>
      </c>
      <c r="H2664" s="102"/>
    </row>
    <row r="2665" spans="1:8" x14ac:dyDescent="0.25">
      <c r="A2665" s="36" t="s">
        <v>4362</v>
      </c>
      <c r="B2665" s="36" t="s">
        <v>10386</v>
      </c>
      <c r="C2665" s="121" t="s">
        <v>4363</v>
      </c>
      <c r="D2665" s="36" t="s">
        <v>7</v>
      </c>
      <c r="E2665" s="36">
        <v>0.5</v>
      </c>
      <c r="F2665" s="36">
        <v>1</v>
      </c>
      <c r="G2665" s="116">
        <v>12.96</v>
      </c>
      <c r="H2665" s="102" t="s">
        <v>18529</v>
      </c>
    </row>
    <row r="2666" spans="1:8" ht="31.5" x14ac:dyDescent="0.25">
      <c r="A2666" s="36"/>
      <c r="B2666" s="36"/>
      <c r="C2666" s="122" t="s">
        <v>15153</v>
      </c>
      <c r="D2666" s="106"/>
      <c r="E2666" s="106"/>
      <c r="F2666" s="106">
        <v>1</v>
      </c>
      <c r="G2666" s="117">
        <v>12.96</v>
      </c>
      <c r="H2666" s="102"/>
    </row>
    <row r="2667" spans="1:8" ht="31.5" x14ac:dyDescent="0.25">
      <c r="A2667" s="36" t="s">
        <v>4364</v>
      </c>
      <c r="B2667" s="36" t="s">
        <v>10387</v>
      </c>
      <c r="C2667" s="121" t="s">
        <v>4365</v>
      </c>
      <c r="D2667" s="36" t="s">
        <v>3</v>
      </c>
      <c r="E2667" s="36">
        <v>10</v>
      </c>
      <c r="F2667" s="36">
        <v>1</v>
      </c>
      <c r="G2667" s="116">
        <v>259.18</v>
      </c>
      <c r="H2667" s="102" t="s">
        <v>20496</v>
      </c>
    </row>
    <row r="2668" spans="1:8" ht="31.5" x14ac:dyDescent="0.25">
      <c r="A2668" s="36"/>
      <c r="B2668" s="36"/>
      <c r="C2668" s="122" t="s">
        <v>15154</v>
      </c>
      <c r="D2668" s="106"/>
      <c r="E2668" s="106"/>
      <c r="F2668" s="106">
        <v>1</v>
      </c>
      <c r="G2668" s="117">
        <v>259.18</v>
      </c>
      <c r="H2668" s="102"/>
    </row>
    <row r="2669" spans="1:8" x14ac:dyDescent="0.25">
      <c r="A2669" s="36" t="s">
        <v>4366</v>
      </c>
      <c r="B2669" s="36" t="s">
        <v>10388</v>
      </c>
      <c r="C2669" s="121" t="s">
        <v>4367</v>
      </c>
      <c r="D2669" s="36" t="s">
        <v>3</v>
      </c>
      <c r="E2669" s="36">
        <v>10</v>
      </c>
      <c r="F2669" s="36">
        <v>1</v>
      </c>
      <c r="G2669" s="116">
        <v>259.18</v>
      </c>
      <c r="H2669" s="102" t="s">
        <v>17123</v>
      </c>
    </row>
    <row r="2670" spans="1:8" x14ac:dyDescent="0.25">
      <c r="A2670" s="36"/>
      <c r="B2670" s="36"/>
      <c r="C2670" s="122" t="s">
        <v>15155</v>
      </c>
      <c r="D2670" s="106"/>
      <c r="E2670" s="106"/>
      <c r="F2670" s="106">
        <v>1</v>
      </c>
      <c r="G2670" s="117">
        <v>259.18</v>
      </c>
      <c r="H2670" s="102"/>
    </row>
    <row r="2671" spans="1:8" x14ac:dyDescent="0.25">
      <c r="A2671" s="36" t="s">
        <v>4368</v>
      </c>
      <c r="B2671" s="36" t="s">
        <v>10389</v>
      </c>
      <c r="C2671" s="121" t="s">
        <v>4369</v>
      </c>
      <c r="D2671" s="36" t="s">
        <v>4</v>
      </c>
      <c r="E2671" s="36">
        <v>8</v>
      </c>
      <c r="F2671" s="36">
        <v>1</v>
      </c>
      <c r="G2671" s="116">
        <v>207.35</v>
      </c>
      <c r="H2671" s="102" t="s">
        <v>16882</v>
      </c>
    </row>
    <row r="2672" spans="1:8" x14ac:dyDescent="0.25">
      <c r="A2672" s="36"/>
      <c r="B2672" s="36"/>
      <c r="C2672" s="122" t="s">
        <v>15156</v>
      </c>
      <c r="D2672" s="106"/>
      <c r="E2672" s="106"/>
      <c r="F2672" s="106">
        <v>1</v>
      </c>
      <c r="G2672" s="117">
        <v>207.35</v>
      </c>
      <c r="H2672" s="102"/>
    </row>
    <row r="2673" spans="1:8" ht="31.5" x14ac:dyDescent="0.25">
      <c r="A2673" s="36" t="s">
        <v>4370</v>
      </c>
      <c r="B2673" s="36" t="s">
        <v>10390</v>
      </c>
      <c r="C2673" s="121" t="s">
        <v>4371</v>
      </c>
      <c r="D2673" s="36" t="s">
        <v>5</v>
      </c>
      <c r="E2673" s="36">
        <v>5</v>
      </c>
      <c r="F2673" s="36">
        <v>1</v>
      </c>
      <c r="G2673" s="116">
        <v>129.59</v>
      </c>
      <c r="H2673" s="102" t="s">
        <v>18830</v>
      </c>
    </row>
    <row r="2674" spans="1:8" ht="47.25" x14ac:dyDescent="0.25">
      <c r="A2674" s="36"/>
      <c r="B2674" s="36"/>
      <c r="C2674" s="122" t="s">
        <v>15157</v>
      </c>
      <c r="D2674" s="106"/>
      <c r="E2674" s="106"/>
      <c r="F2674" s="106">
        <v>1</v>
      </c>
      <c r="G2674" s="117">
        <v>129.59</v>
      </c>
      <c r="H2674" s="102"/>
    </row>
    <row r="2675" spans="1:8" x14ac:dyDescent="0.25">
      <c r="A2675" s="36" t="s">
        <v>4372</v>
      </c>
      <c r="B2675" s="36" t="s">
        <v>10391</v>
      </c>
      <c r="C2675" s="121" t="s">
        <v>4373</v>
      </c>
      <c r="D2675" s="36" t="s">
        <v>4</v>
      </c>
      <c r="E2675" s="36">
        <v>8</v>
      </c>
      <c r="F2675" s="36">
        <v>1</v>
      </c>
      <c r="G2675" s="116">
        <v>207.35</v>
      </c>
      <c r="H2675" s="102" t="s">
        <v>20293</v>
      </c>
    </row>
    <row r="2676" spans="1:8" x14ac:dyDescent="0.25">
      <c r="A2676" s="36"/>
      <c r="B2676" s="36"/>
      <c r="C2676" s="122" t="s">
        <v>15158</v>
      </c>
      <c r="D2676" s="106"/>
      <c r="E2676" s="106"/>
      <c r="F2676" s="106">
        <v>1</v>
      </c>
      <c r="G2676" s="117">
        <v>207.35</v>
      </c>
      <c r="H2676" s="102"/>
    </row>
    <row r="2677" spans="1:8" x14ac:dyDescent="0.25">
      <c r="A2677" s="36" t="s">
        <v>4374</v>
      </c>
      <c r="B2677" s="36" t="s">
        <v>10392</v>
      </c>
      <c r="C2677" s="121" t="s">
        <v>4375</v>
      </c>
      <c r="D2677" s="36" t="s">
        <v>7</v>
      </c>
      <c r="E2677" s="36">
        <v>0.5</v>
      </c>
      <c r="F2677" s="36">
        <v>1</v>
      </c>
      <c r="G2677" s="116">
        <v>12.96</v>
      </c>
      <c r="H2677" s="102" t="s">
        <v>18042</v>
      </c>
    </row>
    <row r="2678" spans="1:8" ht="31.5" x14ac:dyDescent="0.25">
      <c r="A2678" s="36"/>
      <c r="B2678" s="36"/>
      <c r="C2678" s="122" t="s">
        <v>15159</v>
      </c>
      <c r="D2678" s="106"/>
      <c r="E2678" s="106"/>
      <c r="F2678" s="106">
        <v>1</v>
      </c>
      <c r="G2678" s="117">
        <v>12.96</v>
      </c>
      <c r="H2678" s="102"/>
    </row>
    <row r="2679" spans="1:8" ht="31.5" x14ac:dyDescent="0.25">
      <c r="A2679" s="36" t="s">
        <v>4376</v>
      </c>
      <c r="B2679" s="36" t="s">
        <v>10393</v>
      </c>
      <c r="C2679" s="121" t="s">
        <v>4377</v>
      </c>
      <c r="D2679" s="36" t="s">
        <v>8</v>
      </c>
      <c r="E2679" s="36">
        <v>2</v>
      </c>
      <c r="F2679" s="36">
        <v>1</v>
      </c>
      <c r="G2679" s="116">
        <v>51.84</v>
      </c>
      <c r="H2679" s="102" t="s">
        <v>17481</v>
      </c>
    </row>
    <row r="2680" spans="1:8" ht="31.5" x14ac:dyDescent="0.25">
      <c r="A2680" s="36"/>
      <c r="B2680" s="36"/>
      <c r="C2680" s="122" t="s">
        <v>15160</v>
      </c>
      <c r="D2680" s="106"/>
      <c r="E2680" s="106"/>
      <c r="F2680" s="106">
        <v>1</v>
      </c>
      <c r="G2680" s="117">
        <v>51.84</v>
      </c>
      <c r="H2680" s="102"/>
    </row>
    <row r="2681" spans="1:8" x14ac:dyDescent="0.25">
      <c r="A2681" s="36" t="s">
        <v>4378</v>
      </c>
      <c r="B2681" s="36" t="s">
        <v>10394</v>
      </c>
      <c r="C2681" s="121" t="s">
        <v>4379</v>
      </c>
      <c r="D2681" s="36" t="s">
        <v>7</v>
      </c>
      <c r="E2681" s="36">
        <v>0.5</v>
      </c>
      <c r="F2681" s="36">
        <v>1</v>
      </c>
      <c r="G2681" s="116">
        <v>12.96</v>
      </c>
      <c r="H2681" s="102" t="s">
        <v>20300</v>
      </c>
    </row>
    <row r="2682" spans="1:8" ht="31.5" x14ac:dyDescent="0.25">
      <c r="A2682" s="36"/>
      <c r="B2682" s="36"/>
      <c r="C2682" s="122" t="s">
        <v>15161</v>
      </c>
      <c r="D2682" s="106"/>
      <c r="E2682" s="106"/>
      <c r="F2682" s="106">
        <v>1</v>
      </c>
      <c r="G2682" s="117">
        <v>12.96</v>
      </c>
      <c r="H2682" s="102"/>
    </row>
    <row r="2683" spans="1:8" x14ac:dyDescent="0.25">
      <c r="A2683" s="36" t="s">
        <v>4380</v>
      </c>
      <c r="B2683" s="36" t="s">
        <v>10395</v>
      </c>
      <c r="C2683" s="121" t="s">
        <v>4381</v>
      </c>
      <c r="D2683" s="36" t="s">
        <v>3</v>
      </c>
      <c r="E2683" s="36">
        <v>10</v>
      </c>
      <c r="F2683" s="36">
        <v>8</v>
      </c>
      <c r="G2683" s="116">
        <v>2073.46</v>
      </c>
      <c r="H2683" s="102" t="s">
        <v>20898</v>
      </c>
    </row>
    <row r="2684" spans="1:8" x14ac:dyDescent="0.25">
      <c r="A2684" s="36"/>
      <c r="B2684" s="36"/>
      <c r="C2684" s="121"/>
      <c r="D2684" s="36" t="s">
        <v>4</v>
      </c>
      <c r="E2684" s="36">
        <v>8</v>
      </c>
      <c r="F2684" s="36">
        <v>3</v>
      </c>
      <c r="G2684" s="116">
        <v>622.04</v>
      </c>
      <c r="H2684" s="102"/>
    </row>
    <row r="2685" spans="1:8" x14ac:dyDescent="0.25">
      <c r="A2685" s="36"/>
      <c r="B2685" s="36"/>
      <c r="C2685" s="121"/>
      <c r="D2685" s="36" t="s">
        <v>5</v>
      </c>
      <c r="E2685" s="36">
        <v>5</v>
      </c>
      <c r="F2685" s="36">
        <v>6</v>
      </c>
      <c r="G2685" s="116">
        <v>777.55</v>
      </c>
      <c r="H2685" s="102"/>
    </row>
    <row r="2686" spans="1:8" x14ac:dyDescent="0.25">
      <c r="A2686" s="36"/>
      <c r="B2686" s="36"/>
      <c r="C2686" s="121"/>
      <c r="D2686" s="36" t="s">
        <v>6</v>
      </c>
      <c r="E2686" s="36">
        <v>1</v>
      </c>
      <c r="F2686" s="36">
        <v>33</v>
      </c>
      <c r="G2686" s="116">
        <v>855.3</v>
      </c>
      <c r="H2686" s="102"/>
    </row>
    <row r="2687" spans="1:8" x14ac:dyDescent="0.25">
      <c r="A2687" s="36"/>
      <c r="B2687" s="36"/>
      <c r="C2687" s="121"/>
      <c r="D2687" s="36" t="s">
        <v>7</v>
      </c>
      <c r="E2687" s="36">
        <v>0.5</v>
      </c>
      <c r="F2687" s="36">
        <v>117</v>
      </c>
      <c r="G2687" s="116">
        <v>1516.21</v>
      </c>
      <c r="H2687" s="102"/>
    </row>
    <row r="2688" spans="1:8" x14ac:dyDescent="0.25">
      <c r="A2688" s="36"/>
      <c r="B2688" s="36"/>
      <c r="C2688" s="122" t="s">
        <v>15162</v>
      </c>
      <c r="D2688" s="106"/>
      <c r="E2688" s="106"/>
      <c r="F2688" s="106">
        <v>167</v>
      </c>
      <c r="G2688" s="117">
        <v>5844.56</v>
      </c>
      <c r="H2688" s="102"/>
    </row>
    <row r="2689" spans="1:8" ht="31.5" x14ac:dyDescent="0.25">
      <c r="A2689" s="36" t="s">
        <v>4382</v>
      </c>
      <c r="B2689" s="36" t="s">
        <v>10396</v>
      </c>
      <c r="C2689" s="121" t="s">
        <v>4383</v>
      </c>
      <c r="D2689" s="36" t="s">
        <v>7</v>
      </c>
      <c r="E2689" s="36">
        <v>0.5</v>
      </c>
      <c r="F2689" s="36">
        <v>1</v>
      </c>
      <c r="G2689" s="116">
        <v>12.96</v>
      </c>
      <c r="H2689" s="102" t="s">
        <v>20085</v>
      </c>
    </row>
    <row r="2690" spans="1:8" ht="31.5" x14ac:dyDescent="0.25">
      <c r="A2690" s="36"/>
      <c r="B2690" s="36"/>
      <c r="C2690" s="122" t="s">
        <v>15163</v>
      </c>
      <c r="D2690" s="106"/>
      <c r="E2690" s="106"/>
      <c r="F2690" s="106">
        <v>1</v>
      </c>
      <c r="G2690" s="117">
        <v>12.96</v>
      </c>
      <c r="H2690" s="102"/>
    </row>
    <row r="2691" spans="1:8" ht="31.5" x14ac:dyDescent="0.25">
      <c r="A2691" s="36" t="s">
        <v>4384</v>
      </c>
      <c r="B2691" s="36" t="s">
        <v>10397</v>
      </c>
      <c r="C2691" s="121" t="s">
        <v>4385</v>
      </c>
      <c r="D2691" s="36" t="s">
        <v>7</v>
      </c>
      <c r="E2691" s="36">
        <v>0.5</v>
      </c>
      <c r="F2691" s="36">
        <v>1</v>
      </c>
      <c r="G2691" s="116">
        <v>12.96</v>
      </c>
      <c r="H2691" s="102" t="s">
        <v>19224</v>
      </c>
    </row>
    <row r="2692" spans="1:8" ht="31.5" x14ac:dyDescent="0.25">
      <c r="A2692" s="36"/>
      <c r="B2692" s="36"/>
      <c r="C2692" s="122" t="s">
        <v>15164</v>
      </c>
      <c r="D2692" s="106"/>
      <c r="E2692" s="106"/>
      <c r="F2692" s="106">
        <v>1</v>
      </c>
      <c r="G2692" s="117">
        <v>12.96</v>
      </c>
      <c r="H2692" s="102"/>
    </row>
    <row r="2693" spans="1:8" x14ac:dyDescent="0.25">
      <c r="A2693" s="36" t="s">
        <v>4386</v>
      </c>
      <c r="B2693" s="36" t="s">
        <v>10398</v>
      </c>
      <c r="C2693" s="121" t="s">
        <v>4387</v>
      </c>
      <c r="D2693" s="36" t="s">
        <v>6</v>
      </c>
      <c r="E2693" s="36">
        <v>1</v>
      </c>
      <c r="F2693" s="36">
        <v>1</v>
      </c>
      <c r="G2693" s="116">
        <v>25.92</v>
      </c>
      <c r="H2693" s="102" t="s">
        <v>19277</v>
      </c>
    </row>
    <row r="2694" spans="1:8" ht="31.5" x14ac:dyDescent="0.25">
      <c r="A2694" s="36"/>
      <c r="B2694" s="36"/>
      <c r="C2694" s="122" t="s">
        <v>15165</v>
      </c>
      <c r="D2694" s="106"/>
      <c r="E2694" s="106"/>
      <c r="F2694" s="106">
        <v>1</v>
      </c>
      <c r="G2694" s="117">
        <v>25.92</v>
      </c>
      <c r="H2694" s="102"/>
    </row>
    <row r="2695" spans="1:8" ht="31.5" x14ac:dyDescent="0.25">
      <c r="A2695" s="36" t="s">
        <v>4388</v>
      </c>
      <c r="B2695" s="36" t="s">
        <v>10399</v>
      </c>
      <c r="C2695" s="121" t="s">
        <v>4389</v>
      </c>
      <c r="D2695" s="36" t="s">
        <v>7</v>
      </c>
      <c r="E2695" s="36">
        <v>0.5</v>
      </c>
      <c r="F2695" s="36">
        <v>1</v>
      </c>
      <c r="G2695" s="116">
        <v>12.96</v>
      </c>
      <c r="H2695" s="102" t="s">
        <v>20740</v>
      </c>
    </row>
    <row r="2696" spans="1:8" ht="31.5" x14ac:dyDescent="0.25">
      <c r="A2696" s="36"/>
      <c r="B2696" s="36"/>
      <c r="C2696" s="122" t="s">
        <v>15166</v>
      </c>
      <c r="D2696" s="106"/>
      <c r="E2696" s="106"/>
      <c r="F2696" s="106">
        <v>1</v>
      </c>
      <c r="G2696" s="117">
        <v>12.96</v>
      </c>
      <c r="H2696" s="102"/>
    </row>
    <row r="2697" spans="1:8" x14ac:dyDescent="0.25">
      <c r="A2697" s="36" t="s">
        <v>4390</v>
      </c>
      <c r="B2697" s="36" t="s">
        <v>10400</v>
      </c>
      <c r="C2697" s="121" t="s">
        <v>4391</v>
      </c>
      <c r="D2697" s="36" t="s">
        <v>7</v>
      </c>
      <c r="E2697" s="36">
        <v>0.5</v>
      </c>
      <c r="F2697" s="36">
        <v>1</v>
      </c>
      <c r="G2697" s="116">
        <v>12.96</v>
      </c>
      <c r="H2697" s="102" t="s">
        <v>18972</v>
      </c>
    </row>
    <row r="2698" spans="1:8" ht="31.5" x14ac:dyDescent="0.25">
      <c r="A2698" s="36"/>
      <c r="B2698" s="36"/>
      <c r="C2698" s="122" t="s">
        <v>15167</v>
      </c>
      <c r="D2698" s="106"/>
      <c r="E2698" s="106"/>
      <c r="F2698" s="106">
        <v>1</v>
      </c>
      <c r="G2698" s="117">
        <v>12.96</v>
      </c>
      <c r="H2698" s="102"/>
    </row>
    <row r="2699" spans="1:8" x14ac:dyDescent="0.25">
      <c r="A2699" s="36" t="s">
        <v>4392</v>
      </c>
      <c r="B2699" s="36" t="s">
        <v>10401</v>
      </c>
      <c r="C2699" s="121" t="s">
        <v>4393</v>
      </c>
      <c r="D2699" s="36" t="s">
        <v>3</v>
      </c>
      <c r="E2699" s="36">
        <v>10</v>
      </c>
      <c r="F2699" s="36">
        <v>9</v>
      </c>
      <c r="G2699" s="116">
        <v>2332.64</v>
      </c>
      <c r="H2699" s="102" t="s">
        <v>18506</v>
      </c>
    </row>
    <row r="2700" spans="1:8" x14ac:dyDescent="0.25">
      <c r="A2700" s="36"/>
      <c r="B2700" s="36"/>
      <c r="C2700" s="121"/>
      <c r="D2700" s="36" t="s">
        <v>4</v>
      </c>
      <c r="E2700" s="36">
        <v>8</v>
      </c>
      <c r="F2700" s="36">
        <v>8</v>
      </c>
      <c r="G2700" s="116">
        <v>1658.76</v>
      </c>
      <c r="H2700" s="102"/>
    </row>
    <row r="2701" spans="1:8" x14ac:dyDescent="0.25">
      <c r="A2701" s="36"/>
      <c r="B2701" s="36"/>
      <c r="C2701" s="121"/>
      <c r="D2701" s="36" t="s">
        <v>5</v>
      </c>
      <c r="E2701" s="36">
        <v>5</v>
      </c>
      <c r="F2701" s="36">
        <v>40</v>
      </c>
      <c r="G2701" s="116">
        <v>5183.6400000000003</v>
      </c>
      <c r="H2701" s="102"/>
    </row>
    <row r="2702" spans="1:8" x14ac:dyDescent="0.25">
      <c r="A2702" s="36"/>
      <c r="B2702" s="36"/>
      <c r="C2702" s="121"/>
      <c r="D2702" s="36" t="s">
        <v>6</v>
      </c>
      <c r="E2702" s="36">
        <v>1</v>
      </c>
      <c r="F2702" s="36">
        <v>1</v>
      </c>
      <c r="G2702" s="116">
        <v>25.92</v>
      </c>
      <c r="H2702" s="102"/>
    </row>
    <row r="2703" spans="1:8" x14ac:dyDescent="0.25">
      <c r="A2703" s="36"/>
      <c r="B2703" s="36"/>
      <c r="C2703" s="121"/>
      <c r="D2703" s="36" t="s">
        <v>7</v>
      </c>
      <c r="E2703" s="36">
        <v>0.5</v>
      </c>
      <c r="F2703" s="36">
        <v>16</v>
      </c>
      <c r="G2703" s="116">
        <v>207.35</v>
      </c>
      <c r="H2703" s="102"/>
    </row>
    <row r="2704" spans="1:8" ht="31.5" x14ac:dyDescent="0.25">
      <c r="A2704" s="36"/>
      <c r="B2704" s="36"/>
      <c r="C2704" s="122" t="s">
        <v>15168</v>
      </c>
      <c r="D2704" s="106"/>
      <c r="E2704" s="106"/>
      <c r="F2704" s="106">
        <v>74</v>
      </c>
      <c r="G2704" s="117">
        <v>9408.3100000000013</v>
      </c>
      <c r="H2704" s="102"/>
    </row>
    <row r="2705" spans="1:8" x14ac:dyDescent="0.25">
      <c r="A2705" s="36" t="s">
        <v>4394</v>
      </c>
      <c r="B2705" s="36" t="s">
        <v>10402</v>
      </c>
      <c r="C2705" s="121" t="s">
        <v>4395</v>
      </c>
      <c r="D2705" s="36" t="s">
        <v>3</v>
      </c>
      <c r="E2705" s="36">
        <v>10</v>
      </c>
      <c r="F2705" s="36">
        <v>1</v>
      </c>
      <c r="G2705" s="116">
        <v>259.18</v>
      </c>
      <c r="H2705" s="102" t="s">
        <v>19702</v>
      </c>
    </row>
    <row r="2706" spans="1:8" x14ac:dyDescent="0.25">
      <c r="A2706" s="36"/>
      <c r="B2706" s="36"/>
      <c r="C2706" s="121"/>
      <c r="D2706" s="36" t="s">
        <v>5</v>
      </c>
      <c r="E2706" s="36">
        <v>5</v>
      </c>
      <c r="F2706" s="36">
        <v>2</v>
      </c>
      <c r="G2706" s="116">
        <v>259.18</v>
      </c>
      <c r="H2706" s="102"/>
    </row>
    <row r="2707" spans="1:8" x14ac:dyDescent="0.25">
      <c r="A2707" s="36"/>
      <c r="B2707" s="36"/>
      <c r="C2707" s="121"/>
      <c r="D2707" s="36" t="s">
        <v>6</v>
      </c>
      <c r="E2707" s="36">
        <v>1</v>
      </c>
      <c r="F2707" s="36">
        <v>1</v>
      </c>
      <c r="G2707" s="116">
        <v>25.92</v>
      </c>
      <c r="H2707" s="102"/>
    </row>
    <row r="2708" spans="1:8" x14ac:dyDescent="0.25">
      <c r="A2708" s="36"/>
      <c r="B2708" s="36"/>
      <c r="C2708" s="122" t="s">
        <v>15169</v>
      </c>
      <c r="D2708" s="106"/>
      <c r="E2708" s="106"/>
      <c r="F2708" s="106">
        <v>4</v>
      </c>
      <c r="G2708" s="117">
        <v>544.28</v>
      </c>
      <c r="H2708" s="102"/>
    </row>
    <row r="2709" spans="1:8" ht="31.5" x14ac:dyDescent="0.25">
      <c r="A2709" s="36" t="s">
        <v>4396</v>
      </c>
      <c r="B2709" s="36" t="s">
        <v>10403</v>
      </c>
      <c r="C2709" s="121" t="s">
        <v>4397</v>
      </c>
      <c r="D2709" s="36" t="s">
        <v>3</v>
      </c>
      <c r="E2709" s="36">
        <v>10</v>
      </c>
      <c r="F2709" s="36">
        <v>1</v>
      </c>
      <c r="G2709" s="116">
        <v>259.18</v>
      </c>
      <c r="H2709" s="102" t="s">
        <v>18228</v>
      </c>
    </row>
    <row r="2710" spans="1:8" ht="31.5" x14ac:dyDescent="0.25">
      <c r="A2710" s="36"/>
      <c r="B2710" s="36"/>
      <c r="C2710" s="122" t="s">
        <v>15170</v>
      </c>
      <c r="D2710" s="106"/>
      <c r="E2710" s="106"/>
      <c r="F2710" s="106">
        <v>1</v>
      </c>
      <c r="G2710" s="117">
        <v>259.18</v>
      </c>
      <c r="H2710" s="102"/>
    </row>
    <row r="2711" spans="1:8" x14ac:dyDescent="0.25">
      <c r="A2711" s="36" t="s">
        <v>4398</v>
      </c>
      <c r="B2711" s="36" t="s">
        <v>10404</v>
      </c>
      <c r="C2711" s="121" t="s">
        <v>4399</v>
      </c>
      <c r="D2711" s="36" t="s">
        <v>3</v>
      </c>
      <c r="E2711" s="36">
        <v>10</v>
      </c>
      <c r="F2711" s="36">
        <v>4</v>
      </c>
      <c r="G2711" s="116">
        <v>1036.73</v>
      </c>
      <c r="H2711" s="102" t="s">
        <v>19687</v>
      </c>
    </row>
    <row r="2712" spans="1:8" x14ac:dyDescent="0.25">
      <c r="A2712" s="36"/>
      <c r="B2712" s="36"/>
      <c r="C2712" s="121"/>
      <c r="D2712" s="36" t="s">
        <v>4</v>
      </c>
      <c r="E2712" s="36">
        <v>8</v>
      </c>
      <c r="F2712" s="36">
        <v>1</v>
      </c>
      <c r="G2712" s="116">
        <v>207.35</v>
      </c>
      <c r="H2712" s="102"/>
    </row>
    <row r="2713" spans="1:8" x14ac:dyDescent="0.25">
      <c r="A2713" s="36"/>
      <c r="B2713" s="36"/>
      <c r="C2713" s="121"/>
      <c r="D2713" s="36" t="s">
        <v>8</v>
      </c>
      <c r="E2713" s="36">
        <v>2</v>
      </c>
      <c r="F2713" s="36">
        <v>1</v>
      </c>
      <c r="G2713" s="116">
        <v>51.84</v>
      </c>
      <c r="H2713" s="102"/>
    </row>
    <row r="2714" spans="1:8" x14ac:dyDescent="0.25">
      <c r="A2714" s="36"/>
      <c r="B2714" s="36"/>
      <c r="C2714" s="121"/>
      <c r="D2714" s="36" t="s">
        <v>7</v>
      </c>
      <c r="E2714" s="36">
        <v>0.5</v>
      </c>
      <c r="F2714" s="36">
        <v>3</v>
      </c>
      <c r="G2714" s="116">
        <v>38.880000000000003</v>
      </c>
      <c r="H2714" s="102"/>
    </row>
    <row r="2715" spans="1:8" x14ac:dyDescent="0.25">
      <c r="A2715" s="36"/>
      <c r="B2715" s="36"/>
      <c r="C2715" s="122" t="s">
        <v>15171</v>
      </c>
      <c r="D2715" s="106"/>
      <c r="E2715" s="106"/>
      <c r="F2715" s="106">
        <v>9</v>
      </c>
      <c r="G2715" s="117">
        <v>1334.8</v>
      </c>
      <c r="H2715" s="102"/>
    </row>
    <row r="2716" spans="1:8" ht="31.5" x14ac:dyDescent="0.25">
      <c r="A2716" s="36" t="s">
        <v>4400</v>
      </c>
      <c r="B2716" s="36" t="s">
        <v>10405</v>
      </c>
      <c r="C2716" s="121" t="s">
        <v>4401</v>
      </c>
      <c r="D2716" s="36" t="s">
        <v>5</v>
      </c>
      <c r="E2716" s="36">
        <v>5</v>
      </c>
      <c r="F2716" s="36">
        <v>1</v>
      </c>
      <c r="G2716" s="116">
        <v>129.59</v>
      </c>
      <c r="H2716" s="102" t="s">
        <v>17497</v>
      </c>
    </row>
    <row r="2717" spans="1:8" x14ac:dyDescent="0.25">
      <c r="A2717" s="36"/>
      <c r="B2717" s="36"/>
      <c r="C2717" s="121"/>
      <c r="D2717" s="36" t="s">
        <v>7</v>
      </c>
      <c r="E2717" s="36">
        <v>0.5</v>
      </c>
      <c r="F2717" s="36">
        <v>1</v>
      </c>
      <c r="G2717" s="116">
        <v>12.96</v>
      </c>
      <c r="H2717" s="102"/>
    </row>
    <row r="2718" spans="1:8" ht="47.25" x14ac:dyDescent="0.25">
      <c r="A2718" s="36"/>
      <c r="B2718" s="36"/>
      <c r="C2718" s="122" t="s">
        <v>15172</v>
      </c>
      <c r="D2718" s="106"/>
      <c r="E2718" s="106"/>
      <c r="F2718" s="106">
        <v>2</v>
      </c>
      <c r="G2718" s="117">
        <v>142.55000000000001</v>
      </c>
      <c r="H2718" s="102"/>
    </row>
    <row r="2719" spans="1:8" x14ac:dyDescent="0.25">
      <c r="A2719" s="36" t="s">
        <v>4402</v>
      </c>
      <c r="B2719" s="36" t="s">
        <v>10406</v>
      </c>
      <c r="C2719" s="121" t="s">
        <v>4403</v>
      </c>
      <c r="D2719" s="36" t="s">
        <v>4</v>
      </c>
      <c r="E2719" s="36">
        <v>8</v>
      </c>
      <c r="F2719" s="36">
        <v>7</v>
      </c>
      <c r="G2719" s="116">
        <v>1451.42</v>
      </c>
      <c r="H2719" s="102" t="s">
        <v>17910</v>
      </c>
    </row>
    <row r="2720" spans="1:8" x14ac:dyDescent="0.25">
      <c r="A2720" s="36"/>
      <c r="B2720" s="36"/>
      <c r="C2720" s="121"/>
      <c r="D2720" s="36" t="s">
        <v>7</v>
      </c>
      <c r="E2720" s="36">
        <v>0.5</v>
      </c>
      <c r="F2720" s="36">
        <v>4</v>
      </c>
      <c r="G2720" s="116">
        <v>51.84</v>
      </c>
      <c r="H2720" s="102"/>
    </row>
    <row r="2721" spans="1:8" x14ac:dyDescent="0.25">
      <c r="A2721" s="36"/>
      <c r="B2721" s="36"/>
      <c r="C2721" s="122" t="s">
        <v>15173</v>
      </c>
      <c r="D2721" s="106"/>
      <c r="E2721" s="106"/>
      <c r="F2721" s="106">
        <v>11</v>
      </c>
      <c r="G2721" s="117">
        <v>1503.26</v>
      </c>
      <c r="H2721" s="102"/>
    </row>
    <row r="2722" spans="1:8" x14ac:dyDescent="0.25">
      <c r="A2722" s="36" t="s">
        <v>4404</v>
      </c>
      <c r="B2722" s="36" t="s">
        <v>10407</v>
      </c>
      <c r="C2722" s="121" t="s">
        <v>4405</v>
      </c>
      <c r="D2722" s="36" t="s">
        <v>5</v>
      </c>
      <c r="E2722" s="36">
        <v>5</v>
      </c>
      <c r="F2722" s="36">
        <v>1</v>
      </c>
      <c r="G2722" s="116">
        <v>129.59</v>
      </c>
      <c r="H2722" s="102" t="s">
        <v>17032</v>
      </c>
    </row>
    <row r="2723" spans="1:8" x14ac:dyDescent="0.25">
      <c r="A2723" s="36"/>
      <c r="B2723" s="36"/>
      <c r="C2723" s="122" t="s">
        <v>15174</v>
      </c>
      <c r="D2723" s="106"/>
      <c r="E2723" s="106"/>
      <c r="F2723" s="106">
        <v>1</v>
      </c>
      <c r="G2723" s="117">
        <v>129.59</v>
      </c>
      <c r="H2723" s="102"/>
    </row>
    <row r="2724" spans="1:8" x14ac:dyDescent="0.25">
      <c r="A2724" s="36" t="s">
        <v>4406</v>
      </c>
      <c r="B2724" s="36" t="s">
        <v>10408</v>
      </c>
      <c r="C2724" s="121" t="s">
        <v>4407</v>
      </c>
      <c r="D2724" s="36" t="s">
        <v>3</v>
      </c>
      <c r="E2724" s="36">
        <v>10</v>
      </c>
      <c r="F2724" s="36">
        <v>1</v>
      </c>
      <c r="G2724" s="116">
        <v>259.18</v>
      </c>
      <c r="H2724" s="102" t="s">
        <v>20495</v>
      </c>
    </row>
    <row r="2725" spans="1:8" x14ac:dyDescent="0.25">
      <c r="A2725" s="36"/>
      <c r="B2725" s="36"/>
      <c r="C2725" s="122" t="s">
        <v>15175</v>
      </c>
      <c r="D2725" s="106"/>
      <c r="E2725" s="106"/>
      <c r="F2725" s="106">
        <v>1</v>
      </c>
      <c r="G2725" s="117">
        <v>259.18</v>
      </c>
      <c r="H2725" s="102"/>
    </row>
    <row r="2726" spans="1:8" x14ac:dyDescent="0.25">
      <c r="A2726" s="36" t="s">
        <v>4408</v>
      </c>
      <c r="B2726" s="36" t="s">
        <v>10409</v>
      </c>
      <c r="C2726" s="121" t="s">
        <v>4409</v>
      </c>
      <c r="D2726" s="36" t="s">
        <v>5</v>
      </c>
      <c r="E2726" s="36">
        <v>5</v>
      </c>
      <c r="F2726" s="36">
        <v>1</v>
      </c>
      <c r="G2726" s="116">
        <v>129.59</v>
      </c>
      <c r="H2726" s="102" t="s">
        <v>17473</v>
      </c>
    </row>
    <row r="2727" spans="1:8" x14ac:dyDescent="0.25">
      <c r="A2727" s="36"/>
      <c r="B2727" s="36"/>
      <c r="C2727" s="122" t="s">
        <v>15176</v>
      </c>
      <c r="D2727" s="106"/>
      <c r="E2727" s="106"/>
      <c r="F2727" s="106">
        <v>1</v>
      </c>
      <c r="G2727" s="117">
        <v>129.59</v>
      </c>
      <c r="H2727" s="102"/>
    </row>
    <row r="2728" spans="1:8" ht="31.5" x14ac:dyDescent="0.25">
      <c r="A2728" s="36" t="s">
        <v>4410</v>
      </c>
      <c r="B2728" s="36" t="s">
        <v>10410</v>
      </c>
      <c r="C2728" s="121" t="s">
        <v>4411</v>
      </c>
      <c r="D2728" s="36" t="s">
        <v>7</v>
      </c>
      <c r="E2728" s="36">
        <v>0.5</v>
      </c>
      <c r="F2728" s="36">
        <v>1</v>
      </c>
      <c r="G2728" s="116">
        <v>12.96</v>
      </c>
      <c r="H2728" s="102" t="s">
        <v>18033</v>
      </c>
    </row>
    <row r="2729" spans="1:8" ht="31.5" x14ac:dyDescent="0.25">
      <c r="A2729" s="36"/>
      <c r="B2729" s="36"/>
      <c r="C2729" s="122" t="s">
        <v>15177</v>
      </c>
      <c r="D2729" s="106"/>
      <c r="E2729" s="106"/>
      <c r="F2729" s="106">
        <v>1</v>
      </c>
      <c r="G2729" s="117">
        <v>12.96</v>
      </c>
      <c r="H2729" s="102"/>
    </row>
    <row r="2730" spans="1:8" ht="31.5" x14ac:dyDescent="0.25">
      <c r="A2730" s="36" t="s">
        <v>4412</v>
      </c>
      <c r="B2730" s="36" t="s">
        <v>10411</v>
      </c>
      <c r="C2730" s="121" t="s">
        <v>4413</v>
      </c>
      <c r="D2730" s="36" t="s">
        <v>4</v>
      </c>
      <c r="E2730" s="36">
        <v>8</v>
      </c>
      <c r="F2730" s="36">
        <v>1</v>
      </c>
      <c r="G2730" s="116">
        <v>207.35</v>
      </c>
      <c r="H2730" s="102" t="s">
        <v>16921</v>
      </c>
    </row>
    <row r="2731" spans="1:8" x14ac:dyDescent="0.25">
      <c r="A2731" s="36"/>
      <c r="B2731" s="36"/>
      <c r="C2731" s="121"/>
      <c r="D2731" s="36" t="s">
        <v>8</v>
      </c>
      <c r="E2731" s="36">
        <v>2</v>
      </c>
      <c r="F2731" s="36">
        <v>6</v>
      </c>
      <c r="G2731" s="116">
        <v>311.02</v>
      </c>
      <c r="H2731" s="102"/>
    </row>
    <row r="2732" spans="1:8" x14ac:dyDescent="0.25">
      <c r="A2732" s="36"/>
      <c r="B2732" s="36"/>
      <c r="C2732" s="121"/>
      <c r="D2732" s="36" t="s">
        <v>7</v>
      </c>
      <c r="E2732" s="36">
        <v>0.5</v>
      </c>
      <c r="F2732" s="36">
        <v>7</v>
      </c>
      <c r="G2732" s="116">
        <v>90.71</v>
      </c>
      <c r="H2732" s="102"/>
    </row>
    <row r="2733" spans="1:8" ht="31.5" x14ac:dyDescent="0.25">
      <c r="A2733" s="36"/>
      <c r="B2733" s="36"/>
      <c r="C2733" s="122" t="s">
        <v>15178</v>
      </c>
      <c r="D2733" s="106"/>
      <c r="E2733" s="106"/>
      <c r="F2733" s="106">
        <v>14</v>
      </c>
      <c r="G2733" s="117">
        <v>609.08000000000004</v>
      </c>
      <c r="H2733" s="102"/>
    </row>
    <row r="2734" spans="1:8" ht="31.5" x14ac:dyDescent="0.25">
      <c r="A2734" s="36" t="s">
        <v>4414</v>
      </c>
      <c r="B2734" s="36" t="s">
        <v>10412</v>
      </c>
      <c r="C2734" s="121" t="s">
        <v>4415</v>
      </c>
      <c r="D2734" s="36" t="s">
        <v>7</v>
      </c>
      <c r="E2734" s="36">
        <v>0.5</v>
      </c>
      <c r="F2734" s="36">
        <v>1</v>
      </c>
      <c r="G2734" s="116">
        <v>12.96</v>
      </c>
      <c r="H2734" s="102" t="s">
        <v>18737</v>
      </c>
    </row>
    <row r="2735" spans="1:8" ht="31.5" x14ac:dyDescent="0.25">
      <c r="A2735" s="36"/>
      <c r="B2735" s="36"/>
      <c r="C2735" s="122" t="s">
        <v>15179</v>
      </c>
      <c r="D2735" s="106"/>
      <c r="E2735" s="106"/>
      <c r="F2735" s="106">
        <v>1</v>
      </c>
      <c r="G2735" s="117">
        <v>12.96</v>
      </c>
      <c r="H2735" s="102"/>
    </row>
    <row r="2736" spans="1:8" x14ac:dyDescent="0.25">
      <c r="A2736" s="36" t="s">
        <v>4416</v>
      </c>
      <c r="B2736" s="36" t="s">
        <v>10413</v>
      </c>
      <c r="C2736" s="121" t="s">
        <v>4417</v>
      </c>
      <c r="D2736" s="36" t="s">
        <v>8</v>
      </c>
      <c r="E2736" s="36">
        <v>2</v>
      </c>
      <c r="F2736" s="36">
        <v>1</v>
      </c>
      <c r="G2736" s="116">
        <v>51.84</v>
      </c>
      <c r="H2736" s="102" t="s">
        <v>17768</v>
      </c>
    </row>
    <row r="2737" spans="1:8" x14ac:dyDescent="0.25">
      <c r="A2737" s="36"/>
      <c r="B2737" s="36"/>
      <c r="C2737" s="121"/>
      <c r="D2737" s="36" t="s">
        <v>7</v>
      </c>
      <c r="E2737" s="36">
        <v>0.5</v>
      </c>
      <c r="F2737" s="36">
        <v>2</v>
      </c>
      <c r="G2737" s="116">
        <v>25.92</v>
      </c>
      <c r="H2737" s="102"/>
    </row>
    <row r="2738" spans="1:8" ht="31.5" x14ac:dyDescent="0.25">
      <c r="A2738" s="36"/>
      <c r="B2738" s="36"/>
      <c r="C2738" s="122" t="s">
        <v>15180</v>
      </c>
      <c r="D2738" s="106"/>
      <c r="E2738" s="106"/>
      <c r="F2738" s="106">
        <v>3</v>
      </c>
      <c r="G2738" s="117">
        <v>77.760000000000005</v>
      </c>
      <c r="H2738" s="102"/>
    </row>
    <row r="2739" spans="1:8" ht="31.5" x14ac:dyDescent="0.25">
      <c r="A2739" s="36" t="s">
        <v>4418</v>
      </c>
      <c r="B2739" s="36" t="s">
        <v>10414</v>
      </c>
      <c r="C2739" s="121" t="s">
        <v>4419</v>
      </c>
      <c r="D2739" s="36" t="s">
        <v>5</v>
      </c>
      <c r="E2739" s="36">
        <v>5</v>
      </c>
      <c r="F2739" s="36">
        <v>2</v>
      </c>
      <c r="G2739" s="116">
        <v>259.18</v>
      </c>
      <c r="H2739" s="114" t="s">
        <v>19885</v>
      </c>
    </row>
    <row r="2740" spans="1:8" x14ac:dyDescent="0.25">
      <c r="A2740" s="36"/>
      <c r="B2740" s="36"/>
      <c r="C2740" s="121"/>
      <c r="D2740" s="36" t="s">
        <v>7</v>
      </c>
      <c r="E2740" s="36">
        <v>0.5</v>
      </c>
      <c r="F2740" s="36">
        <v>6</v>
      </c>
      <c r="G2740" s="116">
        <v>77.75</v>
      </c>
      <c r="H2740" s="102"/>
    </row>
    <row r="2741" spans="1:8" ht="31.5" x14ac:dyDescent="0.25">
      <c r="A2741" s="36"/>
      <c r="B2741" s="36"/>
      <c r="C2741" s="122" t="s">
        <v>15181</v>
      </c>
      <c r="D2741" s="106"/>
      <c r="E2741" s="106"/>
      <c r="F2741" s="106">
        <v>8</v>
      </c>
      <c r="G2741" s="117">
        <v>336.93</v>
      </c>
      <c r="H2741" s="102"/>
    </row>
    <row r="2742" spans="1:8" x14ac:dyDescent="0.25">
      <c r="A2742" s="36" t="s">
        <v>4420</v>
      </c>
      <c r="B2742" s="36" t="s">
        <v>10415</v>
      </c>
      <c r="C2742" s="121" t="s">
        <v>4421</v>
      </c>
      <c r="D2742" s="36" t="s">
        <v>5</v>
      </c>
      <c r="E2742" s="36">
        <v>5</v>
      </c>
      <c r="F2742" s="36">
        <v>2</v>
      </c>
      <c r="G2742" s="116">
        <v>259.18</v>
      </c>
      <c r="H2742" s="102" t="s">
        <v>19373</v>
      </c>
    </row>
    <row r="2743" spans="1:8" x14ac:dyDescent="0.25">
      <c r="A2743" s="36"/>
      <c r="B2743" s="36"/>
      <c r="C2743" s="121"/>
      <c r="D2743" s="36" t="s">
        <v>7</v>
      </c>
      <c r="E2743" s="36">
        <v>0.5</v>
      </c>
      <c r="F2743" s="36">
        <v>1</v>
      </c>
      <c r="G2743" s="116">
        <v>12.96</v>
      </c>
      <c r="H2743" s="102"/>
    </row>
    <row r="2744" spans="1:8" x14ac:dyDescent="0.25">
      <c r="A2744" s="36"/>
      <c r="B2744" s="36"/>
      <c r="C2744" s="122" t="s">
        <v>15182</v>
      </c>
      <c r="D2744" s="106"/>
      <c r="E2744" s="106"/>
      <c r="F2744" s="106">
        <v>3</v>
      </c>
      <c r="G2744" s="117">
        <v>272.14</v>
      </c>
      <c r="H2744" s="102"/>
    </row>
    <row r="2745" spans="1:8" ht="31.5" x14ac:dyDescent="0.25">
      <c r="A2745" s="36" t="s">
        <v>4422</v>
      </c>
      <c r="B2745" s="36" t="s">
        <v>10416</v>
      </c>
      <c r="C2745" s="121" t="s">
        <v>4423</v>
      </c>
      <c r="D2745" s="36" t="s">
        <v>7</v>
      </c>
      <c r="E2745" s="36">
        <v>0.5</v>
      </c>
      <c r="F2745" s="36">
        <v>1</v>
      </c>
      <c r="G2745" s="116">
        <v>12.96</v>
      </c>
      <c r="H2745" s="102" t="s">
        <v>17856</v>
      </c>
    </row>
    <row r="2746" spans="1:8" ht="31.5" x14ac:dyDescent="0.25">
      <c r="A2746" s="36"/>
      <c r="B2746" s="36"/>
      <c r="C2746" s="122" t="s">
        <v>15183</v>
      </c>
      <c r="D2746" s="106"/>
      <c r="E2746" s="106"/>
      <c r="F2746" s="106">
        <v>1</v>
      </c>
      <c r="G2746" s="117">
        <v>12.96</v>
      </c>
      <c r="H2746" s="102"/>
    </row>
    <row r="2747" spans="1:8" x14ac:dyDescent="0.25">
      <c r="A2747" s="36" t="s">
        <v>4424</v>
      </c>
      <c r="B2747" s="36" t="s">
        <v>10417</v>
      </c>
      <c r="C2747" s="121" t="s">
        <v>4425</v>
      </c>
      <c r="D2747" s="36" t="s">
        <v>8</v>
      </c>
      <c r="E2747" s="36">
        <v>2</v>
      </c>
      <c r="F2747" s="36">
        <v>3</v>
      </c>
      <c r="G2747" s="116">
        <v>155.51</v>
      </c>
      <c r="H2747" s="102" t="s">
        <v>17483</v>
      </c>
    </row>
    <row r="2748" spans="1:8" x14ac:dyDescent="0.25">
      <c r="A2748" s="36"/>
      <c r="B2748" s="36"/>
      <c r="C2748" s="121"/>
      <c r="D2748" s="36" t="s">
        <v>7</v>
      </c>
      <c r="E2748" s="36">
        <v>0.5</v>
      </c>
      <c r="F2748" s="36">
        <v>5</v>
      </c>
      <c r="G2748" s="116">
        <v>64.8</v>
      </c>
      <c r="H2748" s="102"/>
    </row>
    <row r="2749" spans="1:8" x14ac:dyDescent="0.25">
      <c r="A2749" s="36"/>
      <c r="B2749" s="36"/>
      <c r="C2749" s="122" t="s">
        <v>15184</v>
      </c>
      <c r="D2749" s="106"/>
      <c r="E2749" s="106"/>
      <c r="F2749" s="106">
        <v>8</v>
      </c>
      <c r="G2749" s="117">
        <v>220.31</v>
      </c>
      <c r="H2749" s="102"/>
    </row>
    <row r="2750" spans="1:8" x14ac:dyDescent="0.25">
      <c r="A2750" s="36" t="s">
        <v>4426</v>
      </c>
      <c r="B2750" s="36" t="s">
        <v>10418</v>
      </c>
      <c r="C2750" s="121" t="s">
        <v>4427</v>
      </c>
      <c r="D2750" s="36" t="s">
        <v>7</v>
      </c>
      <c r="E2750" s="36">
        <v>0.5</v>
      </c>
      <c r="F2750" s="36">
        <v>3</v>
      </c>
      <c r="G2750" s="116">
        <v>38.880000000000003</v>
      </c>
      <c r="H2750" s="102" t="s">
        <v>17946</v>
      </c>
    </row>
    <row r="2751" spans="1:8" x14ac:dyDescent="0.25">
      <c r="A2751" s="36"/>
      <c r="B2751" s="36"/>
      <c r="C2751" s="122" t="s">
        <v>15185</v>
      </c>
      <c r="D2751" s="106"/>
      <c r="E2751" s="106"/>
      <c r="F2751" s="106">
        <v>3</v>
      </c>
      <c r="G2751" s="117">
        <v>38.880000000000003</v>
      </c>
      <c r="H2751" s="102"/>
    </row>
    <row r="2752" spans="1:8" ht="31.5" x14ac:dyDescent="0.25">
      <c r="A2752" s="36" t="s">
        <v>4428</v>
      </c>
      <c r="B2752" s="36" t="s">
        <v>10419</v>
      </c>
      <c r="C2752" s="121" t="s">
        <v>4429</v>
      </c>
      <c r="D2752" s="36" t="s">
        <v>5</v>
      </c>
      <c r="E2752" s="36">
        <v>5</v>
      </c>
      <c r="F2752" s="36">
        <v>1</v>
      </c>
      <c r="G2752" s="116">
        <v>129.59</v>
      </c>
      <c r="H2752" s="102" t="s">
        <v>17484</v>
      </c>
    </row>
    <row r="2753" spans="1:8" ht="31.5" x14ac:dyDescent="0.25">
      <c r="A2753" s="36"/>
      <c r="B2753" s="36"/>
      <c r="C2753" s="122" t="s">
        <v>15186</v>
      </c>
      <c r="D2753" s="106"/>
      <c r="E2753" s="106"/>
      <c r="F2753" s="106">
        <v>1</v>
      </c>
      <c r="G2753" s="117">
        <v>129.59</v>
      </c>
      <c r="H2753" s="102"/>
    </row>
    <row r="2754" spans="1:8" x14ac:dyDescent="0.25">
      <c r="A2754" s="36" t="s">
        <v>4430</v>
      </c>
      <c r="B2754" s="36" t="s">
        <v>10420</v>
      </c>
      <c r="C2754" s="121" t="s">
        <v>10421</v>
      </c>
      <c r="D2754" s="36" t="s">
        <v>3</v>
      </c>
      <c r="E2754" s="36">
        <v>10</v>
      </c>
      <c r="F2754" s="36">
        <v>1</v>
      </c>
      <c r="G2754" s="116">
        <v>259.18</v>
      </c>
      <c r="H2754" s="102" t="s">
        <v>17727</v>
      </c>
    </row>
    <row r="2755" spans="1:8" x14ac:dyDescent="0.25">
      <c r="A2755" s="36"/>
      <c r="B2755" s="36"/>
      <c r="C2755" s="122" t="s">
        <v>15187</v>
      </c>
      <c r="D2755" s="106"/>
      <c r="E2755" s="106"/>
      <c r="F2755" s="106">
        <v>1</v>
      </c>
      <c r="G2755" s="117">
        <v>259.18</v>
      </c>
      <c r="H2755" s="102"/>
    </row>
    <row r="2756" spans="1:8" x14ac:dyDescent="0.25">
      <c r="A2756" s="36" t="s">
        <v>4431</v>
      </c>
      <c r="B2756" s="36" t="s">
        <v>10422</v>
      </c>
      <c r="C2756" s="121" t="s">
        <v>4432</v>
      </c>
      <c r="D2756" s="36" t="s">
        <v>3</v>
      </c>
      <c r="E2756" s="36">
        <v>10</v>
      </c>
      <c r="F2756" s="36">
        <v>2</v>
      </c>
      <c r="G2756" s="116">
        <v>518.36</v>
      </c>
      <c r="H2756" s="102" t="s">
        <v>20708</v>
      </c>
    </row>
    <row r="2757" spans="1:8" x14ac:dyDescent="0.25">
      <c r="A2757" s="36"/>
      <c r="B2757" s="36"/>
      <c r="C2757" s="121"/>
      <c r="D2757" s="36" t="s">
        <v>4</v>
      </c>
      <c r="E2757" s="36">
        <v>8</v>
      </c>
      <c r="F2757" s="36">
        <v>3</v>
      </c>
      <c r="G2757" s="116">
        <v>622.04</v>
      </c>
      <c r="H2757" s="102"/>
    </row>
    <row r="2758" spans="1:8" x14ac:dyDescent="0.25">
      <c r="A2758" s="36"/>
      <c r="B2758" s="36"/>
      <c r="C2758" s="121"/>
      <c r="D2758" s="36" t="s">
        <v>5</v>
      </c>
      <c r="E2758" s="36">
        <v>5</v>
      </c>
      <c r="F2758" s="36">
        <v>21</v>
      </c>
      <c r="G2758" s="116">
        <v>2721.41</v>
      </c>
      <c r="H2758" s="102"/>
    </row>
    <row r="2759" spans="1:8" x14ac:dyDescent="0.25">
      <c r="A2759" s="36"/>
      <c r="B2759" s="36"/>
      <c r="C2759" s="121"/>
      <c r="D2759" s="36" t="s">
        <v>6</v>
      </c>
      <c r="E2759" s="36">
        <v>1</v>
      </c>
      <c r="F2759" s="36">
        <v>2</v>
      </c>
      <c r="G2759" s="116">
        <v>51.84</v>
      </c>
      <c r="H2759" s="102"/>
    </row>
    <row r="2760" spans="1:8" x14ac:dyDescent="0.25">
      <c r="A2760" s="36"/>
      <c r="B2760" s="36"/>
      <c r="C2760" s="121"/>
      <c r="D2760" s="36" t="s">
        <v>7</v>
      </c>
      <c r="E2760" s="36">
        <v>0.5</v>
      </c>
      <c r="F2760" s="36">
        <v>5</v>
      </c>
      <c r="G2760" s="116">
        <v>64.8</v>
      </c>
      <c r="H2760" s="102"/>
    </row>
    <row r="2761" spans="1:8" x14ac:dyDescent="0.25">
      <c r="A2761" s="36"/>
      <c r="B2761" s="36"/>
      <c r="C2761" s="122" t="s">
        <v>15188</v>
      </c>
      <c r="D2761" s="106"/>
      <c r="E2761" s="106"/>
      <c r="F2761" s="106">
        <v>33</v>
      </c>
      <c r="G2761" s="117">
        <v>3978.4500000000003</v>
      </c>
      <c r="H2761" s="102"/>
    </row>
    <row r="2762" spans="1:8" ht="31.5" x14ac:dyDescent="0.25">
      <c r="A2762" s="36" t="s">
        <v>4433</v>
      </c>
      <c r="B2762" s="36" t="s">
        <v>10423</v>
      </c>
      <c r="C2762" s="121" t="s">
        <v>4434</v>
      </c>
      <c r="D2762" s="36" t="s">
        <v>7</v>
      </c>
      <c r="E2762" s="36">
        <v>0.5</v>
      </c>
      <c r="F2762" s="36">
        <v>1</v>
      </c>
      <c r="G2762" s="116">
        <v>12.96</v>
      </c>
      <c r="H2762" s="102" t="s">
        <v>19497</v>
      </c>
    </row>
    <row r="2763" spans="1:8" ht="31.5" x14ac:dyDescent="0.25">
      <c r="A2763" s="36"/>
      <c r="B2763" s="36"/>
      <c r="C2763" s="122" t="s">
        <v>15189</v>
      </c>
      <c r="D2763" s="106"/>
      <c r="E2763" s="106"/>
      <c r="F2763" s="106">
        <v>1</v>
      </c>
      <c r="G2763" s="117">
        <v>12.96</v>
      </c>
      <c r="H2763" s="102"/>
    </row>
    <row r="2764" spans="1:8" x14ac:dyDescent="0.25">
      <c r="A2764" s="36" t="s">
        <v>4435</v>
      </c>
      <c r="B2764" s="36" t="s">
        <v>10424</v>
      </c>
      <c r="C2764" s="121" t="s">
        <v>6630</v>
      </c>
      <c r="D2764" s="36" t="s">
        <v>7</v>
      </c>
      <c r="E2764" s="36">
        <v>0.5</v>
      </c>
      <c r="F2764" s="36">
        <v>9</v>
      </c>
      <c r="G2764" s="116">
        <v>116.63</v>
      </c>
      <c r="H2764" s="102" t="s">
        <v>20249</v>
      </c>
    </row>
    <row r="2765" spans="1:8" ht="31.5" x14ac:dyDescent="0.25">
      <c r="A2765" s="36"/>
      <c r="B2765" s="36"/>
      <c r="C2765" s="122" t="s">
        <v>15190</v>
      </c>
      <c r="D2765" s="106"/>
      <c r="E2765" s="106"/>
      <c r="F2765" s="106">
        <v>9</v>
      </c>
      <c r="G2765" s="117">
        <v>116.63</v>
      </c>
      <c r="H2765" s="102"/>
    </row>
    <row r="2766" spans="1:8" x14ac:dyDescent="0.25">
      <c r="A2766" s="36" t="s">
        <v>4436</v>
      </c>
      <c r="B2766" s="36" t="s">
        <v>10425</v>
      </c>
      <c r="C2766" s="121" t="s">
        <v>4437</v>
      </c>
      <c r="D2766" s="36" t="s">
        <v>7</v>
      </c>
      <c r="E2766" s="36">
        <v>0.5</v>
      </c>
      <c r="F2766" s="36">
        <v>3</v>
      </c>
      <c r="G2766" s="116">
        <v>38.880000000000003</v>
      </c>
      <c r="H2766" s="102" t="s">
        <v>17941</v>
      </c>
    </row>
    <row r="2767" spans="1:8" x14ac:dyDescent="0.25">
      <c r="A2767" s="36"/>
      <c r="B2767" s="36"/>
      <c r="C2767" s="122" t="s">
        <v>15191</v>
      </c>
      <c r="D2767" s="106"/>
      <c r="E2767" s="106"/>
      <c r="F2767" s="106">
        <v>3</v>
      </c>
      <c r="G2767" s="117">
        <v>38.880000000000003</v>
      </c>
      <c r="H2767" s="102"/>
    </row>
    <row r="2768" spans="1:8" x14ac:dyDescent="0.25">
      <c r="A2768" s="36" t="s">
        <v>4438</v>
      </c>
      <c r="B2768" s="36" t="s">
        <v>10426</v>
      </c>
      <c r="C2768" s="121" t="s">
        <v>4439</v>
      </c>
      <c r="D2768" s="36" t="s">
        <v>5</v>
      </c>
      <c r="E2768" s="36">
        <v>5</v>
      </c>
      <c r="F2768" s="36">
        <v>1</v>
      </c>
      <c r="G2768" s="116">
        <v>129.59</v>
      </c>
      <c r="H2768" s="102" t="s">
        <v>18812</v>
      </c>
    </row>
    <row r="2769" spans="1:8" x14ac:dyDescent="0.25">
      <c r="A2769" s="36"/>
      <c r="B2769" s="36"/>
      <c r="C2769" s="122" t="s">
        <v>15192</v>
      </c>
      <c r="D2769" s="106"/>
      <c r="E2769" s="106"/>
      <c r="F2769" s="106">
        <v>1</v>
      </c>
      <c r="G2769" s="117">
        <v>129.59</v>
      </c>
      <c r="H2769" s="102"/>
    </row>
    <row r="2770" spans="1:8" x14ac:dyDescent="0.25">
      <c r="A2770" s="36" t="s">
        <v>4440</v>
      </c>
      <c r="B2770" s="36" t="s">
        <v>10427</v>
      </c>
      <c r="C2770" s="121" t="s">
        <v>4441</v>
      </c>
      <c r="D2770" s="36" t="s">
        <v>5</v>
      </c>
      <c r="E2770" s="36">
        <v>5</v>
      </c>
      <c r="F2770" s="36">
        <v>1</v>
      </c>
      <c r="G2770" s="116">
        <v>129.59</v>
      </c>
      <c r="H2770" s="102" t="s">
        <v>17149</v>
      </c>
    </row>
    <row r="2771" spans="1:8" ht="31.5" x14ac:dyDescent="0.25">
      <c r="A2771" s="36"/>
      <c r="B2771" s="36"/>
      <c r="C2771" s="122" t="s">
        <v>15193</v>
      </c>
      <c r="D2771" s="106"/>
      <c r="E2771" s="106"/>
      <c r="F2771" s="106">
        <v>1</v>
      </c>
      <c r="G2771" s="117">
        <v>129.59</v>
      </c>
      <c r="H2771" s="102"/>
    </row>
    <row r="2772" spans="1:8" ht="31.5" x14ac:dyDescent="0.25">
      <c r="A2772" s="36" t="s">
        <v>4442</v>
      </c>
      <c r="B2772" s="36" t="s">
        <v>10428</v>
      </c>
      <c r="C2772" s="121" t="s">
        <v>4443</v>
      </c>
      <c r="D2772" s="36" t="s">
        <v>7</v>
      </c>
      <c r="E2772" s="36">
        <v>0.5</v>
      </c>
      <c r="F2772" s="36">
        <v>1</v>
      </c>
      <c r="G2772" s="116">
        <v>12.96</v>
      </c>
      <c r="H2772" s="102" t="s">
        <v>20657</v>
      </c>
    </row>
    <row r="2773" spans="1:8" ht="31.5" x14ac:dyDescent="0.25">
      <c r="A2773" s="36"/>
      <c r="B2773" s="36"/>
      <c r="C2773" s="122" t="s">
        <v>15194</v>
      </c>
      <c r="D2773" s="106"/>
      <c r="E2773" s="106"/>
      <c r="F2773" s="106">
        <v>1</v>
      </c>
      <c r="G2773" s="117">
        <v>12.96</v>
      </c>
      <c r="H2773" s="102"/>
    </row>
    <row r="2774" spans="1:8" ht="31.5" x14ac:dyDescent="0.25">
      <c r="A2774" s="36" t="s">
        <v>4444</v>
      </c>
      <c r="B2774" s="36" t="s">
        <v>10429</v>
      </c>
      <c r="C2774" s="121" t="s">
        <v>4445</v>
      </c>
      <c r="D2774" s="36" t="s">
        <v>3</v>
      </c>
      <c r="E2774" s="36">
        <v>10</v>
      </c>
      <c r="F2774" s="36">
        <v>1</v>
      </c>
      <c r="G2774" s="116">
        <v>259.18</v>
      </c>
      <c r="H2774" s="102" t="s">
        <v>17717</v>
      </c>
    </row>
    <row r="2775" spans="1:8" x14ac:dyDescent="0.25">
      <c r="A2775" s="36"/>
      <c r="B2775" s="36"/>
      <c r="C2775" s="121"/>
      <c r="D2775" s="36" t="s">
        <v>7</v>
      </c>
      <c r="E2775" s="36">
        <v>0.5</v>
      </c>
      <c r="F2775" s="36">
        <v>1</v>
      </c>
      <c r="G2775" s="116">
        <v>12.96</v>
      </c>
      <c r="H2775" s="102"/>
    </row>
    <row r="2776" spans="1:8" ht="31.5" x14ac:dyDescent="0.25">
      <c r="A2776" s="36"/>
      <c r="B2776" s="36"/>
      <c r="C2776" s="122" t="s">
        <v>15195</v>
      </c>
      <c r="D2776" s="106"/>
      <c r="E2776" s="106"/>
      <c r="F2776" s="106">
        <v>2</v>
      </c>
      <c r="G2776" s="117">
        <v>272.14</v>
      </c>
      <c r="H2776" s="102"/>
    </row>
    <row r="2777" spans="1:8" x14ac:dyDescent="0.25">
      <c r="A2777" s="36" t="s">
        <v>4446</v>
      </c>
      <c r="B2777" s="36" t="s">
        <v>10430</v>
      </c>
      <c r="C2777" s="121" t="s">
        <v>4447</v>
      </c>
      <c r="D2777" s="36" t="s">
        <v>3</v>
      </c>
      <c r="E2777" s="36">
        <v>10</v>
      </c>
      <c r="F2777" s="36">
        <v>1</v>
      </c>
      <c r="G2777" s="116">
        <v>259.18</v>
      </c>
      <c r="H2777" s="102" t="s">
        <v>17947</v>
      </c>
    </row>
    <row r="2778" spans="1:8" x14ac:dyDescent="0.25">
      <c r="A2778" s="36"/>
      <c r="B2778" s="36"/>
      <c r="C2778" s="121"/>
      <c r="D2778" s="36" t="s">
        <v>5</v>
      </c>
      <c r="E2778" s="36">
        <v>5</v>
      </c>
      <c r="F2778" s="36">
        <v>2</v>
      </c>
      <c r="G2778" s="116">
        <v>259.18</v>
      </c>
      <c r="H2778" s="102"/>
    </row>
    <row r="2779" spans="1:8" x14ac:dyDescent="0.25">
      <c r="A2779" s="36"/>
      <c r="B2779" s="36"/>
      <c r="C2779" s="121"/>
      <c r="D2779" s="36" t="s">
        <v>7</v>
      </c>
      <c r="E2779" s="36">
        <v>0.5</v>
      </c>
      <c r="F2779" s="36">
        <v>28</v>
      </c>
      <c r="G2779" s="116">
        <v>362.85</v>
      </c>
      <c r="H2779" s="102"/>
    </row>
    <row r="2780" spans="1:8" x14ac:dyDescent="0.25">
      <c r="A2780" s="36"/>
      <c r="B2780" s="36"/>
      <c r="C2780" s="122" t="s">
        <v>15196</v>
      </c>
      <c r="D2780" s="106"/>
      <c r="E2780" s="106"/>
      <c r="F2780" s="106">
        <v>31</v>
      </c>
      <c r="G2780" s="117">
        <v>881.21</v>
      </c>
      <c r="H2780" s="102"/>
    </row>
    <row r="2781" spans="1:8" x14ac:dyDescent="0.25">
      <c r="A2781" s="36" t="s">
        <v>4448</v>
      </c>
      <c r="B2781" s="36" t="s">
        <v>10431</v>
      </c>
      <c r="C2781" s="121" t="s">
        <v>4449</v>
      </c>
      <c r="D2781" s="36" t="s">
        <v>5</v>
      </c>
      <c r="E2781" s="36">
        <v>5</v>
      </c>
      <c r="F2781" s="36">
        <v>1</v>
      </c>
      <c r="G2781" s="116">
        <v>129.59</v>
      </c>
      <c r="H2781" s="102" t="s">
        <v>20524</v>
      </c>
    </row>
    <row r="2782" spans="1:8" x14ac:dyDescent="0.25">
      <c r="A2782" s="36"/>
      <c r="B2782" s="36"/>
      <c r="C2782" s="122" t="s">
        <v>15197</v>
      </c>
      <c r="D2782" s="106"/>
      <c r="E2782" s="106"/>
      <c r="F2782" s="106">
        <v>1</v>
      </c>
      <c r="G2782" s="117">
        <v>129.59</v>
      </c>
      <c r="H2782" s="102"/>
    </row>
    <row r="2783" spans="1:8" ht="31.5" x14ac:dyDescent="0.25">
      <c r="A2783" s="36" t="s">
        <v>4450</v>
      </c>
      <c r="B2783" s="36" t="s">
        <v>10432</v>
      </c>
      <c r="C2783" s="121" t="s">
        <v>4451</v>
      </c>
      <c r="D2783" s="36" t="s">
        <v>5</v>
      </c>
      <c r="E2783" s="36">
        <v>5</v>
      </c>
      <c r="F2783" s="36">
        <v>6</v>
      </c>
      <c r="G2783" s="116">
        <v>777.55</v>
      </c>
      <c r="H2783" s="102" t="s">
        <v>17134</v>
      </c>
    </row>
    <row r="2784" spans="1:8" x14ac:dyDescent="0.25">
      <c r="A2784" s="36"/>
      <c r="B2784" s="36"/>
      <c r="C2784" s="121"/>
      <c r="D2784" s="36" t="s">
        <v>7</v>
      </c>
      <c r="E2784" s="36">
        <v>0.5</v>
      </c>
      <c r="F2784" s="36">
        <v>11</v>
      </c>
      <c r="G2784" s="116">
        <v>142.55000000000001</v>
      </c>
      <c r="H2784" s="102"/>
    </row>
    <row r="2785" spans="1:8" ht="31.5" x14ac:dyDescent="0.25">
      <c r="A2785" s="36"/>
      <c r="B2785" s="36"/>
      <c r="C2785" s="122" t="s">
        <v>15198</v>
      </c>
      <c r="D2785" s="106"/>
      <c r="E2785" s="106"/>
      <c r="F2785" s="106">
        <v>17</v>
      </c>
      <c r="G2785" s="117">
        <v>920.09999999999991</v>
      </c>
      <c r="H2785" s="102"/>
    </row>
    <row r="2786" spans="1:8" ht="31.5" x14ac:dyDescent="0.25">
      <c r="A2786" s="36" t="s">
        <v>4452</v>
      </c>
      <c r="B2786" s="36" t="s">
        <v>10433</v>
      </c>
      <c r="C2786" s="121" t="s">
        <v>4453</v>
      </c>
      <c r="D2786" s="36" t="s">
        <v>3</v>
      </c>
      <c r="E2786" s="36">
        <v>10</v>
      </c>
      <c r="F2786" s="36">
        <v>1</v>
      </c>
      <c r="G2786" s="116">
        <v>259.18</v>
      </c>
      <c r="H2786" s="102" t="s">
        <v>17889</v>
      </c>
    </row>
    <row r="2787" spans="1:8" x14ac:dyDescent="0.25">
      <c r="A2787" s="36"/>
      <c r="B2787" s="36"/>
      <c r="C2787" s="121"/>
      <c r="D2787" s="36" t="s">
        <v>7</v>
      </c>
      <c r="E2787" s="36">
        <v>0.5</v>
      </c>
      <c r="F2787" s="36">
        <v>1</v>
      </c>
      <c r="G2787" s="116">
        <v>12.96</v>
      </c>
      <c r="H2787" s="102"/>
    </row>
    <row r="2788" spans="1:8" ht="47.25" x14ac:dyDescent="0.25">
      <c r="A2788" s="36"/>
      <c r="B2788" s="36"/>
      <c r="C2788" s="122" t="s">
        <v>15199</v>
      </c>
      <c r="D2788" s="106"/>
      <c r="E2788" s="106"/>
      <c r="F2788" s="106">
        <v>2</v>
      </c>
      <c r="G2788" s="117">
        <v>272.14</v>
      </c>
      <c r="H2788" s="102"/>
    </row>
    <row r="2789" spans="1:8" x14ac:dyDescent="0.25">
      <c r="A2789" s="36" t="s">
        <v>4454</v>
      </c>
      <c r="B2789" s="36" t="s">
        <v>10434</v>
      </c>
      <c r="C2789" s="121" t="s">
        <v>4455</v>
      </c>
      <c r="D2789" s="36" t="s">
        <v>7</v>
      </c>
      <c r="E2789" s="36">
        <v>0.5</v>
      </c>
      <c r="F2789" s="36">
        <v>1</v>
      </c>
      <c r="G2789" s="116">
        <v>12.96</v>
      </c>
      <c r="H2789" s="102" t="s">
        <v>18877</v>
      </c>
    </row>
    <row r="2790" spans="1:8" x14ac:dyDescent="0.25">
      <c r="A2790" s="36"/>
      <c r="B2790" s="36"/>
      <c r="C2790" s="122" t="s">
        <v>15200</v>
      </c>
      <c r="D2790" s="106"/>
      <c r="E2790" s="106"/>
      <c r="F2790" s="106">
        <v>1</v>
      </c>
      <c r="G2790" s="117">
        <v>12.96</v>
      </c>
      <c r="H2790" s="102"/>
    </row>
    <row r="2791" spans="1:8" ht="31.5" x14ac:dyDescent="0.25">
      <c r="A2791" s="36" t="s">
        <v>4456</v>
      </c>
      <c r="B2791" s="36" t="s">
        <v>10435</v>
      </c>
      <c r="C2791" s="121" t="s">
        <v>4457</v>
      </c>
      <c r="D2791" s="36" t="s">
        <v>5</v>
      </c>
      <c r="E2791" s="36">
        <v>5</v>
      </c>
      <c r="F2791" s="36">
        <v>12</v>
      </c>
      <c r="G2791" s="116">
        <v>1555.09</v>
      </c>
      <c r="H2791" s="102" t="s">
        <v>19752</v>
      </c>
    </row>
    <row r="2792" spans="1:8" x14ac:dyDescent="0.25">
      <c r="A2792" s="36"/>
      <c r="B2792" s="36"/>
      <c r="C2792" s="121"/>
      <c r="D2792" s="36" t="s">
        <v>7</v>
      </c>
      <c r="E2792" s="36">
        <v>0.5</v>
      </c>
      <c r="F2792" s="36">
        <v>4</v>
      </c>
      <c r="G2792" s="116">
        <v>51.84</v>
      </c>
      <c r="H2792" s="102"/>
    </row>
    <row r="2793" spans="1:8" ht="31.5" x14ac:dyDescent="0.25">
      <c r="A2793" s="36"/>
      <c r="B2793" s="36"/>
      <c r="C2793" s="122" t="s">
        <v>15201</v>
      </c>
      <c r="D2793" s="106"/>
      <c r="E2793" s="106"/>
      <c r="F2793" s="106">
        <v>16</v>
      </c>
      <c r="G2793" s="117">
        <v>1606.9299999999998</v>
      </c>
      <c r="H2793" s="102"/>
    </row>
    <row r="2794" spans="1:8" x14ac:dyDescent="0.25">
      <c r="A2794" s="36" t="s">
        <v>4458</v>
      </c>
      <c r="B2794" s="36" t="s">
        <v>10436</v>
      </c>
      <c r="C2794" s="121" t="s">
        <v>4459</v>
      </c>
      <c r="D2794" s="36" t="s">
        <v>7</v>
      </c>
      <c r="E2794" s="36">
        <v>0.5</v>
      </c>
      <c r="F2794" s="36">
        <v>1</v>
      </c>
      <c r="G2794" s="116">
        <v>12.96</v>
      </c>
      <c r="H2794" s="102" t="s">
        <v>20320</v>
      </c>
    </row>
    <row r="2795" spans="1:8" ht="31.5" x14ac:dyDescent="0.25">
      <c r="A2795" s="36"/>
      <c r="B2795" s="36"/>
      <c r="C2795" s="122" t="s">
        <v>15202</v>
      </c>
      <c r="D2795" s="106"/>
      <c r="E2795" s="106"/>
      <c r="F2795" s="106">
        <v>1</v>
      </c>
      <c r="G2795" s="117">
        <v>12.96</v>
      </c>
      <c r="H2795" s="102"/>
    </row>
    <row r="2796" spans="1:8" x14ac:dyDescent="0.25">
      <c r="A2796" s="36" t="s">
        <v>4460</v>
      </c>
      <c r="B2796" s="36" t="s">
        <v>10437</v>
      </c>
      <c r="C2796" s="121" t="s">
        <v>4461</v>
      </c>
      <c r="D2796" s="36" t="s">
        <v>7</v>
      </c>
      <c r="E2796" s="36">
        <v>0.5</v>
      </c>
      <c r="F2796" s="36">
        <v>1</v>
      </c>
      <c r="G2796" s="116">
        <v>12.96</v>
      </c>
      <c r="H2796" s="102" t="s">
        <v>17985</v>
      </c>
    </row>
    <row r="2797" spans="1:8" ht="31.5" x14ac:dyDescent="0.25">
      <c r="A2797" s="36"/>
      <c r="B2797" s="36"/>
      <c r="C2797" s="122" t="s">
        <v>15203</v>
      </c>
      <c r="D2797" s="106"/>
      <c r="E2797" s="106"/>
      <c r="F2797" s="106">
        <v>1</v>
      </c>
      <c r="G2797" s="117">
        <v>12.96</v>
      </c>
      <c r="H2797" s="102"/>
    </row>
    <row r="2798" spans="1:8" x14ac:dyDescent="0.25">
      <c r="A2798" s="36" t="s">
        <v>4462</v>
      </c>
      <c r="B2798" s="36" t="s">
        <v>10438</v>
      </c>
      <c r="C2798" s="121" t="s">
        <v>4463</v>
      </c>
      <c r="D2798" s="36" t="s">
        <v>7</v>
      </c>
      <c r="E2798" s="36">
        <v>0.5</v>
      </c>
      <c r="F2798" s="36">
        <v>1</v>
      </c>
      <c r="G2798" s="116">
        <v>12.96</v>
      </c>
      <c r="H2798" s="102" t="s">
        <v>18664</v>
      </c>
    </row>
    <row r="2799" spans="1:8" x14ac:dyDescent="0.25">
      <c r="A2799" s="36"/>
      <c r="B2799" s="36"/>
      <c r="C2799" s="122" t="s">
        <v>15204</v>
      </c>
      <c r="D2799" s="106"/>
      <c r="E2799" s="106"/>
      <c r="F2799" s="106">
        <v>1</v>
      </c>
      <c r="G2799" s="117">
        <v>12.96</v>
      </c>
      <c r="H2799" s="102"/>
    </row>
    <row r="2800" spans="1:8" ht="31.5" x14ac:dyDescent="0.25">
      <c r="A2800" s="36" t="s">
        <v>4464</v>
      </c>
      <c r="B2800" s="36" t="s">
        <v>10439</v>
      </c>
      <c r="C2800" s="121" t="s">
        <v>4465</v>
      </c>
      <c r="D2800" s="36" t="s">
        <v>7</v>
      </c>
      <c r="E2800" s="36">
        <v>0.5</v>
      </c>
      <c r="F2800" s="36">
        <v>1</v>
      </c>
      <c r="G2800" s="116">
        <v>12.96</v>
      </c>
      <c r="H2800" s="102" t="s">
        <v>20089</v>
      </c>
    </row>
    <row r="2801" spans="1:8" ht="31.5" x14ac:dyDescent="0.25">
      <c r="A2801" s="36"/>
      <c r="B2801" s="36"/>
      <c r="C2801" s="122" t="s">
        <v>15205</v>
      </c>
      <c r="D2801" s="106"/>
      <c r="E2801" s="106"/>
      <c r="F2801" s="106">
        <v>1</v>
      </c>
      <c r="G2801" s="117">
        <v>12.96</v>
      </c>
      <c r="H2801" s="102"/>
    </row>
    <row r="2802" spans="1:8" x14ac:dyDescent="0.25">
      <c r="A2802" s="36" t="s">
        <v>4466</v>
      </c>
      <c r="B2802" s="36" t="s">
        <v>10440</v>
      </c>
      <c r="C2802" s="121" t="s">
        <v>4467</v>
      </c>
      <c r="D2802" s="36" t="s">
        <v>7</v>
      </c>
      <c r="E2802" s="36">
        <v>0.5</v>
      </c>
      <c r="F2802" s="36">
        <v>1</v>
      </c>
      <c r="G2802" s="116">
        <v>12.96</v>
      </c>
      <c r="H2802" s="102" t="s">
        <v>18633</v>
      </c>
    </row>
    <row r="2803" spans="1:8" ht="31.5" x14ac:dyDescent="0.25">
      <c r="A2803" s="36"/>
      <c r="B2803" s="36"/>
      <c r="C2803" s="122" t="s">
        <v>15206</v>
      </c>
      <c r="D2803" s="106"/>
      <c r="E2803" s="106"/>
      <c r="F2803" s="106">
        <v>1</v>
      </c>
      <c r="G2803" s="117">
        <v>12.96</v>
      </c>
      <c r="H2803" s="102"/>
    </row>
    <row r="2804" spans="1:8" x14ac:dyDescent="0.25">
      <c r="A2804" s="36" t="s">
        <v>3021</v>
      </c>
      <c r="B2804" s="36" t="s">
        <v>8214</v>
      </c>
      <c r="C2804" s="121" t="s">
        <v>3022</v>
      </c>
      <c r="D2804" s="36" t="s">
        <v>8</v>
      </c>
      <c r="E2804" s="36">
        <v>2</v>
      </c>
      <c r="F2804" s="36">
        <v>1</v>
      </c>
      <c r="G2804" s="116">
        <v>51.84</v>
      </c>
      <c r="H2804" s="102" t="s">
        <v>19939</v>
      </c>
    </row>
    <row r="2805" spans="1:8" x14ac:dyDescent="0.25">
      <c r="A2805" s="36"/>
      <c r="B2805" s="36"/>
      <c r="C2805" s="121"/>
      <c r="D2805" s="36" t="s">
        <v>7</v>
      </c>
      <c r="E2805" s="36">
        <v>0.5</v>
      </c>
      <c r="F2805" s="36">
        <v>3</v>
      </c>
      <c r="G2805" s="116">
        <v>38.880000000000003</v>
      </c>
      <c r="H2805" s="102"/>
    </row>
    <row r="2806" spans="1:8" ht="31.5" x14ac:dyDescent="0.25">
      <c r="A2806" s="36"/>
      <c r="B2806" s="36"/>
      <c r="C2806" s="122" t="s">
        <v>15207</v>
      </c>
      <c r="D2806" s="106"/>
      <c r="E2806" s="106"/>
      <c r="F2806" s="106">
        <v>4</v>
      </c>
      <c r="G2806" s="117">
        <v>90.72</v>
      </c>
      <c r="H2806" s="102"/>
    </row>
    <row r="2807" spans="1:8" x14ac:dyDescent="0.25">
      <c r="A2807" s="36" t="s">
        <v>4468</v>
      </c>
      <c r="B2807" s="36" t="s">
        <v>10441</v>
      </c>
      <c r="C2807" s="121" t="s">
        <v>4469</v>
      </c>
      <c r="D2807" s="36" t="s">
        <v>4</v>
      </c>
      <c r="E2807" s="36">
        <v>8</v>
      </c>
      <c r="F2807" s="36">
        <v>1</v>
      </c>
      <c r="G2807" s="116">
        <v>207.35</v>
      </c>
      <c r="H2807" s="102" t="s">
        <v>16970</v>
      </c>
    </row>
    <row r="2808" spans="1:8" x14ac:dyDescent="0.25">
      <c r="A2808" s="36"/>
      <c r="B2808" s="36"/>
      <c r="C2808" s="121"/>
      <c r="D2808" s="36" t="s">
        <v>7</v>
      </c>
      <c r="E2808" s="36">
        <v>0.5</v>
      </c>
      <c r="F2808" s="36">
        <v>1</v>
      </c>
      <c r="G2808" s="116">
        <v>12.96</v>
      </c>
      <c r="H2808" s="102"/>
    </row>
    <row r="2809" spans="1:8" x14ac:dyDescent="0.25">
      <c r="A2809" s="36"/>
      <c r="B2809" s="36"/>
      <c r="C2809" s="122" t="s">
        <v>15208</v>
      </c>
      <c r="D2809" s="106"/>
      <c r="E2809" s="106"/>
      <c r="F2809" s="106">
        <v>2</v>
      </c>
      <c r="G2809" s="117">
        <v>220.31</v>
      </c>
      <c r="H2809" s="102"/>
    </row>
    <row r="2810" spans="1:8" ht="31.5" x14ac:dyDescent="0.25">
      <c r="A2810" s="36" t="s">
        <v>4470</v>
      </c>
      <c r="B2810" s="36" t="s">
        <v>10442</v>
      </c>
      <c r="C2810" s="121" t="s">
        <v>4471</v>
      </c>
      <c r="D2810" s="36" t="s">
        <v>5</v>
      </c>
      <c r="E2810" s="36">
        <v>5</v>
      </c>
      <c r="F2810" s="36">
        <v>1</v>
      </c>
      <c r="G2810" s="116">
        <v>129.59</v>
      </c>
      <c r="H2810" s="102" t="s">
        <v>19444</v>
      </c>
    </row>
    <row r="2811" spans="1:8" ht="31.5" x14ac:dyDescent="0.25">
      <c r="A2811" s="36"/>
      <c r="B2811" s="36"/>
      <c r="C2811" s="122" t="s">
        <v>15209</v>
      </c>
      <c r="D2811" s="106"/>
      <c r="E2811" s="106"/>
      <c r="F2811" s="106">
        <v>1</v>
      </c>
      <c r="G2811" s="117">
        <v>129.59</v>
      </c>
      <c r="H2811" s="102"/>
    </row>
    <row r="2812" spans="1:8" ht="31.5" x14ac:dyDescent="0.25">
      <c r="A2812" s="36" t="s">
        <v>4472</v>
      </c>
      <c r="B2812" s="36" t="s">
        <v>10443</v>
      </c>
      <c r="C2812" s="121" t="s">
        <v>4473</v>
      </c>
      <c r="D2812" s="36" t="s">
        <v>5</v>
      </c>
      <c r="E2812" s="36">
        <v>5</v>
      </c>
      <c r="F2812" s="36">
        <v>2</v>
      </c>
      <c r="G2812" s="116">
        <v>259.18</v>
      </c>
      <c r="H2812" s="102" t="s">
        <v>17778</v>
      </c>
    </row>
    <row r="2813" spans="1:8" x14ac:dyDescent="0.25">
      <c r="A2813" s="36"/>
      <c r="B2813" s="36"/>
      <c r="C2813" s="121"/>
      <c r="D2813" s="36" t="s">
        <v>7</v>
      </c>
      <c r="E2813" s="36">
        <v>0.5</v>
      </c>
      <c r="F2813" s="36">
        <v>1</v>
      </c>
      <c r="G2813" s="116">
        <v>12.96</v>
      </c>
      <c r="H2813" s="102"/>
    </row>
    <row r="2814" spans="1:8" ht="47.25" x14ac:dyDescent="0.25">
      <c r="A2814" s="36"/>
      <c r="B2814" s="36"/>
      <c r="C2814" s="122" t="s">
        <v>15210</v>
      </c>
      <c r="D2814" s="106"/>
      <c r="E2814" s="106"/>
      <c r="F2814" s="106">
        <v>3</v>
      </c>
      <c r="G2814" s="117">
        <v>272.14</v>
      </c>
      <c r="H2814" s="102"/>
    </row>
    <row r="2815" spans="1:8" ht="31.5" x14ac:dyDescent="0.25">
      <c r="A2815" s="36" t="s">
        <v>4474</v>
      </c>
      <c r="B2815" s="36" t="s">
        <v>10444</v>
      </c>
      <c r="C2815" s="121" t="s">
        <v>4475</v>
      </c>
      <c r="D2815" s="36" t="s">
        <v>8</v>
      </c>
      <c r="E2815" s="36">
        <v>2</v>
      </c>
      <c r="F2815" s="36">
        <v>1</v>
      </c>
      <c r="G2815" s="116">
        <v>51.84</v>
      </c>
      <c r="H2815" s="102" t="s">
        <v>20053</v>
      </c>
    </row>
    <row r="2816" spans="1:8" ht="31.5" x14ac:dyDescent="0.25">
      <c r="A2816" s="36"/>
      <c r="B2816" s="36"/>
      <c r="C2816" s="122" t="s">
        <v>15211</v>
      </c>
      <c r="D2816" s="106"/>
      <c r="E2816" s="106"/>
      <c r="F2816" s="106">
        <v>1</v>
      </c>
      <c r="G2816" s="117">
        <v>51.84</v>
      </c>
      <c r="H2816" s="102"/>
    </row>
    <row r="2817" spans="1:8" x14ac:dyDescent="0.25">
      <c r="A2817" s="36" t="s">
        <v>4476</v>
      </c>
      <c r="B2817" s="36" t="s">
        <v>10445</v>
      </c>
      <c r="C2817" s="121" t="s">
        <v>4477</v>
      </c>
      <c r="D2817" s="36" t="s">
        <v>3</v>
      </c>
      <c r="E2817" s="36">
        <v>10</v>
      </c>
      <c r="F2817" s="36">
        <v>7</v>
      </c>
      <c r="G2817" s="116">
        <v>1814.27</v>
      </c>
      <c r="H2817" s="102" t="s">
        <v>18189</v>
      </c>
    </row>
    <row r="2818" spans="1:8" x14ac:dyDescent="0.25">
      <c r="A2818" s="36"/>
      <c r="B2818" s="36"/>
      <c r="C2818" s="121"/>
      <c r="D2818" s="36" t="s">
        <v>5</v>
      </c>
      <c r="E2818" s="36">
        <v>5</v>
      </c>
      <c r="F2818" s="36">
        <v>1</v>
      </c>
      <c r="G2818" s="116">
        <v>129.59</v>
      </c>
      <c r="H2818" s="102"/>
    </row>
    <row r="2819" spans="1:8" x14ac:dyDescent="0.25">
      <c r="A2819" s="36"/>
      <c r="B2819" s="36"/>
      <c r="C2819" s="121"/>
      <c r="D2819" s="36" t="s">
        <v>7</v>
      </c>
      <c r="E2819" s="36">
        <v>0.5</v>
      </c>
      <c r="F2819" s="36">
        <v>4</v>
      </c>
      <c r="G2819" s="116">
        <v>51.84</v>
      </c>
      <c r="H2819" s="102"/>
    </row>
    <row r="2820" spans="1:8" x14ac:dyDescent="0.25">
      <c r="A2820" s="36"/>
      <c r="B2820" s="36"/>
      <c r="C2820" s="122" t="s">
        <v>15212</v>
      </c>
      <c r="D2820" s="106"/>
      <c r="E2820" s="106"/>
      <c r="F2820" s="106">
        <v>12</v>
      </c>
      <c r="G2820" s="117">
        <v>1995.6999999999998</v>
      </c>
      <c r="H2820" s="102"/>
    </row>
    <row r="2821" spans="1:8" ht="31.5" x14ac:dyDescent="0.25">
      <c r="A2821" s="36" t="s">
        <v>4478</v>
      </c>
      <c r="B2821" s="36" t="s">
        <v>10446</v>
      </c>
      <c r="C2821" s="121" t="s">
        <v>4479</v>
      </c>
      <c r="D2821" s="36" t="s">
        <v>5</v>
      </c>
      <c r="E2821" s="36">
        <v>5</v>
      </c>
      <c r="F2821" s="36">
        <v>4</v>
      </c>
      <c r="G2821" s="116">
        <v>518.36</v>
      </c>
      <c r="H2821" s="102" t="s">
        <v>19171</v>
      </c>
    </row>
    <row r="2822" spans="1:8" x14ac:dyDescent="0.25">
      <c r="A2822" s="36"/>
      <c r="B2822" s="36"/>
      <c r="C2822" s="121"/>
      <c r="D2822" s="36" t="s">
        <v>7</v>
      </c>
      <c r="E2822" s="36">
        <v>0.5</v>
      </c>
      <c r="F2822" s="36">
        <v>2</v>
      </c>
      <c r="G2822" s="116">
        <v>25.92</v>
      </c>
      <c r="H2822" s="102"/>
    </row>
    <row r="2823" spans="1:8" ht="31.5" x14ac:dyDescent="0.25">
      <c r="A2823" s="36"/>
      <c r="B2823" s="36"/>
      <c r="C2823" s="122" t="s">
        <v>15213</v>
      </c>
      <c r="D2823" s="106"/>
      <c r="E2823" s="106"/>
      <c r="F2823" s="106">
        <v>6</v>
      </c>
      <c r="G2823" s="117">
        <v>544.28</v>
      </c>
      <c r="H2823" s="102"/>
    </row>
    <row r="2824" spans="1:8" x14ac:dyDescent="0.25">
      <c r="A2824" s="36" t="s">
        <v>4480</v>
      </c>
      <c r="B2824" s="36" t="s">
        <v>10447</v>
      </c>
      <c r="C2824" s="121" t="s">
        <v>4481</v>
      </c>
      <c r="D2824" s="36" t="s">
        <v>3</v>
      </c>
      <c r="E2824" s="36">
        <v>10</v>
      </c>
      <c r="F2824" s="36">
        <v>14</v>
      </c>
      <c r="G2824" s="116">
        <v>3628.55</v>
      </c>
      <c r="H2824" s="102" t="s">
        <v>16868</v>
      </c>
    </row>
    <row r="2825" spans="1:8" x14ac:dyDescent="0.25">
      <c r="A2825" s="36"/>
      <c r="B2825" s="36"/>
      <c r="C2825" s="121"/>
      <c r="D2825" s="36" t="s">
        <v>4</v>
      </c>
      <c r="E2825" s="36">
        <v>8</v>
      </c>
      <c r="F2825" s="36">
        <v>4</v>
      </c>
      <c r="G2825" s="116">
        <v>829.38</v>
      </c>
      <c r="H2825" s="102"/>
    </row>
    <row r="2826" spans="1:8" x14ac:dyDescent="0.25">
      <c r="A2826" s="36"/>
      <c r="B2826" s="36"/>
      <c r="C2826" s="121"/>
      <c r="D2826" s="36" t="s">
        <v>5</v>
      </c>
      <c r="E2826" s="36">
        <v>5</v>
      </c>
      <c r="F2826" s="36">
        <v>7</v>
      </c>
      <c r="G2826" s="116">
        <v>907.14</v>
      </c>
      <c r="H2826" s="102"/>
    </row>
    <row r="2827" spans="1:8" x14ac:dyDescent="0.25">
      <c r="A2827" s="36"/>
      <c r="B2827" s="36"/>
      <c r="C2827" s="121"/>
      <c r="D2827" s="36" t="s">
        <v>8</v>
      </c>
      <c r="E2827" s="36">
        <v>2</v>
      </c>
      <c r="F2827" s="36">
        <v>3</v>
      </c>
      <c r="G2827" s="116">
        <v>155.51</v>
      </c>
      <c r="H2827" s="102"/>
    </row>
    <row r="2828" spans="1:8" x14ac:dyDescent="0.25">
      <c r="A2828" s="36"/>
      <c r="B2828" s="36"/>
      <c r="C2828" s="121"/>
      <c r="D2828" s="36" t="s">
        <v>6</v>
      </c>
      <c r="E2828" s="36">
        <v>1</v>
      </c>
      <c r="F2828" s="36">
        <v>6</v>
      </c>
      <c r="G2828" s="116">
        <v>155.51</v>
      </c>
      <c r="H2828" s="102"/>
    </row>
    <row r="2829" spans="1:8" x14ac:dyDescent="0.25">
      <c r="A2829" s="36"/>
      <c r="B2829" s="36"/>
      <c r="C2829" s="121"/>
      <c r="D2829" s="36" t="s">
        <v>7</v>
      </c>
      <c r="E2829" s="36">
        <v>0.5</v>
      </c>
      <c r="F2829" s="36">
        <v>13</v>
      </c>
      <c r="G2829" s="116">
        <v>168.47</v>
      </c>
      <c r="H2829" s="102"/>
    </row>
    <row r="2830" spans="1:8" x14ac:dyDescent="0.25">
      <c r="A2830" s="36"/>
      <c r="B2830" s="36"/>
      <c r="C2830" s="122" t="s">
        <v>15214</v>
      </c>
      <c r="D2830" s="106"/>
      <c r="E2830" s="106"/>
      <c r="F2830" s="106">
        <v>47</v>
      </c>
      <c r="G2830" s="117">
        <v>5844.5600000000013</v>
      </c>
      <c r="H2830" s="102"/>
    </row>
    <row r="2831" spans="1:8" x14ac:dyDescent="0.25">
      <c r="A2831" s="36" t="s">
        <v>4482</v>
      </c>
      <c r="B2831" s="36" t="s">
        <v>10448</v>
      </c>
      <c r="C2831" s="121" t="s">
        <v>4483</v>
      </c>
      <c r="D2831" s="36" t="s">
        <v>8</v>
      </c>
      <c r="E2831" s="36">
        <v>2</v>
      </c>
      <c r="F2831" s="36">
        <v>2</v>
      </c>
      <c r="G2831" s="116">
        <v>103.67</v>
      </c>
      <c r="H2831" s="102" t="s">
        <v>16954</v>
      </c>
    </row>
    <row r="2832" spans="1:8" x14ac:dyDescent="0.25">
      <c r="A2832" s="36"/>
      <c r="B2832" s="36"/>
      <c r="C2832" s="122" t="s">
        <v>15215</v>
      </c>
      <c r="D2832" s="106"/>
      <c r="E2832" s="106"/>
      <c r="F2832" s="106">
        <v>2</v>
      </c>
      <c r="G2832" s="117">
        <v>103.67</v>
      </c>
      <c r="H2832" s="102"/>
    </row>
    <row r="2833" spans="1:8" x14ac:dyDescent="0.25">
      <c r="A2833" s="36" t="s">
        <v>4488</v>
      </c>
      <c r="B2833" s="36" t="s">
        <v>10449</v>
      </c>
      <c r="C2833" s="121" t="s">
        <v>4489</v>
      </c>
      <c r="D2833" s="36" t="s">
        <v>7</v>
      </c>
      <c r="E2833" s="36">
        <v>0.5</v>
      </c>
      <c r="F2833" s="36">
        <v>1</v>
      </c>
      <c r="G2833" s="116">
        <v>12.96</v>
      </c>
      <c r="H2833" s="102" t="s">
        <v>18186</v>
      </c>
    </row>
    <row r="2834" spans="1:8" ht="31.5" x14ac:dyDescent="0.25">
      <c r="A2834" s="36"/>
      <c r="B2834" s="36"/>
      <c r="C2834" s="122" t="s">
        <v>15216</v>
      </c>
      <c r="D2834" s="106"/>
      <c r="E2834" s="106"/>
      <c r="F2834" s="106">
        <v>1</v>
      </c>
      <c r="G2834" s="117">
        <v>12.96</v>
      </c>
      <c r="H2834" s="102"/>
    </row>
    <row r="2835" spans="1:8" ht="31.5" x14ac:dyDescent="0.25">
      <c r="A2835" s="36" t="s">
        <v>4490</v>
      </c>
      <c r="B2835" s="36" t="s">
        <v>10450</v>
      </c>
      <c r="C2835" s="121" t="s">
        <v>4491</v>
      </c>
      <c r="D2835" s="36" t="s">
        <v>7</v>
      </c>
      <c r="E2835" s="36">
        <v>0.5</v>
      </c>
      <c r="F2835" s="36">
        <v>1</v>
      </c>
      <c r="G2835" s="116">
        <v>12.96</v>
      </c>
      <c r="H2835" s="102" t="s">
        <v>20857</v>
      </c>
    </row>
    <row r="2836" spans="1:8" ht="31.5" x14ac:dyDescent="0.25">
      <c r="A2836" s="36"/>
      <c r="B2836" s="36"/>
      <c r="C2836" s="122" t="s">
        <v>15217</v>
      </c>
      <c r="D2836" s="106"/>
      <c r="E2836" s="106"/>
      <c r="F2836" s="106">
        <v>1</v>
      </c>
      <c r="G2836" s="117">
        <v>12.96</v>
      </c>
      <c r="H2836" s="102"/>
    </row>
    <row r="2837" spans="1:8" ht="31.5" x14ac:dyDescent="0.25">
      <c r="A2837" s="36" t="s">
        <v>3031</v>
      </c>
      <c r="B2837" s="36" t="s">
        <v>10451</v>
      </c>
      <c r="C2837" s="121" t="s">
        <v>3032</v>
      </c>
      <c r="D2837" s="36" t="s">
        <v>8</v>
      </c>
      <c r="E2837" s="36">
        <v>2</v>
      </c>
      <c r="F2837" s="36">
        <v>3</v>
      </c>
      <c r="G2837" s="116">
        <v>155.51</v>
      </c>
      <c r="H2837" s="102" t="s">
        <v>20079</v>
      </c>
    </row>
    <row r="2838" spans="1:8" x14ac:dyDescent="0.25">
      <c r="A2838" s="36"/>
      <c r="B2838" s="36"/>
      <c r="C2838" s="121"/>
      <c r="D2838" s="36" t="s">
        <v>7</v>
      </c>
      <c r="E2838" s="36">
        <v>0.5</v>
      </c>
      <c r="F2838" s="36">
        <v>2</v>
      </c>
      <c r="G2838" s="116">
        <v>25.92</v>
      </c>
      <c r="H2838" s="102"/>
    </row>
    <row r="2839" spans="1:8" ht="31.5" x14ac:dyDescent="0.25">
      <c r="A2839" s="36"/>
      <c r="B2839" s="36"/>
      <c r="C2839" s="122" t="s">
        <v>15218</v>
      </c>
      <c r="D2839" s="106"/>
      <c r="E2839" s="106"/>
      <c r="F2839" s="106">
        <v>5</v>
      </c>
      <c r="G2839" s="117">
        <v>181.43</v>
      </c>
      <c r="H2839" s="102"/>
    </row>
    <row r="2840" spans="1:8" ht="31.5" x14ac:dyDescent="0.25">
      <c r="A2840" s="36" t="s">
        <v>4492</v>
      </c>
      <c r="B2840" s="36" t="s">
        <v>10452</v>
      </c>
      <c r="C2840" s="121" t="s">
        <v>4493</v>
      </c>
      <c r="D2840" s="36" t="s">
        <v>7</v>
      </c>
      <c r="E2840" s="36">
        <v>0.5</v>
      </c>
      <c r="F2840" s="36">
        <v>1</v>
      </c>
      <c r="G2840" s="116">
        <v>12.96</v>
      </c>
      <c r="H2840" s="102" t="s">
        <v>17232</v>
      </c>
    </row>
    <row r="2841" spans="1:8" ht="31.5" x14ac:dyDescent="0.25">
      <c r="A2841" s="36"/>
      <c r="B2841" s="36"/>
      <c r="C2841" s="122" t="s">
        <v>15219</v>
      </c>
      <c r="D2841" s="106"/>
      <c r="E2841" s="106"/>
      <c r="F2841" s="106">
        <v>1</v>
      </c>
      <c r="G2841" s="117">
        <v>12.96</v>
      </c>
      <c r="H2841" s="102"/>
    </row>
    <row r="2842" spans="1:8" ht="31.5" x14ac:dyDescent="0.25">
      <c r="A2842" s="36" t="s">
        <v>4494</v>
      </c>
      <c r="B2842" s="36" t="s">
        <v>10453</v>
      </c>
      <c r="C2842" s="121" t="s">
        <v>4495</v>
      </c>
      <c r="D2842" s="36" t="s">
        <v>7</v>
      </c>
      <c r="E2842" s="36">
        <v>0.5</v>
      </c>
      <c r="F2842" s="36">
        <v>1</v>
      </c>
      <c r="G2842" s="116">
        <v>12.96</v>
      </c>
      <c r="H2842" s="102" t="s">
        <v>18594</v>
      </c>
    </row>
    <row r="2843" spans="1:8" ht="31.5" x14ac:dyDescent="0.25">
      <c r="A2843" s="36"/>
      <c r="B2843" s="36"/>
      <c r="C2843" s="122" t="s">
        <v>15220</v>
      </c>
      <c r="D2843" s="106"/>
      <c r="E2843" s="106"/>
      <c r="F2843" s="106">
        <v>1</v>
      </c>
      <c r="G2843" s="117">
        <v>12.96</v>
      </c>
      <c r="H2843" s="102"/>
    </row>
    <row r="2844" spans="1:8" ht="31.5" x14ac:dyDescent="0.25">
      <c r="A2844" s="36" t="s">
        <v>4496</v>
      </c>
      <c r="B2844" s="36" t="s">
        <v>10454</v>
      </c>
      <c r="C2844" s="121" t="s">
        <v>4497</v>
      </c>
      <c r="D2844" s="36" t="s">
        <v>7</v>
      </c>
      <c r="E2844" s="36">
        <v>0.5</v>
      </c>
      <c r="F2844" s="36">
        <v>1</v>
      </c>
      <c r="G2844" s="116">
        <v>12.96</v>
      </c>
      <c r="H2844" s="102" t="s">
        <v>20623</v>
      </c>
    </row>
    <row r="2845" spans="1:8" ht="31.5" x14ac:dyDescent="0.25">
      <c r="A2845" s="36"/>
      <c r="B2845" s="36"/>
      <c r="C2845" s="122" t="s">
        <v>15221</v>
      </c>
      <c r="D2845" s="106"/>
      <c r="E2845" s="106"/>
      <c r="F2845" s="106">
        <v>1</v>
      </c>
      <c r="G2845" s="117">
        <v>12.96</v>
      </c>
      <c r="H2845" s="102"/>
    </row>
    <row r="2846" spans="1:8" ht="31.5" x14ac:dyDescent="0.25">
      <c r="A2846" s="36" t="s">
        <v>4498</v>
      </c>
      <c r="B2846" s="36" t="s">
        <v>10455</v>
      </c>
      <c r="C2846" s="121" t="s">
        <v>4499</v>
      </c>
      <c r="D2846" s="36" t="s">
        <v>4</v>
      </c>
      <c r="E2846" s="36">
        <v>8</v>
      </c>
      <c r="F2846" s="36">
        <v>1</v>
      </c>
      <c r="G2846" s="116">
        <v>207.35</v>
      </c>
      <c r="H2846" s="102" t="s">
        <v>18858</v>
      </c>
    </row>
    <row r="2847" spans="1:8" ht="31.5" x14ac:dyDescent="0.25">
      <c r="A2847" s="36"/>
      <c r="B2847" s="36"/>
      <c r="C2847" s="122" t="s">
        <v>15222</v>
      </c>
      <c r="D2847" s="106"/>
      <c r="E2847" s="106"/>
      <c r="F2847" s="106">
        <v>1</v>
      </c>
      <c r="G2847" s="117">
        <v>207.35</v>
      </c>
      <c r="H2847" s="102"/>
    </row>
    <row r="2848" spans="1:8" x14ac:dyDescent="0.25">
      <c r="A2848" s="36" t="s">
        <v>4500</v>
      </c>
      <c r="B2848" s="36" t="s">
        <v>10456</v>
      </c>
      <c r="C2848" s="121" t="s">
        <v>4501</v>
      </c>
      <c r="D2848" s="36" t="s">
        <v>7</v>
      </c>
      <c r="E2848" s="36">
        <v>0.5</v>
      </c>
      <c r="F2848" s="36">
        <v>1</v>
      </c>
      <c r="G2848" s="116">
        <v>12.96</v>
      </c>
      <c r="H2848" s="102" t="s">
        <v>16849</v>
      </c>
    </row>
    <row r="2849" spans="1:8" x14ac:dyDescent="0.25">
      <c r="A2849" s="36"/>
      <c r="B2849" s="36"/>
      <c r="C2849" s="122" t="s">
        <v>15223</v>
      </c>
      <c r="D2849" s="106"/>
      <c r="E2849" s="106"/>
      <c r="F2849" s="106">
        <v>1</v>
      </c>
      <c r="G2849" s="117">
        <v>12.96</v>
      </c>
      <c r="H2849" s="102"/>
    </row>
    <row r="2850" spans="1:8" ht="31.5" x14ac:dyDescent="0.25">
      <c r="A2850" s="36" t="s">
        <v>4502</v>
      </c>
      <c r="B2850" s="36" t="s">
        <v>10457</v>
      </c>
      <c r="C2850" s="121" t="s">
        <v>4503</v>
      </c>
      <c r="D2850" s="36" t="s">
        <v>8</v>
      </c>
      <c r="E2850" s="36">
        <v>2</v>
      </c>
      <c r="F2850" s="36">
        <v>1</v>
      </c>
      <c r="G2850" s="116">
        <v>51.84</v>
      </c>
      <c r="H2850" s="102" t="s">
        <v>18317</v>
      </c>
    </row>
    <row r="2851" spans="1:8" x14ac:dyDescent="0.25">
      <c r="A2851" s="36"/>
      <c r="B2851" s="36"/>
      <c r="C2851" s="121"/>
      <c r="D2851" s="36" t="s">
        <v>7</v>
      </c>
      <c r="E2851" s="36">
        <v>0.5</v>
      </c>
      <c r="F2851" s="36">
        <v>2</v>
      </c>
      <c r="G2851" s="116">
        <v>25.92</v>
      </c>
      <c r="H2851" s="102"/>
    </row>
    <row r="2852" spans="1:8" ht="31.5" x14ac:dyDescent="0.25">
      <c r="A2852" s="36"/>
      <c r="B2852" s="36"/>
      <c r="C2852" s="122" t="s">
        <v>15224</v>
      </c>
      <c r="D2852" s="106"/>
      <c r="E2852" s="106"/>
      <c r="F2852" s="106">
        <v>3</v>
      </c>
      <c r="G2852" s="117">
        <v>77.760000000000005</v>
      </c>
      <c r="H2852" s="102"/>
    </row>
    <row r="2853" spans="1:8" x14ac:dyDescent="0.25">
      <c r="A2853" s="36" t="s">
        <v>4504</v>
      </c>
      <c r="B2853" s="36" t="s">
        <v>10458</v>
      </c>
      <c r="C2853" s="121" t="s">
        <v>4505</v>
      </c>
      <c r="D2853" s="36" t="s">
        <v>7</v>
      </c>
      <c r="E2853" s="36">
        <v>0.5</v>
      </c>
      <c r="F2853" s="36">
        <v>2</v>
      </c>
      <c r="G2853" s="116">
        <v>25.92</v>
      </c>
      <c r="H2853" s="102" t="s">
        <v>20786</v>
      </c>
    </row>
    <row r="2854" spans="1:8" x14ac:dyDescent="0.25">
      <c r="A2854" s="36"/>
      <c r="B2854" s="36"/>
      <c r="C2854" s="122" t="s">
        <v>15225</v>
      </c>
      <c r="D2854" s="106"/>
      <c r="E2854" s="106"/>
      <c r="F2854" s="106">
        <v>2</v>
      </c>
      <c r="G2854" s="117">
        <v>25.92</v>
      </c>
      <c r="H2854" s="102"/>
    </row>
    <row r="2855" spans="1:8" x14ac:dyDescent="0.25">
      <c r="A2855" s="36" t="s">
        <v>4506</v>
      </c>
      <c r="B2855" s="36" t="s">
        <v>10459</v>
      </c>
      <c r="C2855" s="121" t="s">
        <v>4507</v>
      </c>
      <c r="D2855" s="36" t="s">
        <v>7</v>
      </c>
      <c r="E2855" s="36">
        <v>0.5</v>
      </c>
      <c r="F2855" s="36">
        <v>1</v>
      </c>
      <c r="G2855" s="116">
        <v>12.96</v>
      </c>
      <c r="H2855" s="102" t="s">
        <v>20732</v>
      </c>
    </row>
    <row r="2856" spans="1:8" x14ac:dyDescent="0.25">
      <c r="A2856" s="36"/>
      <c r="B2856" s="36"/>
      <c r="C2856" s="122" t="s">
        <v>15226</v>
      </c>
      <c r="D2856" s="106"/>
      <c r="E2856" s="106"/>
      <c r="F2856" s="106">
        <v>1</v>
      </c>
      <c r="G2856" s="117">
        <v>12.96</v>
      </c>
      <c r="H2856" s="102"/>
    </row>
    <row r="2857" spans="1:8" ht="31.5" x14ac:dyDescent="0.25">
      <c r="A2857" s="36" t="s">
        <v>4508</v>
      </c>
      <c r="B2857" s="36" t="s">
        <v>10460</v>
      </c>
      <c r="C2857" s="121" t="s">
        <v>4509</v>
      </c>
      <c r="D2857" s="36" t="s">
        <v>8</v>
      </c>
      <c r="E2857" s="36">
        <v>2</v>
      </c>
      <c r="F2857" s="36">
        <v>6</v>
      </c>
      <c r="G2857" s="116">
        <v>311.02</v>
      </c>
      <c r="H2857" s="102" t="s">
        <v>18846</v>
      </c>
    </row>
    <row r="2858" spans="1:8" x14ac:dyDescent="0.25">
      <c r="A2858" s="36"/>
      <c r="B2858" s="36"/>
      <c r="C2858" s="121"/>
      <c r="D2858" s="36" t="s">
        <v>7</v>
      </c>
      <c r="E2858" s="36">
        <v>0.5</v>
      </c>
      <c r="F2858" s="36">
        <v>5</v>
      </c>
      <c r="G2858" s="116">
        <v>64.8</v>
      </c>
      <c r="H2858" s="102"/>
    </row>
    <row r="2859" spans="1:8" ht="47.25" x14ac:dyDescent="0.25">
      <c r="A2859" s="36"/>
      <c r="B2859" s="36"/>
      <c r="C2859" s="122" t="s">
        <v>15227</v>
      </c>
      <c r="D2859" s="106"/>
      <c r="E2859" s="106"/>
      <c r="F2859" s="106">
        <v>11</v>
      </c>
      <c r="G2859" s="117">
        <v>375.82</v>
      </c>
      <c r="H2859" s="102"/>
    </row>
    <row r="2860" spans="1:8" ht="31.5" x14ac:dyDescent="0.25">
      <c r="A2860" s="36" t="s">
        <v>4510</v>
      </c>
      <c r="B2860" s="36" t="s">
        <v>10461</v>
      </c>
      <c r="C2860" s="121" t="s">
        <v>10462</v>
      </c>
      <c r="D2860" s="36" t="s">
        <v>8</v>
      </c>
      <c r="E2860" s="36">
        <v>2</v>
      </c>
      <c r="F2860" s="36">
        <v>4</v>
      </c>
      <c r="G2860" s="116">
        <v>207.35</v>
      </c>
      <c r="H2860" s="102" t="s">
        <v>19709</v>
      </c>
    </row>
    <row r="2861" spans="1:8" x14ac:dyDescent="0.25">
      <c r="A2861" s="36"/>
      <c r="B2861" s="36"/>
      <c r="C2861" s="121"/>
      <c r="D2861" s="36" t="s">
        <v>7</v>
      </c>
      <c r="E2861" s="36">
        <v>0.5</v>
      </c>
      <c r="F2861" s="36">
        <v>3</v>
      </c>
      <c r="G2861" s="116">
        <v>38.880000000000003</v>
      </c>
      <c r="H2861" s="102"/>
    </row>
    <row r="2862" spans="1:8" ht="31.5" x14ac:dyDescent="0.25">
      <c r="A2862" s="36"/>
      <c r="B2862" s="36"/>
      <c r="C2862" s="122" t="s">
        <v>15228</v>
      </c>
      <c r="D2862" s="106"/>
      <c r="E2862" s="106"/>
      <c r="F2862" s="106">
        <v>7</v>
      </c>
      <c r="G2862" s="117">
        <v>246.23</v>
      </c>
      <c r="H2862" s="102"/>
    </row>
    <row r="2863" spans="1:8" x14ac:dyDescent="0.25">
      <c r="A2863" s="36" t="s">
        <v>4511</v>
      </c>
      <c r="B2863" s="36" t="s">
        <v>10463</v>
      </c>
      <c r="C2863" s="121" t="s">
        <v>4512</v>
      </c>
      <c r="D2863" s="36" t="s">
        <v>3</v>
      </c>
      <c r="E2863" s="36">
        <v>10</v>
      </c>
      <c r="F2863" s="36">
        <v>1</v>
      </c>
      <c r="G2863" s="116">
        <v>259.18</v>
      </c>
      <c r="H2863" s="102" t="s">
        <v>18441</v>
      </c>
    </row>
    <row r="2864" spans="1:8" ht="31.5" x14ac:dyDescent="0.25">
      <c r="A2864" s="36"/>
      <c r="B2864" s="36"/>
      <c r="C2864" s="122" t="s">
        <v>15229</v>
      </c>
      <c r="D2864" s="106"/>
      <c r="E2864" s="106"/>
      <c r="F2864" s="106">
        <v>1</v>
      </c>
      <c r="G2864" s="117">
        <v>259.18</v>
      </c>
      <c r="H2864" s="102"/>
    </row>
    <row r="2865" spans="1:8" ht="47.25" x14ac:dyDescent="0.25">
      <c r="A2865" s="36" t="s">
        <v>4513</v>
      </c>
      <c r="B2865" s="36" t="s">
        <v>10464</v>
      </c>
      <c r="C2865" s="121" t="s">
        <v>4514</v>
      </c>
      <c r="D2865" s="36" t="s">
        <v>7</v>
      </c>
      <c r="E2865" s="36">
        <v>0.5</v>
      </c>
      <c r="F2865" s="36">
        <v>4</v>
      </c>
      <c r="G2865" s="116">
        <v>51.84</v>
      </c>
      <c r="H2865" s="102" t="s">
        <v>19114</v>
      </c>
    </row>
    <row r="2866" spans="1:8" ht="47.25" x14ac:dyDescent="0.25">
      <c r="A2866" s="36"/>
      <c r="B2866" s="36"/>
      <c r="C2866" s="122" t="s">
        <v>15230</v>
      </c>
      <c r="D2866" s="106"/>
      <c r="E2866" s="106"/>
      <c r="F2866" s="106">
        <v>4</v>
      </c>
      <c r="G2866" s="117">
        <v>51.84</v>
      </c>
      <c r="H2866" s="102"/>
    </row>
    <row r="2867" spans="1:8" ht="31.5" x14ac:dyDescent="0.25">
      <c r="A2867" s="36" t="s">
        <v>4515</v>
      </c>
      <c r="B2867" s="36" t="s">
        <v>10465</v>
      </c>
      <c r="C2867" s="121" t="s">
        <v>4516</v>
      </c>
      <c r="D2867" s="36" t="s">
        <v>3</v>
      </c>
      <c r="E2867" s="36">
        <v>10</v>
      </c>
      <c r="F2867" s="36">
        <v>2</v>
      </c>
      <c r="G2867" s="116">
        <v>518.36</v>
      </c>
      <c r="H2867" s="102" t="s">
        <v>18973</v>
      </c>
    </row>
    <row r="2868" spans="1:8" ht="47.25" x14ac:dyDescent="0.25">
      <c r="A2868" s="36"/>
      <c r="B2868" s="36"/>
      <c r="C2868" s="122" t="s">
        <v>15231</v>
      </c>
      <c r="D2868" s="106"/>
      <c r="E2868" s="106"/>
      <c r="F2868" s="106">
        <v>2</v>
      </c>
      <c r="G2868" s="117">
        <v>518.36</v>
      </c>
      <c r="H2868" s="102"/>
    </row>
    <row r="2869" spans="1:8" ht="31.5" x14ac:dyDescent="0.25">
      <c r="A2869" s="36" t="s">
        <v>4517</v>
      </c>
      <c r="B2869" s="36" t="s">
        <v>10466</v>
      </c>
      <c r="C2869" s="121" t="s">
        <v>4518</v>
      </c>
      <c r="D2869" s="36" t="s">
        <v>5</v>
      </c>
      <c r="E2869" s="36">
        <v>5</v>
      </c>
      <c r="F2869" s="36">
        <v>7</v>
      </c>
      <c r="G2869" s="116">
        <v>907.14</v>
      </c>
      <c r="H2869" s="102" t="s">
        <v>19172</v>
      </c>
    </row>
    <row r="2870" spans="1:8" ht="31.5" x14ac:dyDescent="0.25">
      <c r="A2870" s="36"/>
      <c r="B2870" s="36"/>
      <c r="C2870" s="122" t="s">
        <v>15232</v>
      </c>
      <c r="D2870" s="106"/>
      <c r="E2870" s="106"/>
      <c r="F2870" s="106">
        <v>7</v>
      </c>
      <c r="G2870" s="117">
        <v>907.14</v>
      </c>
      <c r="H2870" s="102"/>
    </row>
    <row r="2871" spans="1:8" x14ac:dyDescent="0.25">
      <c r="A2871" s="36" t="s">
        <v>4519</v>
      </c>
      <c r="B2871" s="36" t="s">
        <v>10467</v>
      </c>
      <c r="C2871" s="121" t="s">
        <v>4520</v>
      </c>
      <c r="D2871" s="36" t="s">
        <v>7</v>
      </c>
      <c r="E2871" s="36">
        <v>0.5</v>
      </c>
      <c r="F2871" s="36">
        <v>1</v>
      </c>
      <c r="G2871" s="116">
        <v>12.96</v>
      </c>
      <c r="H2871" s="102" t="s">
        <v>17398</v>
      </c>
    </row>
    <row r="2872" spans="1:8" ht="31.5" x14ac:dyDescent="0.25">
      <c r="A2872" s="36"/>
      <c r="B2872" s="36"/>
      <c r="C2872" s="122" t="s">
        <v>15233</v>
      </c>
      <c r="D2872" s="106"/>
      <c r="E2872" s="106"/>
      <c r="F2872" s="106">
        <v>1</v>
      </c>
      <c r="G2872" s="117">
        <v>12.96</v>
      </c>
      <c r="H2872" s="102"/>
    </row>
    <row r="2873" spans="1:8" ht="31.5" x14ac:dyDescent="0.25">
      <c r="A2873" s="36" t="s">
        <v>4521</v>
      </c>
      <c r="B2873" s="36" t="s">
        <v>10468</v>
      </c>
      <c r="C2873" s="121" t="s">
        <v>4522</v>
      </c>
      <c r="D2873" s="36" t="s">
        <v>7</v>
      </c>
      <c r="E2873" s="36">
        <v>0.5</v>
      </c>
      <c r="F2873" s="36">
        <v>25</v>
      </c>
      <c r="G2873" s="116">
        <v>323.98</v>
      </c>
      <c r="H2873" s="102" t="s">
        <v>20699</v>
      </c>
    </row>
    <row r="2874" spans="1:8" ht="31.5" x14ac:dyDescent="0.25">
      <c r="A2874" s="36"/>
      <c r="B2874" s="36"/>
      <c r="C2874" s="122" t="s">
        <v>15234</v>
      </c>
      <c r="D2874" s="106"/>
      <c r="E2874" s="106"/>
      <c r="F2874" s="106">
        <v>25</v>
      </c>
      <c r="G2874" s="117">
        <v>323.98</v>
      </c>
      <c r="H2874" s="102"/>
    </row>
    <row r="2875" spans="1:8" x14ac:dyDescent="0.25">
      <c r="A2875" s="36" t="s">
        <v>4523</v>
      </c>
      <c r="B2875" s="36" t="s">
        <v>10469</v>
      </c>
      <c r="C2875" s="121" t="s">
        <v>6631</v>
      </c>
      <c r="D2875" s="36" t="s">
        <v>7</v>
      </c>
      <c r="E2875" s="36">
        <v>0.5</v>
      </c>
      <c r="F2875" s="36">
        <v>1</v>
      </c>
      <c r="G2875" s="116">
        <v>12.96</v>
      </c>
      <c r="H2875" s="102" t="s">
        <v>18848</v>
      </c>
    </row>
    <row r="2876" spans="1:8" ht="31.5" x14ac:dyDescent="0.25">
      <c r="A2876" s="36"/>
      <c r="B2876" s="36"/>
      <c r="C2876" s="122" t="s">
        <v>15235</v>
      </c>
      <c r="D2876" s="106"/>
      <c r="E2876" s="106"/>
      <c r="F2876" s="106">
        <v>1</v>
      </c>
      <c r="G2876" s="117">
        <v>12.96</v>
      </c>
      <c r="H2876" s="102"/>
    </row>
    <row r="2877" spans="1:8" x14ac:dyDescent="0.25">
      <c r="A2877" s="36" t="s">
        <v>4524</v>
      </c>
      <c r="B2877" s="36" t="s">
        <v>10470</v>
      </c>
      <c r="C2877" s="121" t="s">
        <v>4525</v>
      </c>
      <c r="D2877" s="36" t="s">
        <v>7</v>
      </c>
      <c r="E2877" s="36">
        <v>0.5</v>
      </c>
      <c r="F2877" s="36">
        <v>1</v>
      </c>
      <c r="G2877" s="116">
        <v>12.96</v>
      </c>
      <c r="H2877" s="102" t="s">
        <v>19448</v>
      </c>
    </row>
    <row r="2878" spans="1:8" ht="31.5" x14ac:dyDescent="0.25">
      <c r="A2878" s="36"/>
      <c r="B2878" s="36"/>
      <c r="C2878" s="122" t="s">
        <v>15236</v>
      </c>
      <c r="D2878" s="106"/>
      <c r="E2878" s="106"/>
      <c r="F2878" s="106">
        <v>1</v>
      </c>
      <c r="G2878" s="117">
        <v>12.96</v>
      </c>
      <c r="H2878" s="102"/>
    </row>
    <row r="2879" spans="1:8" x14ac:dyDescent="0.25">
      <c r="A2879" s="36" t="s">
        <v>4526</v>
      </c>
      <c r="B2879" s="36" t="s">
        <v>10471</v>
      </c>
      <c r="C2879" s="121" t="s">
        <v>7028</v>
      </c>
      <c r="D2879" s="36" t="s">
        <v>7</v>
      </c>
      <c r="E2879" s="36">
        <v>0.5</v>
      </c>
      <c r="F2879" s="36">
        <v>2</v>
      </c>
      <c r="G2879" s="116">
        <v>25.92</v>
      </c>
      <c r="H2879" s="102" t="s">
        <v>20326</v>
      </c>
    </row>
    <row r="2880" spans="1:8" x14ac:dyDescent="0.25">
      <c r="A2880" s="36"/>
      <c r="B2880" s="36"/>
      <c r="C2880" s="122" t="s">
        <v>15237</v>
      </c>
      <c r="D2880" s="106"/>
      <c r="E2880" s="106"/>
      <c r="F2880" s="106">
        <v>2</v>
      </c>
      <c r="G2880" s="117">
        <v>25.92</v>
      </c>
      <c r="H2880" s="102"/>
    </row>
    <row r="2881" spans="1:8" x14ac:dyDescent="0.25">
      <c r="A2881" s="36" t="s">
        <v>4527</v>
      </c>
      <c r="B2881" s="36" t="s">
        <v>10472</v>
      </c>
      <c r="C2881" s="121" t="s">
        <v>10473</v>
      </c>
      <c r="D2881" s="36" t="s">
        <v>5</v>
      </c>
      <c r="E2881" s="36">
        <v>5</v>
      </c>
      <c r="F2881" s="36">
        <v>1</v>
      </c>
      <c r="G2881" s="116">
        <v>129.59</v>
      </c>
      <c r="H2881" s="102" t="s">
        <v>19983</v>
      </c>
    </row>
    <row r="2882" spans="1:8" x14ac:dyDescent="0.25">
      <c r="A2882" s="36"/>
      <c r="B2882" s="36"/>
      <c r="C2882" s="121"/>
      <c r="D2882" s="36" t="s">
        <v>7</v>
      </c>
      <c r="E2882" s="36">
        <v>0.5</v>
      </c>
      <c r="F2882" s="36">
        <v>1</v>
      </c>
      <c r="G2882" s="116">
        <v>12.96</v>
      </c>
      <c r="H2882" s="102"/>
    </row>
    <row r="2883" spans="1:8" x14ac:dyDescent="0.25">
      <c r="A2883" s="36"/>
      <c r="B2883" s="36"/>
      <c r="C2883" s="122" t="s">
        <v>15238</v>
      </c>
      <c r="D2883" s="106"/>
      <c r="E2883" s="106"/>
      <c r="F2883" s="106">
        <v>2</v>
      </c>
      <c r="G2883" s="117">
        <v>142.55000000000001</v>
      </c>
      <c r="H2883" s="102"/>
    </row>
    <row r="2884" spans="1:8" ht="31.5" x14ac:dyDescent="0.25">
      <c r="A2884" s="36" t="s">
        <v>4528</v>
      </c>
      <c r="B2884" s="36" t="s">
        <v>10474</v>
      </c>
      <c r="C2884" s="121" t="s">
        <v>4529</v>
      </c>
      <c r="D2884" s="36" t="s">
        <v>5</v>
      </c>
      <c r="E2884" s="36">
        <v>5</v>
      </c>
      <c r="F2884" s="36">
        <v>1</v>
      </c>
      <c r="G2884" s="116">
        <v>129.59</v>
      </c>
      <c r="H2884" s="102" t="s">
        <v>17013</v>
      </c>
    </row>
    <row r="2885" spans="1:8" ht="31.5" x14ac:dyDescent="0.25">
      <c r="A2885" s="36"/>
      <c r="B2885" s="36"/>
      <c r="C2885" s="122" t="s">
        <v>15239</v>
      </c>
      <c r="D2885" s="106"/>
      <c r="E2885" s="106"/>
      <c r="F2885" s="106">
        <v>1</v>
      </c>
      <c r="G2885" s="117">
        <v>129.59</v>
      </c>
      <c r="H2885" s="102"/>
    </row>
    <row r="2886" spans="1:8" x14ac:dyDescent="0.25">
      <c r="A2886" s="36" t="s">
        <v>4530</v>
      </c>
      <c r="B2886" s="36" t="s">
        <v>10475</v>
      </c>
      <c r="C2886" s="121" t="s">
        <v>4531</v>
      </c>
      <c r="D2886" s="36" t="s">
        <v>3</v>
      </c>
      <c r="E2886" s="36">
        <v>10</v>
      </c>
      <c r="F2886" s="36">
        <v>1</v>
      </c>
      <c r="G2886" s="116">
        <v>259.18</v>
      </c>
      <c r="H2886" s="102" t="s">
        <v>19309</v>
      </c>
    </row>
    <row r="2887" spans="1:8" x14ac:dyDescent="0.25">
      <c r="A2887" s="36"/>
      <c r="B2887" s="36"/>
      <c r="C2887" s="122" t="s">
        <v>15240</v>
      </c>
      <c r="D2887" s="106"/>
      <c r="E2887" s="106"/>
      <c r="F2887" s="106">
        <v>1</v>
      </c>
      <c r="G2887" s="117">
        <v>259.18</v>
      </c>
      <c r="H2887" s="102"/>
    </row>
    <row r="2888" spans="1:8" x14ac:dyDescent="0.25">
      <c r="A2888" s="36" t="s">
        <v>4532</v>
      </c>
      <c r="B2888" s="36" t="s">
        <v>10476</v>
      </c>
      <c r="C2888" s="121" t="s">
        <v>4533</v>
      </c>
      <c r="D2888" s="36" t="s">
        <v>3</v>
      </c>
      <c r="E2888" s="36">
        <v>10</v>
      </c>
      <c r="F2888" s="36">
        <v>3</v>
      </c>
      <c r="G2888" s="116">
        <v>777.55</v>
      </c>
      <c r="H2888" s="102" t="s">
        <v>19455</v>
      </c>
    </row>
    <row r="2889" spans="1:8" x14ac:dyDescent="0.25">
      <c r="A2889" s="36"/>
      <c r="B2889" s="36"/>
      <c r="C2889" s="121"/>
      <c r="D2889" s="36" t="s">
        <v>4</v>
      </c>
      <c r="E2889" s="36">
        <v>8</v>
      </c>
      <c r="F2889" s="36">
        <v>1</v>
      </c>
      <c r="G2889" s="116">
        <v>207.35</v>
      </c>
      <c r="H2889" s="102"/>
    </row>
    <row r="2890" spans="1:8" x14ac:dyDescent="0.25">
      <c r="A2890" s="36"/>
      <c r="B2890" s="36"/>
      <c r="C2890" s="121"/>
      <c r="D2890" s="36" t="s">
        <v>5</v>
      </c>
      <c r="E2890" s="36">
        <v>5</v>
      </c>
      <c r="F2890" s="36">
        <v>10</v>
      </c>
      <c r="G2890" s="116">
        <v>1295.9100000000001</v>
      </c>
      <c r="H2890" s="102"/>
    </row>
    <row r="2891" spans="1:8" x14ac:dyDescent="0.25">
      <c r="A2891" s="36"/>
      <c r="B2891" s="36"/>
      <c r="C2891" s="121"/>
      <c r="D2891" s="36" t="s">
        <v>7</v>
      </c>
      <c r="E2891" s="36">
        <v>0.5</v>
      </c>
      <c r="F2891" s="36">
        <v>6</v>
      </c>
      <c r="G2891" s="116">
        <v>77.75</v>
      </c>
      <c r="H2891" s="102"/>
    </row>
    <row r="2892" spans="1:8" x14ac:dyDescent="0.25">
      <c r="A2892" s="36"/>
      <c r="B2892" s="36"/>
      <c r="C2892" s="122" t="s">
        <v>15241</v>
      </c>
      <c r="D2892" s="106"/>
      <c r="E2892" s="106"/>
      <c r="F2892" s="106">
        <v>20</v>
      </c>
      <c r="G2892" s="117">
        <v>2358.56</v>
      </c>
      <c r="H2892" s="102"/>
    </row>
    <row r="2893" spans="1:8" ht="31.5" x14ac:dyDescent="0.25">
      <c r="A2893" s="36" t="s">
        <v>4534</v>
      </c>
      <c r="B2893" s="36" t="s">
        <v>10477</v>
      </c>
      <c r="C2893" s="121" t="s">
        <v>4535</v>
      </c>
      <c r="D2893" s="36" t="s">
        <v>5</v>
      </c>
      <c r="E2893" s="36">
        <v>5</v>
      </c>
      <c r="F2893" s="36">
        <v>1</v>
      </c>
      <c r="G2893" s="116">
        <v>129.59</v>
      </c>
      <c r="H2893" s="102" t="s">
        <v>17006</v>
      </c>
    </row>
    <row r="2894" spans="1:8" ht="31.5" x14ac:dyDescent="0.25">
      <c r="A2894" s="36"/>
      <c r="B2894" s="36"/>
      <c r="C2894" s="122" t="s">
        <v>15242</v>
      </c>
      <c r="D2894" s="106"/>
      <c r="E2894" s="106"/>
      <c r="F2894" s="106">
        <v>1</v>
      </c>
      <c r="G2894" s="117">
        <v>129.59</v>
      </c>
      <c r="H2894" s="102"/>
    </row>
    <row r="2895" spans="1:8" ht="31.5" x14ac:dyDescent="0.25">
      <c r="A2895" s="36" t="s">
        <v>4536</v>
      </c>
      <c r="B2895" s="36" t="s">
        <v>10478</v>
      </c>
      <c r="C2895" s="121" t="s">
        <v>4537</v>
      </c>
      <c r="D2895" s="36" t="s">
        <v>4</v>
      </c>
      <c r="E2895" s="36">
        <v>8</v>
      </c>
      <c r="F2895" s="36">
        <v>1</v>
      </c>
      <c r="G2895" s="116">
        <v>207.35</v>
      </c>
      <c r="H2895" s="102" t="s">
        <v>17120</v>
      </c>
    </row>
    <row r="2896" spans="1:8" ht="31.5" x14ac:dyDescent="0.25">
      <c r="A2896" s="36"/>
      <c r="B2896" s="36"/>
      <c r="C2896" s="122" t="s">
        <v>15243</v>
      </c>
      <c r="D2896" s="106"/>
      <c r="E2896" s="106"/>
      <c r="F2896" s="106">
        <v>1</v>
      </c>
      <c r="G2896" s="117">
        <v>207.35</v>
      </c>
      <c r="H2896" s="102"/>
    </row>
    <row r="2897" spans="1:8" x14ac:dyDescent="0.25">
      <c r="A2897" s="36" t="s">
        <v>4538</v>
      </c>
      <c r="B2897" s="36" t="s">
        <v>10479</v>
      </c>
      <c r="C2897" s="121" t="s">
        <v>4539</v>
      </c>
      <c r="D2897" s="36" t="s">
        <v>8</v>
      </c>
      <c r="E2897" s="36">
        <v>2</v>
      </c>
      <c r="F2897" s="36">
        <v>10</v>
      </c>
      <c r="G2897" s="116">
        <v>518.36</v>
      </c>
      <c r="H2897" s="102" t="s">
        <v>19297</v>
      </c>
    </row>
    <row r="2898" spans="1:8" x14ac:dyDescent="0.25">
      <c r="A2898" s="36"/>
      <c r="B2898" s="36"/>
      <c r="C2898" s="121"/>
      <c r="D2898" s="36" t="s">
        <v>7</v>
      </c>
      <c r="E2898" s="36">
        <v>0.5</v>
      </c>
      <c r="F2898" s="36">
        <v>17</v>
      </c>
      <c r="G2898" s="116">
        <v>220.3</v>
      </c>
      <c r="H2898" s="102"/>
    </row>
    <row r="2899" spans="1:8" x14ac:dyDescent="0.25">
      <c r="A2899" s="36"/>
      <c r="B2899" s="36"/>
      <c r="C2899" s="122" t="s">
        <v>15244</v>
      </c>
      <c r="D2899" s="106"/>
      <c r="E2899" s="106"/>
      <c r="F2899" s="106">
        <v>27</v>
      </c>
      <c r="G2899" s="117">
        <v>738.66000000000008</v>
      </c>
      <c r="H2899" s="102"/>
    </row>
    <row r="2900" spans="1:8" ht="31.5" x14ac:dyDescent="0.25">
      <c r="A2900" s="36" t="s">
        <v>4540</v>
      </c>
      <c r="B2900" s="36" t="s">
        <v>10480</v>
      </c>
      <c r="C2900" s="121" t="s">
        <v>4541</v>
      </c>
      <c r="D2900" s="36" t="s">
        <v>5</v>
      </c>
      <c r="E2900" s="36">
        <v>5</v>
      </c>
      <c r="F2900" s="36">
        <v>2</v>
      </c>
      <c r="G2900" s="116">
        <v>259.18</v>
      </c>
      <c r="H2900" s="102" t="s">
        <v>17959</v>
      </c>
    </row>
    <row r="2901" spans="1:8" x14ac:dyDescent="0.25">
      <c r="A2901" s="36"/>
      <c r="B2901" s="36"/>
      <c r="C2901" s="121"/>
      <c r="D2901" s="36" t="s">
        <v>8</v>
      </c>
      <c r="E2901" s="36">
        <v>2</v>
      </c>
      <c r="F2901" s="36">
        <v>2</v>
      </c>
      <c r="G2901" s="116">
        <v>103.67</v>
      </c>
      <c r="H2901" s="102"/>
    </row>
    <row r="2902" spans="1:8" x14ac:dyDescent="0.25">
      <c r="A2902" s="36"/>
      <c r="B2902" s="36"/>
      <c r="C2902" s="121"/>
      <c r="D2902" s="36" t="s">
        <v>7</v>
      </c>
      <c r="E2902" s="36">
        <v>0.5</v>
      </c>
      <c r="F2902" s="36">
        <v>7</v>
      </c>
      <c r="G2902" s="116">
        <v>90.71</v>
      </c>
      <c r="H2902" s="102"/>
    </row>
    <row r="2903" spans="1:8" ht="31.5" x14ac:dyDescent="0.25">
      <c r="A2903" s="36"/>
      <c r="B2903" s="36"/>
      <c r="C2903" s="122" t="s">
        <v>15245</v>
      </c>
      <c r="D2903" s="106"/>
      <c r="E2903" s="106"/>
      <c r="F2903" s="106">
        <v>11</v>
      </c>
      <c r="G2903" s="117">
        <v>453.56</v>
      </c>
      <c r="H2903" s="102"/>
    </row>
    <row r="2904" spans="1:8" x14ac:dyDescent="0.25">
      <c r="A2904" s="36" t="s">
        <v>4542</v>
      </c>
      <c r="B2904" s="36" t="s">
        <v>10481</v>
      </c>
      <c r="C2904" s="121" t="s">
        <v>4543</v>
      </c>
      <c r="D2904" s="36" t="s">
        <v>7</v>
      </c>
      <c r="E2904" s="36">
        <v>0.5</v>
      </c>
      <c r="F2904" s="36">
        <v>7</v>
      </c>
      <c r="G2904" s="116">
        <v>90.71</v>
      </c>
      <c r="H2904" s="102" t="s">
        <v>18553</v>
      </c>
    </row>
    <row r="2905" spans="1:8" x14ac:dyDescent="0.25">
      <c r="A2905" s="36"/>
      <c r="B2905" s="36"/>
      <c r="C2905" s="122" t="s">
        <v>15246</v>
      </c>
      <c r="D2905" s="106"/>
      <c r="E2905" s="106"/>
      <c r="F2905" s="106">
        <v>7</v>
      </c>
      <c r="G2905" s="117">
        <v>90.71</v>
      </c>
      <c r="H2905" s="102"/>
    </row>
    <row r="2906" spans="1:8" ht="31.5" x14ac:dyDescent="0.25">
      <c r="A2906" s="36" t="s">
        <v>4544</v>
      </c>
      <c r="B2906" s="36" t="s">
        <v>10482</v>
      </c>
      <c r="C2906" s="121" t="s">
        <v>4545</v>
      </c>
      <c r="D2906" s="36" t="s">
        <v>5</v>
      </c>
      <c r="E2906" s="36">
        <v>5</v>
      </c>
      <c r="F2906" s="36">
        <v>2</v>
      </c>
      <c r="G2906" s="116">
        <v>259.18</v>
      </c>
      <c r="H2906" s="102" t="s">
        <v>20348</v>
      </c>
    </row>
    <row r="2907" spans="1:8" x14ac:dyDescent="0.25">
      <c r="A2907" s="36"/>
      <c r="B2907" s="36"/>
      <c r="C2907" s="121"/>
      <c r="D2907" s="36" t="s">
        <v>7</v>
      </c>
      <c r="E2907" s="36">
        <v>0.5</v>
      </c>
      <c r="F2907" s="36">
        <v>3</v>
      </c>
      <c r="G2907" s="116">
        <v>38.880000000000003</v>
      </c>
      <c r="H2907" s="102"/>
    </row>
    <row r="2908" spans="1:8" ht="31.5" x14ac:dyDescent="0.25">
      <c r="A2908" s="36"/>
      <c r="B2908" s="36"/>
      <c r="C2908" s="122" t="s">
        <v>15247</v>
      </c>
      <c r="D2908" s="106"/>
      <c r="E2908" s="106"/>
      <c r="F2908" s="106">
        <v>5</v>
      </c>
      <c r="G2908" s="117">
        <v>298.06</v>
      </c>
      <c r="H2908" s="102"/>
    </row>
    <row r="2909" spans="1:8" ht="31.5" x14ac:dyDescent="0.25">
      <c r="A2909" s="36" t="s">
        <v>3039</v>
      </c>
      <c r="B2909" s="36" t="s">
        <v>8223</v>
      </c>
      <c r="C2909" s="121" t="s">
        <v>3040</v>
      </c>
      <c r="D2909" s="36" t="s">
        <v>5</v>
      </c>
      <c r="E2909" s="36">
        <v>5</v>
      </c>
      <c r="F2909" s="36">
        <v>2</v>
      </c>
      <c r="G2909" s="116">
        <v>259.18</v>
      </c>
      <c r="H2909" s="102" t="s">
        <v>19139</v>
      </c>
    </row>
    <row r="2910" spans="1:8" ht="31.5" x14ac:dyDescent="0.25">
      <c r="A2910" s="36"/>
      <c r="B2910" s="36"/>
      <c r="C2910" s="122" t="s">
        <v>15248</v>
      </c>
      <c r="D2910" s="106"/>
      <c r="E2910" s="106"/>
      <c r="F2910" s="106">
        <v>2</v>
      </c>
      <c r="G2910" s="117">
        <v>259.18</v>
      </c>
      <c r="H2910" s="102"/>
    </row>
    <row r="2911" spans="1:8" x14ac:dyDescent="0.25">
      <c r="A2911" s="36" t="s">
        <v>4546</v>
      </c>
      <c r="B2911" s="36" t="s">
        <v>10483</v>
      </c>
      <c r="C2911" s="121" t="s">
        <v>4547</v>
      </c>
      <c r="D2911" s="36" t="s">
        <v>5</v>
      </c>
      <c r="E2911" s="36">
        <v>5</v>
      </c>
      <c r="F2911" s="36">
        <v>1</v>
      </c>
      <c r="G2911" s="116">
        <v>129.59</v>
      </c>
      <c r="H2911" s="102" t="s">
        <v>17479</v>
      </c>
    </row>
    <row r="2912" spans="1:8" x14ac:dyDescent="0.25">
      <c r="A2912" s="36"/>
      <c r="B2912" s="36"/>
      <c r="C2912" s="121"/>
      <c r="D2912" s="36" t="s">
        <v>8</v>
      </c>
      <c r="E2912" s="36">
        <v>2</v>
      </c>
      <c r="F2912" s="36">
        <v>1</v>
      </c>
      <c r="G2912" s="116">
        <v>51.84</v>
      </c>
      <c r="H2912" s="102"/>
    </row>
    <row r="2913" spans="1:8" x14ac:dyDescent="0.25">
      <c r="A2913" s="36"/>
      <c r="B2913" s="36"/>
      <c r="C2913" s="121"/>
      <c r="D2913" s="36" t="s">
        <v>7</v>
      </c>
      <c r="E2913" s="36">
        <v>0.5</v>
      </c>
      <c r="F2913" s="36">
        <v>2</v>
      </c>
      <c r="G2913" s="116">
        <v>25.92</v>
      </c>
      <c r="H2913" s="102"/>
    </row>
    <row r="2914" spans="1:8" x14ac:dyDescent="0.25">
      <c r="A2914" s="36"/>
      <c r="B2914" s="36"/>
      <c r="C2914" s="122" t="s">
        <v>15249</v>
      </c>
      <c r="D2914" s="106"/>
      <c r="E2914" s="106"/>
      <c r="F2914" s="106">
        <v>4</v>
      </c>
      <c r="G2914" s="117">
        <v>207.35000000000002</v>
      </c>
      <c r="H2914" s="102"/>
    </row>
    <row r="2915" spans="1:8" ht="31.5" x14ac:dyDescent="0.25">
      <c r="A2915" s="36" t="s">
        <v>6632</v>
      </c>
      <c r="B2915" s="36" t="s">
        <v>10484</v>
      </c>
      <c r="C2915" s="121" t="s">
        <v>6633</v>
      </c>
      <c r="D2915" s="36" t="s">
        <v>8</v>
      </c>
      <c r="E2915" s="36">
        <v>2</v>
      </c>
      <c r="F2915" s="36">
        <v>7</v>
      </c>
      <c r="G2915" s="116">
        <v>362.85</v>
      </c>
      <c r="H2915" s="102" t="s">
        <v>18851</v>
      </c>
    </row>
    <row r="2916" spans="1:8" x14ac:dyDescent="0.25">
      <c r="A2916" s="36"/>
      <c r="B2916" s="36"/>
      <c r="C2916" s="121"/>
      <c r="D2916" s="36" t="s">
        <v>7</v>
      </c>
      <c r="E2916" s="36">
        <v>0.5</v>
      </c>
      <c r="F2916" s="36">
        <v>4</v>
      </c>
      <c r="G2916" s="116">
        <v>51.84</v>
      </c>
      <c r="H2916" s="102"/>
    </row>
    <row r="2917" spans="1:8" ht="31.5" x14ac:dyDescent="0.25">
      <c r="A2917" s="36"/>
      <c r="B2917" s="36"/>
      <c r="C2917" s="122" t="s">
        <v>15250</v>
      </c>
      <c r="D2917" s="106"/>
      <c r="E2917" s="106"/>
      <c r="F2917" s="106">
        <v>11</v>
      </c>
      <c r="G2917" s="117">
        <v>414.69000000000005</v>
      </c>
      <c r="H2917" s="102"/>
    </row>
    <row r="2918" spans="1:8" x14ac:dyDescent="0.25">
      <c r="A2918" s="36" t="s">
        <v>6634</v>
      </c>
      <c r="B2918" s="36" t="s">
        <v>10485</v>
      </c>
      <c r="C2918" s="121" t="s">
        <v>6635</v>
      </c>
      <c r="D2918" s="36" t="s">
        <v>7</v>
      </c>
      <c r="E2918" s="36">
        <v>0.5</v>
      </c>
      <c r="F2918" s="36">
        <v>1</v>
      </c>
      <c r="G2918" s="116">
        <v>12.96</v>
      </c>
      <c r="H2918" s="102" t="s">
        <v>18807</v>
      </c>
    </row>
    <row r="2919" spans="1:8" ht="31.5" x14ac:dyDescent="0.25">
      <c r="A2919" s="36"/>
      <c r="B2919" s="36"/>
      <c r="C2919" s="122" t="s">
        <v>15251</v>
      </c>
      <c r="D2919" s="106"/>
      <c r="E2919" s="106"/>
      <c r="F2919" s="106">
        <v>1</v>
      </c>
      <c r="G2919" s="117">
        <v>12.96</v>
      </c>
      <c r="H2919" s="102"/>
    </row>
    <row r="2920" spans="1:8" x14ac:dyDescent="0.25">
      <c r="A2920" s="36" t="s">
        <v>6636</v>
      </c>
      <c r="B2920" s="36" t="s">
        <v>10486</v>
      </c>
      <c r="C2920" s="121" t="s">
        <v>6637</v>
      </c>
      <c r="D2920" s="36" t="s">
        <v>7</v>
      </c>
      <c r="E2920" s="36">
        <v>0.5</v>
      </c>
      <c r="F2920" s="36">
        <v>1</v>
      </c>
      <c r="G2920" s="116">
        <v>12.96</v>
      </c>
      <c r="H2920" s="102" t="s">
        <v>19641</v>
      </c>
    </row>
    <row r="2921" spans="1:8" x14ac:dyDescent="0.25">
      <c r="A2921" s="36"/>
      <c r="B2921" s="36"/>
      <c r="C2921" s="122" t="s">
        <v>15252</v>
      </c>
      <c r="D2921" s="106"/>
      <c r="E2921" s="106"/>
      <c r="F2921" s="106">
        <v>1</v>
      </c>
      <c r="G2921" s="117">
        <v>12.96</v>
      </c>
      <c r="H2921" s="102"/>
    </row>
    <row r="2922" spans="1:8" x14ac:dyDescent="0.25">
      <c r="A2922" s="36" t="s">
        <v>6638</v>
      </c>
      <c r="B2922" s="36" t="s">
        <v>10487</v>
      </c>
      <c r="C2922" s="121" t="s">
        <v>15253</v>
      </c>
      <c r="D2922" s="36" t="s">
        <v>3</v>
      </c>
      <c r="E2922" s="36">
        <v>10</v>
      </c>
      <c r="F2922" s="36">
        <v>1</v>
      </c>
      <c r="G2922" s="116">
        <v>259.18</v>
      </c>
      <c r="H2922" s="102" t="s">
        <v>19747</v>
      </c>
    </row>
    <row r="2923" spans="1:8" ht="31.5" x14ac:dyDescent="0.25">
      <c r="A2923" s="36"/>
      <c r="B2923" s="36"/>
      <c r="C2923" s="122" t="s">
        <v>15254</v>
      </c>
      <c r="D2923" s="106"/>
      <c r="E2923" s="106"/>
      <c r="F2923" s="106">
        <v>1</v>
      </c>
      <c r="G2923" s="117">
        <v>259.18</v>
      </c>
      <c r="H2923" s="102"/>
    </row>
    <row r="2924" spans="1:8" x14ac:dyDescent="0.25">
      <c r="A2924" s="36" t="s">
        <v>6639</v>
      </c>
      <c r="B2924" s="36" t="s">
        <v>10488</v>
      </c>
      <c r="C2924" s="121" t="s">
        <v>6640</v>
      </c>
      <c r="D2924" s="36" t="s">
        <v>3</v>
      </c>
      <c r="E2924" s="36">
        <v>10</v>
      </c>
      <c r="F2924" s="36">
        <v>1</v>
      </c>
      <c r="G2924" s="116">
        <v>259.18</v>
      </c>
      <c r="H2924" s="102" t="s">
        <v>20484</v>
      </c>
    </row>
    <row r="2925" spans="1:8" x14ac:dyDescent="0.25">
      <c r="A2925" s="36"/>
      <c r="B2925" s="36"/>
      <c r="C2925" s="122" t="s">
        <v>15255</v>
      </c>
      <c r="D2925" s="106"/>
      <c r="E2925" s="106"/>
      <c r="F2925" s="106">
        <v>1</v>
      </c>
      <c r="G2925" s="117">
        <v>259.18</v>
      </c>
      <c r="H2925" s="102"/>
    </row>
    <row r="2926" spans="1:8" ht="31.5" x14ac:dyDescent="0.25">
      <c r="A2926" s="36" t="s">
        <v>6641</v>
      </c>
      <c r="B2926" s="36" t="s">
        <v>10489</v>
      </c>
      <c r="C2926" s="121" t="s">
        <v>6642</v>
      </c>
      <c r="D2926" s="36" t="s">
        <v>3</v>
      </c>
      <c r="E2926" s="36">
        <v>10</v>
      </c>
      <c r="F2926" s="36">
        <v>1</v>
      </c>
      <c r="G2926" s="116">
        <v>259.18</v>
      </c>
      <c r="H2926" s="102" t="s">
        <v>17455</v>
      </c>
    </row>
    <row r="2927" spans="1:8" ht="31.5" x14ac:dyDescent="0.25">
      <c r="A2927" s="36"/>
      <c r="B2927" s="36"/>
      <c r="C2927" s="122" t="s">
        <v>15256</v>
      </c>
      <c r="D2927" s="106"/>
      <c r="E2927" s="106"/>
      <c r="F2927" s="106">
        <v>1</v>
      </c>
      <c r="G2927" s="117">
        <v>259.18</v>
      </c>
      <c r="H2927" s="102"/>
    </row>
    <row r="2928" spans="1:8" x14ac:dyDescent="0.25">
      <c r="A2928" s="36" t="s">
        <v>6643</v>
      </c>
      <c r="B2928" s="36" t="s">
        <v>10490</v>
      </c>
      <c r="C2928" s="121" t="s">
        <v>6644</v>
      </c>
      <c r="D2928" s="36" t="s">
        <v>3</v>
      </c>
      <c r="E2928" s="36">
        <v>10</v>
      </c>
      <c r="F2928" s="36">
        <v>1</v>
      </c>
      <c r="G2928" s="116">
        <v>259.18</v>
      </c>
      <c r="H2928" s="102" t="s">
        <v>18491</v>
      </c>
    </row>
    <row r="2929" spans="1:8" x14ac:dyDescent="0.25">
      <c r="A2929" s="36"/>
      <c r="B2929" s="36"/>
      <c r="C2929" s="122" t="s">
        <v>15257</v>
      </c>
      <c r="D2929" s="106"/>
      <c r="E2929" s="106"/>
      <c r="F2929" s="106">
        <v>1</v>
      </c>
      <c r="G2929" s="117">
        <v>259.18</v>
      </c>
      <c r="H2929" s="102"/>
    </row>
    <row r="2930" spans="1:8" ht="31.5" x14ac:dyDescent="0.25">
      <c r="A2930" s="36" t="s">
        <v>6645</v>
      </c>
      <c r="B2930" s="36" t="s">
        <v>10491</v>
      </c>
      <c r="C2930" s="121" t="s">
        <v>6646</v>
      </c>
      <c r="D2930" s="36" t="s">
        <v>5</v>
      </c>
      <c r="E2930" s="36">
        <v>5</v>
      </c>
      <c r="F2930" s="36">
        <v>1</v>
      </c>
      <c r="G2930" s="116">
        <v>129.59</v>
      </c>
      <c r="H2930" s="102" t="s">
        <v>18419</v>
      </c>
    </row>
    <row r="2931" spans="1:8" x14ac:dyDescent="0.25">
      <c r="A2931" s="36"/>
      <c r="B2931" s="36"/>
      <c r="C2931" s="121"/>
      <c r="D2931" s="36" t="s">
        <v>7</v>
      </c>
      <c r="E2931" s="36">
        <v>0.5</v>
      </c>
      <c r="F2931" s="36">
        <v>1</v>
      </c>
      <c r="G2931" s="116">
        <v>12.96</v>
      </c>
      <c r="H2931" s="102"/>
    </row>
    <row r="2932" spans="1:8" ht="31.5" x14ac:dyDescent="0.25">
      <c r="A2932" s="36"/>
      <c r="B2932" s="36"/>
      <c r="C2932" s="122" t="s">
        <v>15258</v>
      </c>
      <c r="D2932" s="106"/>
      <c r="E2932" s="106"/>
      <c r="F2932" s="106">
        <v>2</v>
      </c>
      <c r="G2932" s="117">
        <v>142.55000000000001</v>
      </c>
      <c r="H2932" s="102"/>
    </row>
    <row r="2933" spans="1:8" ht="31.5" x14ac:dyDescent="0.25">
      <c r="A2933" s="36" t="s">
        <v>7029</v>
      </c>
      <c r="B2933" s="36" t="s">
        <v>10492</v>
      </c>
      <c r="C2933" s="121" t="s">
        <v>7030</v>
      </c>
      <c r="D2933" s="36" t="s">
        <v>5</v>
      </c>
      <c r="E2933" s="36">
        <v>5</v>
      </c>
      <c r="F2933" s="36">
        <v>1</v>
      </c>
      <c r="G2933" s="116">
        <v>129.59</v>
      </c>
      <c r="H2933" s="102" t="s">
        <v>17092</v>
      </c>
    </row>
    <row r="2934" spans="1:8" ht="31.5" x14ac:dyDescent="0.25">
      <c r="A2934" s="36"/>
      <c r="B2934" s="36"/>
      <c r="C2934" s="122" t="s">
        <v>15259</v>
      </c>
      <c r="D2934" s="106"/>
      <c r="E2934" s="106"/>
      <c r="F2934" s="106">
        <v>1</v>
      </c>
      <c r="G2934" s="117">
        <v>129.59</v>
      </c>
      <c r="H2934" s="102"/>
    </row>
    <row r="2935" spans="1:8" ht="31.5" x14ac:dyDescent="0.25">
      <c r="A2935" s="36" t="s">
        <v>6647</v>
      </c>
      <c r="B2935" s="36" t="s">
        <v>10493</v>
      </c>
      <c r="C2935" s="121" t="s">
        <v>6648</v>
      </c>
      <c r="D2935" s="36" t="s">
        <v>4</v>
      </c>
      <c r="E2935" s="36">
        <v>8</v>
      </c>
      <c r="F2935" s="36">
        <v>2</v>
      </c>
      <c r="G2935" s="116">
        <v>414.69</v>
      </c>
      <c r="H2935" s="102" t="s">
        <v>20717</v>
      </c>
    </row>
    <row r="2936" spans="1:8" x14ac:dyDescent="0.25">
      <c r="A2936" s="36"/>
      <c r="B2936" s="36"/>
      <c r="C2936" s="121"/>
      <c r="D2936" s="36" t="s">
        <v>7</v>
      </c>
      <c r="E2936" s="36">
        <v>0.5</v>
      </c>
      <c r="F2936" s="36">
        <v>1</v>
      </c>
      <c r="G2936" s="116">
        <v>12.96</v>
      </c>
      <c r="H2936" s="102"/>
    </row>
    <row r="2937" spans="1:8" ht="31.5" x14ac:dyDescent="0.25">
      <c r="A2937" s="36"/>
      <c r="B2937" s="36"/>
      <c r="C2937" s="122" t="s">
        <v>15260</v>
      </c>
      <c r="D2937" s="106"/>
      <c r="E2937" s="106"/>
      <c r="F2937" s="106">
        <v>3</v>
      </c>
      <c r="G2937" s="117">
        <v>427.65</v>
      </c>
      <c r="H2937" s="102"/>
    </row>
    <row r="2938" spans="1:8" ht="31.5" x14ac:dyDescent="0.25">
      <c r="A2938" s="36" t="s">
        <v>6649</v>
      </c>
      <c r="B2938" s="36" t="s">
        <v>10494</v>
      </c>
      <c r="C2938" s="121" t="s">
        <v>6650</v>
      </c>
      <c r="D2938" s="36" t="s">
        <v>7</v>
      </c>
      <c r="E2938" s="36">
        <v>0.5</v>
      </c>
      <c r="F2938" s="36">
        <v>3</v>
      </c>
      <c r="G2938" s="116">
        <v>38.880000000000003</v>
      </c>
      <c r="H2938" s="102" t="s">
        <v>18771</v>
      </c>
    </row>
    <row r="2939" spans="1:8" ht="47.25" x14ac:dyDescent="0.25">
      <c r="A2939" s="36"/>
      <c r="B2939" s="36"/>
      <c r="C2939" s="122" t="s">
        <v>15261</v>
      </c>
      <c r="D2939" s="106"/>
      <c r="E2939" s="106"/>
      <c r="F2939" s="106">
        <v>3</v>
      </c>
      <c r="G2939" s="117">
        <v>38.880000000000003</v>
      </c>
      <c r="H2939" s="102"/>
    </row>
    <row r="2940" spans="1:8" x14ac:dyDescent="0.25">
      <c r="A2940" s="36" t="s">
        <v>6651</v>
      </c>
      <c r="B2940" s="36" t="s">
        <v>10495</v>
      </c>
      <c r="C2940" s="121" t="s">
        <v>6652</v>
      </c>
      <c r="D2940" s="36" t="s">
        <v>7</v>
      </c>
      <c r="E2940" s="36">
        <v>0.5</v>
      </c>
      <c r="F2940" s="36">
        <v>1</v>
      </c>
      <c r="G2940" s="116">
        <v>12.96</v>
      </c>
      <c r="H2940" s="102" t="s">
        <v>19698</v>
      </c>
    </row>
    <row r="2941" spans="1:8" ht="31.5" x14ac:dyDescent="0.25">
      <c r="A2941" s="36"/>
      <c r="B2941" s="36"/>
      <c r="C2941" s="122" t="s">
        <v>15262</v>
      </c>
      <c r="D2941" s="106"/>
      <c r="E2941" s="106"/>
      <c r="F2941" s="106">
        <v>1</v>
      </c>
      <c r="G2941" s="117">
        <v>12.96</v>
      </c>
      <c r="H2941" s="102"/>
    </row>
    <row r="2942" spans="1:8" ht="31.5" x14ac:dyDescent="0.25">
      <c r="A2942" s="36" t="s">
        <v>6653</v>
      </c>
      <c r="B2942" s="36" t="s">
        <v>10496</v>
      </c>
      <c r="C2942" s="121" t="s">
        <v>6654</v>
      </c>
      <c r="D2942" s="36" t="s">
        <v>7</v>
      </c>
      <c r="E2942" s="36">
        <v>0.5</v>
      </c>
      <c r="F2942" s="36">
        <v>1</v>
      </c>
      <c r="G2942" s="116">
        <v>12.96</v>
      </c>
      <c r="H2942" s="102" t="s">
        <v>17467</v>
      </c>
    </row>
    <row r="2943" spans="1:8" ht="31.5" x14ac:dyDescent="0.25">
      <c r="A2943" s="36"/>
      <c r="B2943" s="36"/>
      <c r="C2943" s="122" t="s">
        <v>15263</v>
      </c>
      <c r="D2943" s="106"/>
      <c r="E2943" s="106"/>
      <c r="F2943" s="106">
        <v>1</v>
      </c>
      <c r="G2943" s="117">
        <v>12.96</v>
      </c>
      <c r="H2943" s="102"/>
    </row>
    <row r="2944" spans="1:8" x14ac:dyDescent="0.25">
      <c r="A2944" s="36" t="s">
        <v>6655</v>
      </c>
      <c r="B2944" s="36" t="s">
        <v>10497</v>
      </c>
      <c r="C2944" s="121" t="s">
        <v>6656</v>
      </c>
      <c r="D2944" s="36" t="s">
        <v>8</v>
      </c>
      <c r="E2944" s="36">
        <v>2</v>
      </c>
      <c r="F2944" s="36">
        <v>4</v>
      </c>
      <c r="G2944" s="116">
        <v>207.35</v>
      </c>
      <c r="H2944" s="102" t="s">
        <v>16947</v>
      </c>
    </row>
    <row r="2945" spans="1:8" x14ac:dyDescent="0.25">
      <c r="A2945" s="36"/>
      <c r="B2945" s="36"/>
      <c r="C2945" s="121"/>
      <c r="D2945" s="36" t="s">
        <v>7</v>
      </c>
      <c r="E2945" s="36">
        <v>0.5</v>
      </c>
      <c r="F2945" s="36">
        <v>4</v>
      </c>
      <c r="G2945" s="116">
        <v>51.84</v>
      </c>
      <c r="H2945" s="102"/>
    </row>
    <row r="2946" spans="1:8" ht="31.5" x14ac:dyDescent="0.25">
      <c r="A2946" s="36"/>
      <c r="B2946" s="36"/>
      <c r="C2946" s="122" t="s">
        <v>15264</v>
      </c>
      <c r="D2946" s="106"/>
      <c r="E2946" s="106"/>
      <c r="F2946" s="106">
        <v>8</v>
      </c>
      <c r="G2946" s="117">
        <v>259.19</v>
      </c>
      <c r="H2946" s="102"/>
    </row>
    <row r="2947" spans="1:8" ht="31.5" x14ac:dyDescent="0.25">
      <c r="A2947" s="36" t="s">
        <v>6657</v>
      </c>
      <c r="B2947" s="36" t="s">
        <v>10498</v>
      </c>
      <c r="C2947" s="121" t="s">
        <v>6658</v>
      </c>
      <c r="D2947" s="36" t="s">
        <v>7</v>
      </c>
      <c r="E2947" s="36">
        <v>0.5</v>
      </c>
      <c r="F2947" s="36">
        <v>1</v>
      </c>
      <c r="G2947" s="116">
        <v>12.96</v>
      </c>
      <c r="H2947" s="102" t="s">
        <v>17907</v>
      </c>
    </row>
    <row r="2948" spans="1:8" ht="31.5" x14ac:dyDescent="0.25">
      <c r="A2948" s="36"/>
      <c r="B2948" s="36"/>
      <c r="C2948" s="122" t="s">
        <v>15265</v>
      </c>
      <c r="D2948" s="106"/>
      <c r="E2948" s="106"/>
      <c r="F2948" s="106">
        <v>1</v>
      </c>
      <c r="G2948" s="117">
        <v>12.96</v>
      </c>
      <c r="H2948" s="102"/>
    </row>
    <row r="2949" spans="1:8" x14ac:dyDescent="0.25">
      <c r="A2949" s="36" t="s">
        <v>6659</v>
      </c>
      <c r="B2949" s="36" t="s">
        <v>10499</v>
      </c>
      <c r="C2949" s="121" t="s">
        <v>6660</v>
      </c>
      <c r="D2949" s="36" t="s">
        <v>7</v>
      </c>
      <c r="E2949" s="36">
        <v>0.5</v>
      </c>
      <c r="F2949" s="36">
        <v>1</v>
      </c>
      <c r="G2949" s="116">
        <v>12.96</v>
      </c>
      <c r="H2949" s="114" t="s">
        <v>19577</v>
      </c>
    </row>
    <row r="2950" spans="1:8" ht="31.5" x14ac:dyDescent="0.25">
      <c r="A2950" s="36"/>
      <c r="B2950" s="36"/>
      <c r="C2950" s="122" t="s">
        <v>15266</v>
      </c>
      <c r="D2950" s="106"/>
      <c r="E2950" s="106"/>
      <c r="F2950" s="106">
        <v>1</v>
      </c>
      <c r="G2950" s="117">
        <v>12.96</v>
      </c>
      <c r="H2950" s="102"/>
    </row>
    <row r="2951" spans="1:8" x14ac:dyDescent="0.25">
      <c r="A2951" s="36" t="s">
        <v>6661</v>
      </c>
      <c r="B2951" s="36" t="s">
        <v>10500</v>
      </c>
      <c r="C2951" s="121" t="s">
        <v>6662</v>
      </c>
      <c r="D2951" s="36" t="s">
        <v>7</v>
      </c>
      <c r="E2951" s="36">
        <v>0.5</v>
      </c>
      <c r="F2951" s="36">
        <v>4</v>
      </c>
      <c r="G2951" s="116">
        <v>51.84</v>
      </c>
      <c r="H2951" s="102" t="s">
        <v>19894</v>
      </c>
    </row>
    <row r="2952" spans="1:8" x14ac:dyDescent="0.25">
      <c r="A2952" s="36"/>
      <c r="B2952" s="36"/>
      <c r="C2952" s="122" t="s">
        <v>15267</v>
      </c>
      <c r="D2952" s="106"/>
      <c r="E2952" s="106"/>
      <c r="F2952" s="106">
        <v>4</v>
      </c>
      <c r="G2952" s="117">
        <v>51.84</v>
      </c>
      <c r="H2952" s="102"/>
    </row>
    <row r="2953" spans="1:8" ht="31.5" x14ac:dyDescent="0.25">
      <c r="A2953" s="36" t="s">
        <v>6663</v>
      </c>
      <c r="B2953" s="36" t="s">
        <v>10501</v>
      </c>
      <c r="C2953" s="121" t="s">
        <v>6664</v>
      </c>
      <c r="D2953" s="36" t="s">
        <v>7</v>
      </c>
      <c r="E2953" s="36">
        <v>0.5</v>
      </c>
      <c r="F2953" s="36">
        <v>1</v>
      </c>
      <c r="G2953" s="116">
        <v>12.96</v>
      </c>
      <c r="H2953" s="102" t="s">
        <v>19899</v>
      </c>
    </row>
    <row r="2954" spans="1:8" ht="31.5" x14ac:dyDescent="0.25">
      <c r="A2954" s="36"/>
      <c r="B2954" s="36"/>
      <c r="C2954" s="122" t="s">
        <v>15268</v>
      </c>
      <c r="D2954" s="106"/>
      <c r="E2954" s="106"/>
      <c r="F2954" s="106">
        <v>1</v>
      </c>
      <c r="G2954" s="117">
        <v>12.96</v>
      </c>
      <c r="H2954" s="102"/>
    </row>
    <row r="2955" spans="1:8" ht="31.5" x14ac:dyDescent="0.25">
      <c r="A2955" s="36" t="s">
        <v>6665</v>
      </c>
      <c r="B2955" s="36" t="s">
        <v>10502</v>
      </c>
      <c r="C2955" s="121" t="s">
        <v>6666</v>
      </c>
      <c r="D2955" s="36" t="s">
        <v>7</v>
      </c>
      <c r="E2955" s="36">
        <v>0.5</v>
      </c>
      <c r="F2955" s="36">
        <v>1</v>
      </c>
      <c r="G2955" s="116">
        <v>12.96</v>
      </c>
      <c r="H2955" s="102" t="s">
        <v>20247</v>
      </c>
    </row>
    <row r="2956" spans="1:8" ht="31.5" x14ac:dyDescent="0.25">
      <c r="A2956" s="36"/>
      <c r="B2956" s="36"/>
      <c r="C2956" s="122" t="s">
        <v>15269</v>
      </c>
      <c r="D2956" s="106"/>
      <c r="E2956" s="106"/>
      <c r="F2956" s="106">
        <v>1</v>
      </c>
      <c r="G2956" s="117">
        <v>12.96</v>
      </c>
      <c r="H2956" s="102"/>
    </row>
    <row r="2957" spans="1:8" x14ac:dyDescent="0.25">
      <c r="A2957" s="36" t="s">
        <v>6669</v>
      </c>
      <c r="B2957" s="36" t="s">
        <v>10504</v>
      </c>
      <c r="C2957" s="121" t="s">
        <v>6670</v>
      </c>
      <c r="D2957" s="36" t="s">
        <v>7</v>
      </c>
      <c r="E2957" s="36">
        <v>0.5</v>
      </c>
      <c r="F2957" s="36">
        <v>1</v>
      </c>
      <c r="G2957" s="116">
        <v>12.96</v>
      </c>
      <c r="H2957" s="102" t="s">
        <v>18197</v>
      </c>
    </row>
    <row r="2958" spans="1:8" ht="31.5" x14ac:dyDescent="0.25">
      <c r="A2958" s="36"/>
      <c r="B2958" s="36"/>
      <c r="C2958" s="122" t="s">
        <v>15270</v>
      </c>
      <c r="D2958" s="106"/>
      <c r="E2958" s="106"/>
      <c r="F2958" s="106">
        <v>1</v>
      </c>
      <c r="G2958" s="117">
        <v>12.96</v>
      </c>
      <c r="H2958" s="102"/>
    </row>
    <row r="2959" spans="1:8" ht="31.5" x14ac:dyDescent="0.25">
      <c r="A2959" s="36" t="s">
        <v>6671</v>
      </c>
      <c r="B2959" s="36" t="s">
        <v>10505</v>
      </c>
      <c r="C2959" s="121" t="s">
        <v>6672</v>
      </c>
      <c r="D2959" s="36" t="s">
        <v>7</v>
      </c>
      <c r="E2959" s="36">
        <v>0.5</v>
      </c>
      <c r="F2959" s="36">
        <v>3</v>
      </c>
      <c r="G2959" s="116">
        <v>38.880000000000003</v>
      </c>
      <c r="H2959" s="102" t="s">
        <v>19486</v>
      </c>
    </row>
    <row r="2960" spans="1:8" ht="31.5" x14ac:dyDescent="0.25">
      <c r="A2960" s="36"/>
      <c r="B2960" s="36"/>
      <c r="C2960" s="122" t="s">
        <v>15271</v>
      </c>
      <c r="D2960" s="106"/>
      <c r="E2960" s="106"/>
      <c r="F2960" s="106">
        <v>3</v>
      </c>
      <c r="G2960" s="117">
        <v>38.880000000000003</v>
      </c>
      <c r="H2960" s="102"/>
    </row>
    <row r="2961" spans="1:8" x14ac:dyDescent="0.25">
      <c r="A2961" s="36" t="s">
        <v>6673</v>
      </c>
      <c r="B2961" s="36" t="s">
        <v>10506</v>
      </c>
      <c r="C2961" s="121" t="s">
        <v>6674</v>
      </c>
      <c r="D2961" s="36" t="s">
        <v>7</v>
      </c>
      <c r="E2961" s="36">
        <v>0.5</v>
      </c>
      <c r="F2961" s="36">
        <v>1</v>
      </c>
      <c r="G2961" s="116">
        <v>12.96</v>
      </c>
      <c r="H2961" s="102" t="s">
        <v>20809</v>
      </c>
    </row>
    <row r="2962" spans="1:8" ht="31.5" x14ac:dyDescent="0.25">
      <c r="A2962" s="36"/>
      <c r="B2962" s="36"/>
      <c r="C2962" s="122" t="s">
        <v>15272</v>
      </c>
      <c r="D2962" s="106"/>
      <c r="E2962" s="106"/>
      <c r="F2962" s="106">
        <v>1</v>
      </c>
      <c r="G2962" s="117">
        <v>12.96</v>
      </c>
      <c r="H2962" s="102"/>
    </row>
    <row r="2963" spans="1:8" ht="31.5" x14ac:dyDescent="0.25">
      <c r="A2963" s="36" t="s">
        <v>6675</v>
      </c>
      <c r="B2963" s="36" t="s">
        <v>10507</v>
      </c>
      <c r="C2963" s="121" t="s">
        <v>6676</v>
      </c>
      <c r="D2963" s="36" t="s">
        <v>5</v>
      </c>
      <c r="E2963" s="36">
        <v>5</v>
      </c>
      <c r="F2963" s="36">
        <v>3</v>
      </c>
      <c r="G2963" s="116">
        <v>388.77</v>
      </c>
      <c r="H2963" s="102" t="s">
        <v>20453</v>
      </c>
    </row>
    <row r="2964" spans="1:8" ht="31.5" x14ac:dyDescent="0.25">
      <c r="A2964" s="36"/>
      <c r="B2964" s="36"/>
      <c r="C2964" s="122" t="s">
        <v>15273</v>
      </c>
      <c r="D2964" s="106"/>
      <c r="E2964" s="106"/>
      <c r="F2964" s="106">
        <v>3</v>
      </c>
      <c r="G2964" s="117">
        <v>388.77</v>
      </c>
      <c r="H2964" s="102"/>
    </row>
    <row r="2965" spans="1:8" ht="31.5" x14ac:dyDescent="0.25">
      <c r="A2965" s="36" t="s">
        <v>6677</v>
      </c>
      <c r="B2965" s="36" t="s">
        <v>10508</v>
      </c>
      <c r="C2965" s="121" t="s">
        <v>6678</v>
      </c>
      <c r="D2965" s="36" t="s">
        <v>5</v>
      </c>
      <c r="E2965" s="36">
        <v>5</v>
      </c>
      <c r="F2965" s="36">
        <v>1</v>
      </c>
      <c r="G2965" s="116">
        <v>129.59</v>
      </c>
      <c r="H2965" s="102" t="s">
        <v>17799</v>
      </c>
    </row>
    <row r="2966" spans="1:8" ht="31.5" x14ac:dyDescent="0.25">
      <c r="A2966" s="36"/>
      <c r="B2966" s="36"/>
      <c r="C2966" s="122" t="s">
        <v>15274</v>
      </c>
      <c r="D2966" s="106"/>
      <c r="E2966" s="106"/>
      <c r="F2966" s="106">
        <v>1</v>
      </c>
      <c r="G2966" s="117">
        <v>129.59</v>
      </c>
      <c r="H2966" s="102"/>
    </row>
    <row r="2967" spans="1:8" x14ac:dyDescent="0.25">
      <c r="A2967" s="36" t="s">
        <v>6679</v>
      </c>
      <c r="B2967" s="36" t="s">
        <v>10509</v>
      </c>
      <c r="C2967" s="121" t="s">
        <v>6680</v>
      </c>
      <c r="D2967" s="36" t="s">
        <v>7</v>
      </c>
      <c r="E2967" s="36">
        <v>0.5</v>
      </c>
      <c r="F2967" s="36">
        <v>1</v>
      </c>
      <c r="G2967" s="116">
        <v>12.96</v>
      </c>
      <c r="H2967" s="102" t="s">
        <v>20228</v>
      </c>
    </row>
    <row r="2968" spans="1:8" ht="31.5" x14ac:dyDescent="0.25">
      <c r="A2968" s="36"/>
      <c r="B2968" s="36"/>
      <c r="C2968" s="122" t="s">
        <v>15275</v>
      </c>
      <c r="D2968" s="106"/>
      <c r="E2968" s="106"/>
      <c r="F2968" s="106">
        <v>1</v>
      </c>
      <c r="G2968" s="117">
        <v>12.96</v>
      </c>
      <c r="H2968" s="102"/>
    </row>
    <row r="2969" spans="1:8" x14ac:dyDescent="0.25">
      <c r="A2969" s="36" t="s">
        <v>6681</v>
      </c>
      <c r="B2969" s="36" t="s">
        <v>10510</v>
      </c>
      <c r="C2969" s="121" t="s">
        <v>6682</v>
      </c>
      <c r="D2969" s="36" t="s">
        <v>7</v>
      </c>
      <c r="E2969" s="36">
        <v>0.5</v>
      </c>
      <c r="F2969" s="36">
        <v>1</v>
      </c>
      <c r="G2969" s="116">
        <v>12.96</v>
      </c>
      <c r="H2969" s="102" t="s">
        <v>20629</v>
      </c>
    </row>
    <row r="2970" spans="1:8" ht="31.5" x14ac:dyDescent="0.25">
      <c r="A2970" s="36"/>
      <c r="B2970" s="36"/>
      <c r="C2970" s="122" t="s">
        <v>15276</v>
      </c>
      <c r="D2970" s="106"/>
      <c r="E2970" s="106"/>
      <c r="F2970" s="106">
        <v>1</v>
      </c>
      <c r="G2970" s="117">
        <v>12.96</v>
      </c>
      <c r="H2970" s="102"/>
    </row>
    <row r="2971" spans="1:8" ht="31.5" x14ac:dyDescent="0.25">
      <c r="A2971" s="36" t="s">
        <v>6683</v>
      </c>
      <c r="B2971" s="36" t="s">
        <v>10511</v>
      </c>
      <c r="C2971" s="121" t="s">
        <v>6684</v>
      </c>
      <c r="D2971" s="36" t="s">
        <v>5</v>
      </c>
      <c r="E2971" s="36">
        <v>5</v>
      </c>
      <c r="F2971" s="36">
        <v>1</v>
      </c>
      <c r="G2971" s="116">
        <v>129.59</v>
      </c>
      <c r="H2971" s="102" t="s">
        <v>17310</v>
      </c>
    </row>
    <row r="2972" spans="1:8" ht="31.5" x14ac:dyDescent="0.25">
      <c r="A2972" s="36"/>
      <c r="B2972" s="36"/>
      <c r="C2972" s="122" t="s">
        <v>15277</v>
      </c>
      <c r="D2972" s="106"/>
      <c r="E2972" s="106"/>
      <c r="F2972" s="106">
        <v>1</v>
      </c>
      <c r="G2972" s="117">
        <v>129.59</v>
      </c>
      <c r="H2972" s="102"/>
    </row>
    <row r="2973" spans="1:8" x14ac:dyDescent="0.25">
      <c r="A2973" s="36" t="s">
        <v>6687</v>
      </c>
      <c r="B2973" s="36" t="s">
        <v>10512</v>
      </c>
      <c r="C2973" s="121" t="s">
        <v>6688</v>
      </c>
      <c r="D2973" s="36" t="s">
        <v>7</v>
      </c>
      <c r="E2973" s="36">
        <v>0.5</v>
      </c>
      <c r="F2973" s="36">
        <v>3</v>
      </c>
      <c r="G2973" s="116">
        <v>38.880000000000003</v>
      </c>
      <c r="H2973" s="102" t="s">
        <v>19368</v>
      </c>
    </row>
    <row r="2974" spans="1:8" x14ac:dyDescent="0.25">
      <c r="A2974" s="36"/>
      <c r="B2974" s="36"/>
      <c r="C2974" s="122" t="s">
        <v>15278</v>
      </c>
      <c r="D2974" s="106"/>
      <c r="E2974" s="106"/>
      <c r="F2974" s="106">
        <v>3</v>
      </c>
      <c r="G2974" s="117">
        <v>38.880000000000003</v>
      </c>
      <c r="H2974" s="102"/>
    </row>
    <row r="2975" spans="1:8" x14ac:dyDescent="0.25">
      <c r="A2975" s="36" t="s">
        <v>6689</v>
      </c>
      <c r="B2975" s="36" t="s">
        <v>15279</v>
      </c>
      <c r="C2975" s="121" t="s">
        <v>15280</v>
      </c>
      <c r="D2975" s="36" t="s">
        <v>7</v>
      </c>
      <c r="E2975" s="36">
        <v>0.5</v>
      </c>
      <c r="F2975" s="36">
        <v>8</v>
      </c>
      <c r="G2975" s="116">
        <v>103.67</v>
      </c>
      <c r="H2975" s="102" t="s">
        <v>19043</v>
      </c>
    </row>
    <row r="2976" spans="1:8" x14ac:dyDescent="0.25">
      <c r="A2976" s="36"/>
      <c r="B2976" s="36"/>
      <c r="C2976" s="122" t="s">
        <v>15281</v>
      </c>
      <c r="D2976" s="106"/>
      <c r="E2976" s="106"/>
      <c r="F2976" s="106">
        <v>8</v>
      </c>
      <c r="G2976" s="117">
        <v>103.67</v>
      </c>
      <c r="H2976" s="102"/>
    </row>
    <row r="2977" spans="1:8" ht="31.5" x14ac:dyDescent="0.25">
      <c r="A2977" s="36" t="s">
        <v>6690</v>
      </c>
      <c r="B2977" s="36" t="s">
        <v>10513</v>
      </c>
      <c r="C2977" s="121" t="s">
        <v>6691</v>
      </c>
      <c r="D2977" s="36" t="s">
        <v>5</v>
      </c>
      <c r="E2977" s="36">
        <v>5</v>
      </c>
      <c r="F2977" s="36">
        <v>1</v>
      </c>
      <c r="G2977" s="116">
        <v>129.59</v>
      </c>
      <c r="H2977" s="102" t="s">
        <v>17744</v>
      </c>
    </row>
    <row r="2978" spans="1:8" ht="31.5" x14ac:dyDescent="0.25">
      <c r="A2978" s="36"/>
      <c r="B2978" s="36"/>
      <c r="C2978" s="122" t="s">
        <v>15282</v>
      </c>
      <c r="D2978" s="106"/>
      <c r="E2978" s="106"/>
      <c r="F2978" s="106">
        <v>1</v>
      </c>
      <c r="G2978" s="117">
        <v>129.59</v>
      </c>
      <c r="H2978" s="102"/>
    </row>
    <row r="2979" spans="1:8" x14ac:dyDescent="0.25">
      <c r="A2979" s="36" t="s">
        <v>6692</v>
      </c>
      <c r="B2979" s="36" t="s">
        <v>10514</v>
      </c>
      <c r="C2979" s="121" t="s">
        <v>6693</v>
      </c>
      <c r="D2979" s="36" t="s">
        <v>3</v>
      </c>
      <c r="E2979" s="36">
        <v>10</v>
      </c>
      <c r="F2979" s="36">
        <v>1</v>
      </c>
      <c r="G2979" s="116">
        <v>259.18</v>
      </c>
      <c r="H2979" s="102" t="s">
        <v>17721</v>
      </c>
    </row>
    <row r="2980" spans="1:8" ht="31.5" x14ac:dyDescent="0.25">
      <c r="A2980" s="36"/>
      <c r="B2980" s="36"/>
      <c r="C2980" s="122" t="s">
        <v>15283</v>
      </c>
      <c r="D2980" s="106"/>
      <c r="E2980" s="106"/>
      <c r="F2980" s="106">
        <v>1</v>
      </c>
      <c r="G2980" s="117">
        <v>259.18</v>
      </c>
      <c r="H2980" s="102"/>
    </row>
    <row r="2981" spans="1:8" x14ac:dyDescent="0.25">
      <c r="A2981" s="36" t="s">
        <v>6694</v>
      </c>
      <c r="B2981" s="36" t="s">
        <v>10515</v>
      </c>
      <c r="C2981" s="121" t="s">
        <v>6695</v>
      </c>
      <c r="D2981" s="36" t="s">
        <v>3</v>
      </c>
      <c r="E2981" s="36">
        <v>10</v>
      </c>
      <c r="F2981" s="36">
        <v>1</v>
      </c>
      <c r="G2981" s="116">
        <v>259.18</v>
      </c>
      <c r="H2981" s="102" t="s">
        <v>20705</v>
      </c>
    </row>
    <row r="2982" spans="1:8" x14ac:dyDescent="0.25">
      <c r="A2982" s="36"/>
      <c r="B2982" s="36"/>
      <c r="C2982" s="121"/>
      <c r="D2982" s="36" t="s">
        <v>7</v>
      </c>
      <c r="E2982" s="36">
        <v>0.5</v>
      </c>
      <c r="F2982" s="36">
        <v>15</v>
      </c>
      <c r="G2982" s="116">
        <v>194.39</v>
      </c>
      <c r="H2982" s="102"/>
    </row>
    <row r="2983" spans="1:8" ht="31.5" x14ac:dyDescent="0.25">
      <c r="A2983" s="36"/>
      <c r="B2983" s="36"/>
      <c r="C2983" s="122" t="s">
        <v>15284</v>
      </c>
      <c r="D2983" s="106"/>
      <c r="E2983" s="106"/>
      <c r="F2983" s="106">
        <v>16</v>
      </c>
      <c r="G2983" s="117">
        <v>453.57</v>
      </c>
      <c r="H2983" s="102"/>
    </row>
    <row r="2984" spans="1:8" ht="31.5" x14ac:dyDescent="0.25">
      <c r="A2984" s="36" t="s">
        <v>6696</v>
      </c>
      <c r="B2984" s="36" t="s">
        <v>10516</v>
      </c>
      <c r="C2984" s="121" t="s">
        <v>6697</v>
      </c>
      <c r="D2984" s="36" t="s">
        <v>8</v>
      </c>
      <c r="E2984" s="36">
        <v>2</v>
      </c>
      <c r="F2984" s="36">
        <v>1</v>
      </c>
      <c r="G2984" s="116">
        <v>51.84</v>
      </c>
      <c r="H2984" s="102" t="s">
        <v>20458</v>
      </c>
    </row>
    <row r="2985" spans="1:8" ht="31.5" x14ac:dyDescent="0.25">
      <c r="A2985" s="36"/>
      <c r="B2985" s="36"/>
      <c r="C2985" s="122" t="s">
        <v>15285</v>
      </c>
      <c r="D2985" s="106"/>
      <c r="E2985" s="106"/>
      <c r="F2985" s="106">
        <v>1</v>
      </c>
      <c r="G2985" s="117">
        <v>51.84</v>
      </c>
      <c r="H2985" s="102"/>
    </row>
    <row r="2986" spans="1:8" ht="47.25" x14ac:dyDescent="0.25">
      <c r="A2986" s="36" t="s">
        <v>4548</v>
      </c>
      <c r="B2986" s="36" t="s">
        <v>10517</v>
      </c>
      <c r="C2986" s="121" t="s">
        <v>4549</v>
      </c>
      <c r="D2986" s="36" t="s">
        <v>3</v>
      </c>
      <c r="E2986" s="36">
        <v>10</v>
      </c>
      <c r="F2986" s="36">
        <v>6</v>
      </c>
      <c r="G2986" s="116">
        <v>1555.09</v>
      </c>
      <c r="H2986" s="102" t="s">
        <v>17674</v>
      </c>
    </row>
    <row r="2987" spans="1:8" x14ac:dyDescent="0.25">
      <c r="A2987" s="36"/>
      <c r="B2987" s="36"/>
      <c r="C2987" s="121"/>
      <c r="D2987" s="36" t="s">
        <v>4</v>
      </c>
      <c r="E2987" s="36">
        <v>8</v>
      </c>
      <c r="F2987" s="36">
        <v>1</v>
      </c>
      <c r="G2987" s="116">
        <v>207.35</v>
      </c>
      <c r="H2987" s="102"/>
    </row>
    <row r="2988" spans="1:8" x14ac:dyDescent="0.25">
      <c r="A2988" s="36"/>
      <c r="B2988" s="36"/>
      <c r="C2988" s="121"/>
      <c r="D2988" s="36" t="s">
        <v>5</v>
      </c>
      <c r="E2988" s="36">
        <v>5</v>
      </c>
      <c r="F2988" s="36">
        <v>13</v>
      </c>
      <c r="G2988" s="116">
        <v>1684.68</v>
      </c>
      <c r="H2988" s="102"/>
    </row>
    <row r="2989" spans="1:8" x14ac:dyDescent="0.25">
      <c r="A2989" s="36"/>
      <c r="B2989" s="36"/>
      <c r="C2989" s="121"/>
      <c r="D2989" s="36" t="s">
        <v>8</v>
      </c>
      <c r="E2989" s="36">
        <v>2</v>
      </c>
      <c r="F2989" s="36">
        <v>3</v>
      </c>
      <c r="G2989" s="116">
        <v>155.51</v>
      </c>
      <c r="H2989" s="102"/>
    </row>
    <row r="2990" spans="1:8" x14ac:dyDescent="0.25">
      <c r="A2990" s="36"/>
      <c r="B2990" s="36"/>
      <c r="C2990" s="121"/>
      <c r="D2990" s="36" t="s">
        <v>7</v>
      </c>
      <c r="E2990" s="36">
        <v>0.5</v>
      </c>
      <c r="F2990" s="36">
        <v>16</v>
      </c>
      <c r="G2990" s="116">
        <v>207.35</v>
      </c>
      <c r="H2990" s="102"/>
    </row>
    <row r="2991" spans="1:8" ht="47.25" x14ac:dyDescent="0.25">
      <c r="A2991" s="36"/>
      <c r="B2991" s="36"/>
      <c r="C2991" s="122" t="s">
        <v>15286</v>
      </c>
      <c r="D2991" s="106"/>
      <c r="E2991" s="106"/>
      <c r="F2991" s="106">
        <v>39</v>
      </c>
      <c r="G2991" s="117">
        <v>3809.98</v>
      </c>
      <c r="H2991" s="102"/>
    </row>
    <row r="2992" spans="1:8" ht="31.5" x14ac:dyDescent="0.25">
      <c r="A2992" s="36" t="s">
        <v>4550</v>
      </c>
      <c r="B2992" s="36" t="s">
        <v>10518</v>
      </c>
      <c r="C2992" s="121" t="s">
        <v>4551</v>
      </c>
      <c r="D2992" s="36" t="s">
        <v>5</v>
      </c>
      <c r="E2992" s="36">
        <v>5</v>
      </c>
      <c r="F2992" s="36">
        <v>1</v>
      </c>
      <c r="G2992" s="116">
        <v>129.59</v>
      </c>
      <c r="H2992" s="102" t="s">
        <v>19150</v>
      </c>
    </row>
    <row r="2993" spans="1:8" x14ac:dyDescent="0.25">
      <c r="A2993" s="36"/>
      <c r="B2993" s="36"/>
      <c r="C2993" s="121"/>
      <c r="D2993" s="36" t="s">
        <v>7</v>
      </c>
      <c r="E2993" s="36">
        <v>0.5</v>
      </c>
      <c r="F2993" s="36">
        <v>1</v>
      </c>
      <c r="G2993" s="116">
        <v>12.96</v>
      </c>
      <c r="H2993" s="102"/>
    </row>
    <row r="2994" spans="1:8" ht="31.5" x14ac:dyDescent="0.25">
      <c r="A2994" s="36"/>
      <c r="B2994" s="36"/>
      <c r="C2994" s="122" t="s">
        <v>15287</v>
      </c>
      <c r="D2994" s="106"/>
      <c r="E2994" s="106"/>
      <c r="F2994" s="106">
        <v>2</v>
      </c>
      <c r="G2994" s="117">
        <v>142.55000000000001</v>
      </c>
      <c r="H2994" s="102"/>
    </row>
    <row r="2995" spans="1:8" ht="47.25" x14ac:dyDescent="0.25">
      <c r="A2995" s="36" t="s">
        <v>4552</v>
      </c>
      <c r="B2995" s="36" t="s">
        <v>10519</v>
      </c>
      <c r="C2995" s="121" t="s">
        <v>4553</v>
      </c>
      <c r="D2995" s="36" t="s">
        <v>3</v>
      </c>
      <c r="E2995" s="36">
        <v>10</v>
      </c>
      <c r="F2995" s="36">
        <v>3</v>
      </c>
      <c r="G2995" s="116">
        <v>777.55</v>
      </c>
      <c r="H2995" s="102" t="s">
        <v>19364</v>
      </c>
    </row>
    <row r="2996" spans="1:8" x14ac:dyDescent="0.25">
      <c r="A2996" s="36"/>
      <c r="B2996" s="36"/>
      <c r="C2996" s="121"/>
      <c r="D2996" s="36" t="s">
        <v>4</v>
      </c>
      <c r="E2996" s="36">
        <v>8</v>
      </c>
      <c r="F2996" s="36">
        <v>4</v>
      </c>
      <c r="G2996" s="116">
        <v>829.38</v>
      </c>
      <c r="H2996" s="102"/>
    </row>
    <row r="2997" spans="1:8" x14ac:dyDescent="0.25">
      <c r="A2997" s="36"/>
      <c r="B2997" s="36"/>
      <c r="C2997" s="121"/>
      <c r="D2997" s="36" t="s">
        <v>5</v>
      </c>
      <c r="E2997" s="36">
        <v>5</v>
      </c>
      <c r="F2997" s="36">
        <v>21</v>
      </c>
      <c r="G2997" s="116">
        <v>2721.41</v>
      </c>
      <c r="H2997" s="102"/>
    </row>
    <row r="2998" spans="1:8" x14ac:dyDescent="0.25">
      <c r="A2998" s="36"/>
      <c r="B2998" s="36"/>
      <c r="C2998" s="121"/>
      <c r="D2998" s="36" t="s">
        <v>8</v>
      </c>
      <c r="E2998" s="36">
        <v>2</v>
      </c>
      <c r="F2998" s="36">
        <v>2</v>
      </c>
      <c r="G2998" s="116">
        <v>103.67</v>
      </c>
      <c r="H2998" s="102"/>
    </row>
    <row r="2999" spans="1:8" x14ac:dyDescent="0.25">
      <c r="A2999" s="36"/>
      <c r="B2999" s="36"/>
      <c r="C2999" s="121"/>
      <c r="D2999" s="36" t="s">
        <v>6</v>
      </c>
      <c r="E2999" s="36">
        <v>1</v>
      </c>
      <c r="F2999" s="36">
        <v>3</v>
      </c>
      <c r="G2999" s="116">
        <v>77.75</v>
      </c>
      <c r="H2999" s="102"/>
    </row>
    <row r="3000" spans="1:8" x14ac:dyDescent="0.25">
      <c r="A3000" s="36"/>
      <c r="B3000" s="36"/>
      <c r="C3000" s="121"/>
      <c r="D3000" s="36" t="s">
        <v>7</v>
      </c>
      <c r="E3000" s="36">
        <v>0.5</v>
      </c>
      <c r="F3000" s="36">
        <v>33</v>
      </c>
      <c r="G3000" s="116">
        <v>427.65</v>
      </c>
      <c r="H3000" s="102"/>
    </row>
    <row r="3001" spans="1:8" ht="78.75" x14ac:dyDescent="0.25">
      <c r="A3001" s="36"/>
      <c r="B3001" s="36"/>
      <c r="C3001" s="122" t="s">
        <v>15288</v>
      </c>
      <c r="D3001" s="106"/>
      <c r="E3001" s="106"/>
      <c r="F3001" s="106">
        <v>66</v>
      </c>
      <c r="G3001" s="117">
        <v>4937.41</v>
      </c>
      <c r="H3001" s="102"/>
    </row>
    <row r="3002" spans="1:8" x14ac:dyDescent="0.25">
      <c r="A3002" s="36" t="s">
        <v>4554</v>
      </c>
      <c r="B3002" s="36" t="s">
        <v>10520</v>
      </c>
      <c r="C3002" s="121" t="s">
        <v>4555</v>
      </c>
      <c r="D3002" s="36" t="s">
        <v>3</v>
      </c>
      <c r="E3002" s="36">
        <v>10</v>
      </c>
      <c r="F3002" s="36">
        <v>1</v>
      </c>
      <c r="G3002" s="116">
        <v>259.18</v>
      </c>
      <c r="H3002" s="102" t="s">
        <v>20225</v>
      </c>
    </row>
    <row r="3003" spans="1:8" x14ac:dyDescent="0.25">
      <c r="A3003" s="36"/>
      <c r="B3003" s="36"/>
      <c r="C3003" s="121"/>
      <c r="D3003" s="36" t="s">
        <v>5</v>
      </c>
      <c r="E3003" s="36">
        <v>5</v>
      </c>
      <c r="F3003" s="36">
        <v>4</v>
      </c>
      <c r="G3003" s="116">
        <v>518.36</v>
      </c>
      <c r="H3003" s="102"/>
    </row>
    <row r="3004" spans="1:8" x14ac:dyDescent="0.25">
      <c r="A3004" s="36"/>
      <c r="B3004" s="36"/>
      <c r="C3004" s="121"/>
      <c r="D3004" s="36" t="s">
        <v>8</v>
      </c>
      <c r="E3004" s="36">
        <v>2</v>
      </c>
      <c r="F3004" s="36">
        <v>6</v>
      </c>
      <c r="G3004" s="116">
        <v>311.02</v>
      </c>
      <c r="H3004" s="102"/>
    </row>
    <row r="3005" spans="1:8" x14ac:dyDescent="0.25">
      <c r="A3005" s="36"/>
      <c r="B3005" s="36"/>
      <c r="C3005" s="121"/>
      <c r="D3005" s="36" t="s">
        <v>7</v>
      </c>
      <c r="E3005" s="36">
        <v>0.5</v>
      </c>
      <c r="F3005" s="36">
        <v>6</v>
      </c>
      <c r="G3005" s="116">
        <v>77.75</v>
      </c>
      <c r="H3005" s="102"/>
    </row>
    <row r="3006" spans="1:8" x14ac:dyDescent="0.25">
      <c r="A3006" s="36"/>
      <c r="B3006" s="36"/>
      <c r="C3006" s="122" t="s">
        <v>15289</v>
      </c>
      <c r="D3006" s="106"/>
      <c r="E3006" s="106"/>
      <c r="F3006" s="106">
        <v>17</v>
      </c>
      <c r="G3006" s="117">
        <v>1166.31</v>
      </c>
      <c r="H3006" s="102"/>
    </row>
    <row r="3007" spans="1:8" x14ac:dyDescent="0.25">
      <c r="A3007" s="36" t="s">
        <v>4556</v>
      </c>
      <c r="B3007" s="36" t="s">
        <v>10521</v>
      </c>
      <c r="C3007" s="121" t="s">
        <v>4557</v>
      </c>
      <c r="D3007" s="36" t="s">
        <v>4</v>
      </c>
      <c r="E3007" s="36">
        <v>8</v>
      </c>
      <c r="F3007" s="36">
        <v>1</v>
      </c>
      <c r="G3007" s="116">
        <v>207.35</v>
      </c>
      <c r="H3007" s="102" t="s">
        <v>20338</v>
      </c>
    </row>
    <row r="3008" spans="1:8" x14ac:dyDescent="0.25">
      <c r="A3008" s="36"/>
      <c r="B3008" s="36"/>
      <c r="C3008" s="121"/>
      <c r="D3008" s="36" t="s">
        <v>8</v>
      </c>
      <c r="E3008" s="36">
        <v>2</v>
      </c>
      <c r="F3008" s="36">
        <v>1</v>
      </c>
      <c r="G3008" s="116">
        <v>51.84</v>
      </c>
      <c r="H3008" s="102"/>
    </row>
    <row r="3009" spans="1:8" x14ac:dyDescent="0.25">
      <c r="A3009" s="36"/>
      <c r="B3009" s="36"/>
      <c r="C3009" s="121"/>
      <c r="D3009" s="36" t="s">
        <v>7</v>
      </c>
      <c r="E3009" s="36">
        <v>0.5</v>
      </c>
      <c r="F3009" s="36">
        <v>2</v>
      </c>
      <c r="G3009" s="116">
        <v>25.92</v>
      </c>
      <c r="H3009" s="102"/>
    </row>
    <row r="3010" spans="1:8" x14ac:dyDescent="0.25">
      <c r="A3010" s="36"/>
      <c r="B3010" s="36"/>
      <c r="C3010" s="122" t="s">
        <v>15290</v>
      </c>
      <c r="D3010" s="106"/>
      <c r="E3010" s="106"/>
      <c r="F3010" s="106">
        <v>4</v>
      </c>
      <c r="G3010" s="117">
        <v>285.11</v>
      </c>
      <c r="H3010" s="102"/>
    </row>
    <row r="3011" spans="1:8" ht="47.25" x14ac:dyDescent="0.25">
      <c r="A3011" s="36" t="s">
        <v>4558</v>
      </c>
      <c r="B3011" s="36" t="s">
        <v>10522</v>
      </c>
      <c r="C3011" s="121" t="s">
        <v>4559</v>
      </c>
      <c r="D3011" s="36" t="s">
        <v>8</v>
      </c>
      <c r="E3011" s="36">
        <v>2</v>
      </c>
      <c r="F3011" s="36">
        <v>2</v>
      </c>
      <c r="G3011" s="116">
        <v>103.67</v>
      </c>
      <c r="H3011" s="102" t="s">
        <v>20645</v>
      </c>
    </row>
    <row r="3012" spans="1:8" x14ac:dyDescent="0.25">
      <c r="A3012" s="36"/>
      <c r="B3012" s="36"/>
      <c r="C3012" s="121"/>
      <c r="D3012" s="36" t="s">
        <v>7</v>
      </c>
      <c r="E3012" s="36">
        <v>0.5</v>
      </c>
      <c r="F3012" s="36">
        <v>3</v>
      </c>
      <c r="G3012" s="116">
        <v>38.880000000000003</v>
      </c>
      <c r="H3012" s="102"/>
    </row>
    <row r="3013" spans="1:8" ht="47.25" x14ac:dyDescent="0.25">
      <c r="A3013" s="36"/>
      <c r="B3013" s="36"/>
      <c r="C3013" s="122" t="s">
        <v>15291</v>
      </c>
      <c r="D3013" s="106"/>
      <c r="E3013" s="106"/>
      <c r="F3013" s="106">
        <v>5</v>
      </c>
      <c r="G3013" s="117">
        <v>142.55000000000001</v>
      </c>
      <c r="H3013" s="102"/>
    </row>
    <row r="3014" spans="1:8" ht="63" x14ac:dyDescent="0.25">
      <c r="A3014" s="36" t="s">
        <v>4560</v>
      </c>
      <c r="B3014" s="36" t="s">
        <v>10523</v>
      </c>
      <c r="C3014" s="121" t="s">
        <v>4561</v>
      </c>
      <c r="D3014" s="36" t="s">
        <v>8</v>
      </c>
      <c r="E3014" s="36">
        <v>2</v>
      </c>
      <c r="F3014" s="36">
        <v>2</v>
      </c>
      <c r="G3014" s="116">
        <v>103.67</v>
      </c>
      <c r="H3014" s="102" t="s">
        <v>20172</v>
      </c>
    </row>
    <row r="3015" spans="1:8" x14ac:dyDescent="0.25">
      <c r="A3015" s="36"/>
      <c r="B3015" s="36"/>
      <c r="C3015" s="121"/>
      <c r="D3015" s="36" t="s">
        <v>7</v>
      </c>
      <c r="E3015" s="36">
        <v>0.5</v>
      </c>
      <c r="F3015" s="36">
        <v>3</v>
      </c>
      <c r="G3015" s="116">
        <v>38.880000000000003</v>
      </c>
      <c r="H3015" s="102"/>
    </row>
    <row r="3016" spans="1:8" ht="78.75" x14ac:dyDescent="0.25">
      <c r="A3016" s="36"/>
      <c r="B3016" s="36"/>
      <c r="C3016" s="122" t="s">
        <v>15292</v>
      </c>
      <c r="D3016" s="106"/>
      <c r="E3016" s="106"/>
      <c r="F3016" s="106">
        <v>5</v>
      </c>
      <c r="G3016" s="117">
        <v>142.55000000000001</v>
      </c>
      <c r="H3016" s="102"/>
    </row>
    <row r="3017" spans="1:8" x14ac:dyDescent="0.25">
      <c r="A3017" s="36" t="s">
        <v>4562</v>
      </c>
      <c r="B3017" s="36" t="s">
        <v>10524</v>
      </c>
      <c r="C3017" s="121" t="s">
        <v>4563</v>
      </c>
      <c r="D3017" s="36" t="s">
        <v>8</v>
      </c>
      <c r="E3017" s="36">
        <v>2</v>
      </c>
      <c r="F3017" s="36">
        <v>1</v>
      </c>
      <c r="G3017" s="116">
        <v>51.84</v>
      </c>
      <c r="H3017" s="102" t="s">
        <v>16875</v>
      </c>
    </row>
    <row r="3018" spans="1:8" x14ac:dyDescent="0.25">
      <c r="A3018" s="36"/>
      <c r="B3018" s="36"/>
      <c r="C3018" s="121"/>
      <c r="D3018" s="36" t="s">
        <v>7</v>
      </c>
      <c r="E3018" s="36">
        <v>0.5</v>
      </c>
      <c r="F3018" s="36">
        <v>1</v>
      </c>
      <c r="G3018" s="116">
        <v>12.96</v>
      </c>
      <c r="H3018" s="102"/>
    </row>
    <row r="3019" spans="1:8" x14ac:dyDescent="0.25">
      <c r="A3019" s="36"/>
      <c r="B3019" s="36"/>
      <c r="C3019" s="122" t="s">
        <v>15293</v>
      </c>
      <c r="D3019" s="106"/>
      <c r="E3019" s="106"/>
      <c r="F3019" s="106">
        <v>2</v>
      </c>
      <c r="G3019" s="117">
        <v>64.800000000000011</v>
      </c>
      <c r="H3019" s="102"/>
    </row>
    <row r="3020" spans="1:8" ht="31.5" x14ac:dyDescent="0.25">
      <c r="A3020" s="36" t="s">
        <v>4564</v>
      </c>
      <c r="B3020" s="36" t="s">
        <v>10525</v>
      </c>
      <c r="C3020" s="121" t="s">
        <v>4565</v>
      </c>
      <c r="D3020" s="36" t="s">
        <v>5</v>
      </c>
      <c r="E3020" s="36">
        <v>5</v>
      </c>
      <c r="F3020" s="36">
        <v>1</v>
      </c>
      <c r="G3020" s="116">
        <v>129.59</v>
      </c>
      <c r="H3020" s="102" t="s">
        <v>16953</v>
      </c>
    </row>
    <row r="3021" spans="1:8" ht="31.5" x14ac:dyDescent="0.25">
      <c r="A3021" s="36"/>
      <c r="B3021" s="36"/>
      <c r="C3021" s="122" t="s">
        <v>15294</v>
      </c>
      <c r="D3021" s="106"/>
      <c r="E3021" s="106"/>
      <c r="F3021" s="106">
        <v>1</v>
      </c>
      <c r="G3021" s="117">
        <v>129.59</v>
      </c>
      <c r="H3021" s="102"/>
    </row>
    <row r="3022" spans="1:8" ht="31.5" x14ac:dyDescent="0.25">
      <c r="A3022" s="36" t="s">
        <v>4566</v>
      </c>
      <c r="B3022" s="36" t="s">
        <v>10526</v>
      </c>
      <c r="C3022" s="121" t="s">
        <v>4567</v>
      </c>
      <c r="D3022" s="36" t="s">
        <v>8</v>
      </c>
      <c r="E3022" s="36">
        <v>2</v>
      </c>
      <c r="F3022" s="36">
        <v>3</v>
      </c>
      <c r="G3022" s="116">
        <v>155.51</v>
      </c>
      <c r="H3022" s="102" t="s">
        <v>17250</v>
      </c>
    </row>
    <row r="3023" spans="1:8" x14ac:dyDescent="0.25">
      <c r="A3023" s="36"/>
      <c r="B3023" s="36"/>
      <c r="C3023" s="121"/>
      <c r="D3023" s="36" t="s">
        <v>7</v>
      </c>
      <c r="E3023" s="36">
        <v>0.5</v>
      </c>
      <c r="F3023" s="36">
        <v>2</v>
      </c>
      <c r="G3023" s="116">
        <v>25.92</v>
      </c>
      <c r="H3023" s="102"/>
    </row>
    <row r="3024" spans="1:8" ht="31.5" x14ac:dyDescent="0.25">
      <c r="A3024" s="36"/>
      <c r="B3024" s="36"/>
      <c r="C3024" s="122" t="s">
        <v>15295</v>
      </c>
      <c r="D3024" s="106"/>
      <c r="E3024" s="106"/>
      <c r="F3024" s="106">
        <v>5</v>
      </c>
      <c r="G3024" s="117">
        <v>181.43</v>
      </c>
      <c r="H3024" s="102"/>
    </row>
    <row r="3025" spans="1:8" x14ac:dyDescent="0.25">
      <c r="A3025" s="36" t="s">
        <v>4568</v>
      </c>
      <c r="B3025" s="36" t="s">
        <v>10527</v>
      </c>
      <c r="C3025" s="121" t="s">
        <v>4569</v>
      </c>
      <c r="D3025" s="36" t="s">
        <v>4</v>
      </c>
      <c r="E3025" s="36">
        <v>8</v>
      </c>
      <c r="F3025" s="36">
        <v>3</v>
      </c>
      <c r="G3025" s="116">
        <v>622.04</v>
      </c>
      <c r="H3025" s="102" t="s">
        <v>19485</v>
      </c>
    </row>
    <row r="3026" spans="1:8" x14ac:dyDescent="0.25">
      <c r="A3026" s="36"/>
      <c r="B3026" s="36"/>
      <c r="C3026" s="121"/>
      <c r="D3026" s="36" t="s">
        <v>5</v>
      </c>
      <c r="E3026" s="36">
        <v>5</v>
      </c>
      <c r="F3026" s="36">
        <v>4</v>
      </c>
      <c r="G3026" s="116">
        <v>518.36</v>
      </c>
      <c r="H3026" s="102"/>
    </row>
    <row r="3027" spans="1:8" ht="31.5" x14ac:dyDescent="0.25">
      <c r="A3027" s="36"/>
      <c r="B3027" s="36"/>
      <c r="C3027" s="122" t="s">
        <v>15296</v>
      </c>
      <c r="D3027" s="106"/>
      <c r="E3027" s="106"/>
      <c r="F3027" s="106">
        <v>7</v>
      </c>
      <c r="G3027" s="117">
        <v>1140.4000000000001</v>
      </c>
      <c r="H3027" s="102"/>
    </row>
    <row r="3028" spans="1:8" ht="31.5" x14ac:dyDescent="0.25">
      <c r="A3028" s="36" t="s">
        <v>4570</v>
      </c>
      <c r="B3028" s="36" t="s">
        <v>10528</v>
      </c>
      <c r="C3028" s="121" t="s">
        <v>4571</v>
      </c>
      <c r="D3028" s="36" t="s">
        <v>3</v>
      </c>
      <c r="E3028" s="36">
        <v>10</v>
      </c>
      <c r="F3028" s="36">
        <v>11</v>
      </c>
      <c r="G3028" s="116">
        <v>2851</v>
      </c>
      <c r="H3028" s="102" t="s">
        <v>20718</v>
      </c>
    </row>
    <row r="3029" spans="1:8" x14ac:dyDescent="0.25">
      <c r="A3029" s="36"/>
      <c r="B3029" s="36"/>
      <c r="C3029" s="121"/>
      <c r="D3029" s="36" t="s">
        <v>4</v>
      </c>
      <c r="E3029" s="36">
        <v>8</v>
      </c>
      <c r="F3029" s="36">
        <v>7</v>
      </c>
      <c r="G3029" s="116">
        <v>1451.42</v>
      </c>
      <c r="H3029" s="102"/>
    </row>
    <row r="3030" spans="1:8" x14ac:dyDescent="0.25">
      <c r="A3030" s="36"/>
      <c r="B3030" s="36"/>
      <c r="C3030" s="121"/>
      <c r="D3030" s="36" t="s">
        <v>5</v>
      </c>
      <c r="E3030" s="36">
        <v>5</v>
      </c>
      <c r="F3030" s="36">
        <v>26</v>
      </c>
      <c r="G3030" s="116">
        <v>3369.37</v>
      </c>
      <c r="H3030" s="102"/>
    </row>
    <row r="3031" spans="1:8" x14ac:dyDescent="0.25">
      <c r="A3031" s="36"/>
      <c r="B3031" s="36"/>
      <c r="C3031" s="121"/>
      <c r="D3031" s="36" t="s">
        <v>8</v>
      </c>
      <c r="E3031" s="36">
        <v>2</v>
      </c>
      <c r="F3031" s="36">
        <v>2</v>
      </c>
      <c r="G3031" s="116">
        <v>103.67</v>
      </c>
      <c r="H3031" s="102"/>
    </row>
    <row r="3032" spans="1:8" x14ac:dyDescent="0.25">
      <c r="A3032" s="36"/>
      <c r="B3032" s="36"/>
      <c r="C3032" s="121"/>
      <c r="D3032" s="36" t="s">
        <v>6</v>
      </c>
      <c r="E3032" s="36">
        <v>1</v>
      </c>
      <c r="F3032" s="36">
        <v>2</v>
      </c>
      <c r="G3032" s="116">
        <v>51.84</v>
      </c>
      <c r="H3032" s="102"/>
    </row>
    <row r="3033" spans="1:8" x14ac:dyDescent="0.25">
      <c r="A3033" s="36"/>
      <c r="B3033" s="36"/>
      <c r="C3033" s="121"/>
      <c r="D3033" s="36" t="s">
        <v>7</v>
      </c>
      <c r="E3033" s="36">
        <v>0.5</v>
      </c>
      <c r="F3033" s="36">
        <v>24</v>
      </c>
      <c r="G3033" s="116">
        <v>311.02</v>
      </c>
      <c r="H3033" s="102"/>
    </row>
    <row r="3034" spans="1:8" ht="31.5" x14ac:dyDescent="0.25">
      <c r="A3034" s="36"/>
      <c r="B3034" s="36"/>
      <c r="C3034" s="122" t="s">
        <v>15297</v>
      </c>
      <c r="D3034" s="106"/>
      <c r="E3034" s="106"/>
      <c r="F3034" s="106">
        <v>72</v>
      </c>
      <c r="G3034" s="117">
        <v>8138.32</v>
      </c>
      <c r="H3034" s="102"/>
    </row>
    <row r="3035" spans="1:8" ht="31.5" x14ac:dyDescent="0.25">
      <c r="A3035" s="36" t="s">
        <v>4572</v>
      </c>
      <c r="B3035" s="36" t="s">
        <v>10529</v>
      </c>
      <c r="C3035" s="121" t="s">
        <v>4573</v>
      </c>
      <c r="D3035" s="36" t="s">
        <v>5</v>
      </c>
      <c r="E3035" s="36">
        <v>5</v>
      </c>
      <c r="F3035" s="36">
        <v>4</v>
      </c>
      <c r="G3035" s="116">
        <v>518.36</v>
      </c>
      <c r="H3035" s="102" t="s">
        <v>18178</v>
      </c>
    </row>
    <row r="3036" spans="1:8" x14ac:dyDescent="0.25">
      <c r="A3036" s="36"/>
      <c r="B3036" s="36"/>
      <c r="C3036" s="121"/>
      <c r="D3036" s="36" t="s">
        <v>8</v>
      </c>
      <c r="E3036" s="36">
        <v>2</v>
      </c>
      <c r="F3036" s="36">
        <v>6</v>
      </c>
      <c r="G3036" s="116">
        <v>311.02</v>
      </c>
      <c r="H3036" s="102"/>
    </row>
    <row r="3037" spans="1:8" x14ac:dyDescent="0.25">
      <c r="A3037" s="36"/>
      <c r="B3037" s="36"/>
      <c r="C3037" s="121"/>
      <c r="D3037" s="36" t="s">
        <v>7</v>
      </c>
      <c r="E3037" s="36">
        <v>0.5</v>
      </c>
      <c r="F3037" s="36">
        <v>3</v>
      </c>
      <c r="G3037" s="116">
        <v>38.880000000000003</v>
      </c>
      <c r="H3037" s="102"/>
    </row>
    <row r="3038" spans="1:8" ht="31.5" x14ac:dyDescent="0.25">
      <c r="A3038" s="36"/>
      <c r="B3038" s="36"/>
      <c r="C3038" s="122" t="s">
        <v>15298</v>
      </c>
      <c r="D3038" s="106"/>
      <c r="E3038" s="106"/>
      <c r="F3038" s="106">
        <v>13</v>
      </c>
      <c r="G3038" s="117">
        <v>868.26</v>
      </c>
      <c r="H3038" s="102"/>
    </row>
    <row r="3039" spans="1:8" x14ac:dyDescent="0.25">
      <c r="A3039" s="36" t="s">
        <v>4576</v>
      </c>
      <c r="B3039" s="36" t="s">
        <v>10530</v>
      </c>
      <c r="C3039" s="121" t="s">
        <v>10531</v>
      </c>
      <c r="D3039" s="36" t="s">
        <v>8</v>
      </c>
      <c r="E3039" s="36">
        <v>2</v>
      </c>
      <c r="F3039" s="36">
        <v>20</v>
      </c>
      <c r="G3039" s="116">
        <v>1036.73</v>
      </c>
      <c r="H3039" s="102" t="s">
        <v>20581</v>
      </c>
    </row>
    <row r="3040" spans="1:8" x14ac:dyDescent="0.25">
      <c r="A3040" s="36"/>
      <c r="B3040" s="36"/>
      <c r="C3040" s="121"/>
      <c r="D3040" s="36" t="s">
        <v>7</v>
      </c>
      <c r="E3040" s="36">
        <v>0.5</v>
      </c>
      <c r="F3040" s="36">
        <v>6</v>
      </c>
      <c r="G3040" s="116">
        <v>77.75</v>
      </c>
      <c r="H3040" s="102"/>
    </row>
    <row r="3041" spans="1:8" ht="31.5" x14ac:dyDescent="0.25">
      <c r="A3041" s="36"/>
      <c r="B3041" s="36"/>
      <c r="C3041" s="122" t="s">
        <v>15299</v>
      </c>
      <c r="D3041" s="106"/>
      <c r="E3041" s="106"/>
      <c r="F3041" s="106">
        <v>26</v>
      </c>
      <c r="G3041" s="117">
        <v>1114.48</v>
      </c>
      <c r="H3041" s="102"/>
    </row>
    <row r="3042" spans="1:8" x14ac:dyDescent="0.25">
      <c r="A3042" s="36" t="s">
        <v>4577</v>
      </c>
      <c r="B3042" s="36" t="s">
        <v>10532</v>
      </c>
      <c r="C3042" s="121" t="s">
        <v>4578</v>
      </c>
      <c r="D3042" s="36" t="s">
        <v>8</v>
      </c>
      <c r="E3042" s="36">
        <v>2</v>
      </c>
      <c r="F3042" s="36">
        <v>4</v>
      </c>
      <c r="G3042" s="116">
        <v>207.35</v>
      </c>
      <c r="H3042" s="102" t="s">
        <v>16946</v>
      </c>
    </row>
    <row r="3043" spans="1:8" x14ac:dyDescent="0.25">
      <c r="A3043" s="36"/>
      <c r="B3043" s="36"/>
      <c r="C3043" s="121"/>
      <c r="D3043" s="36" t="s">
        <v>7</v>
      </c>
      <c r="E3043" s="36">
        <v>0.5</v>
      </c>
      <c r="F3043" s="36">
        <v>8</v>
      </c>
      <c r="G3043" s="116">
        <v>103.67</v>
      </c>
      <c r="H3043" s="102"/>
    </row>
    <row r="3044" spans="1:8" x14ac:dyDescent="0.25">
      <c r="A3044" s="36"/>
      <c r="B3044" s="36"/>
      <c r="C3044" s="122" t="s">
        <v>15300</v>
      </c>
      <c r="D3044" s="106"/>
      <c r="E3044" s="106"/>
      <c r="F3044" s="106">
        <v>12</v>
      </c>
      <c r="G3044" s="117">
        <v>311.02</v>
      </c>
      <c r="H3044" s="102"/>
    </row>
    <row r="3045" spans="1:8" ht="31.5" x14ac:dyDescent="0.25">
      <c r="A3045" s="36" t="s">
        <v>4579</v>
      </c>
      <c r="B3045" s="36" t="s">
        <v>10533</v>
      </c>
      <c r="C3045" s="121" t="s">
        <v>4580</v>
      </c>
      <c r="D3045" s="36" t="s">
        <v>8</v>
      </c>
      <c r="E3045" s="36">
        <v>2</v>
      </c>
      <c r="F3045" s="36">
        <v>4</v>
      </c>
      <c r="G3045" s="116">
        <v>207.35</v>
      </c>
      <c r="H3045" s="102" t="s">
        <v>17210</v>
      </c>
    </row>
    <row r="3046" spans="1:8" x14ac:dyDescent="0.25">
      <c r="A3046" s="36"/>
      <c r="B3046" s="36"/>
      <c r="C3046" s="121"/>
      <c r="D3046" s="36" t="s">
        <v>7</v>
      </c>
      <c r="E3046" s="36">
        <v>0.5</v>
      </c>
      <c r="F3046" s="36">
        <v>4</v>
      </c>
      <c r="G3046" s="116">
        <v>51.84</v>
      </c>
      <c r="H3046" s="102"/>
    </row>
    <row r="3047" spans="1:8" ht="31.5" x14ac:dyDescent="0.25">
      <c r="A3047" s="36"/>
      <c r="B3047" s="36"/>
      <c r="C3047" s="122" t="s">
        <v>15301</v>
      </c>
      <c r="D3047" s="106"/>
      <c r="E3047" s="106"/>
      <c r="F3047" s="106">
        <v>8</v>
      </c>
      <c r="G3047" s="117">
        <v>259.19</v>
      </c>
      <c r="H3047" s="102"/>
    </row>
    <row r="3048" spans="1:8" ht="31.5" x14ac:dyDescent="0.25">
      <c r="A3048" s="36" t="s">
        <v>4581</v>
      </c>
      <c r="B3048" s="36" t="s">
        <v>10534</v>
      </c>
      <c r="C3048" s="121" t="s">
        <v>4582</v>
      </c>
      <c r="D3048" s="36" t="s">
        <v>8</v>
      </c>
      <c r="E3048" s="36">
        <v>2</v>
      </c>
      <c r="F3048" s="36">
        <v>2</v>
      </c>
      <c r="G3048" s="116">
        <v>103.67</v>
      </c>
      <c r="H3048" s="102" t="s">
        <v>18596</v>
      </c>
    </row>
    <row r="3049" spans="1:8" x14ac:dyDescent="0.25">
      <c r="A3049" s="36"/>
      <c r="B3049" s="36"/>
      <c r="C3049" s="121"/>
      <c r="D3049" s="36" t="s">
        <v>7</v>
      </c>
      <c r="E3049" s="36">
        <v>0.5</v>
      </c>
      <c r="F3049" s="36">
        <v>1</v>
      </c>
      <c r="G3049" s="116">
        <v>12.96</v>
      </c>
      <c r="H3049" s="102"/>
    </row>
    <row r="3050" spans="1:8" ht="31.5" x14ac:dyDescent="0.25">
      <c r="A3050" s="36"/>
      <c r="B3050" s="36"/>
      <c r="C3050" s="122" t="s">
        <v>15302</v>
      </c>
      <c r="D3050" s="106"/>
      <c r="E3050" s="106"/>
      <c r="F3050" s="106">
        <v>3</v>
      </c>
      <c r="G3050" s="117">
        <v>116.63</v>
      </c>
      <c r="H3050" s="102"/>
    </row>
    <row r="3051" spans="1:8" ht="47.25" x14ac:dyDescent="0.25">
      <c r="A3051" s="36" t="s">
        <v>4583</v>
      </c>
      <c r="B3051" s="36" t="s">
        <v>10535</v>
      </c>
      <c r="C3051" s="121" t="s">
        <v>4584</v>
      </c>
      <c r="D3051" s="36" t="s">
        <v>8</v>
      </c>
      <c r="E3051" s="36">
        <v>2</v>
      </c>
      <c r="F3051" s="36">
        <v>13</v>
      </c>
      <c r="G3051" s="116">
        <v>673.87</v>
      </c>
      <c r="H3051" s="102" t="s">
        <v>20954</v>
      </c>
    </row>
    <row r="3052" spans="1:8" x14ac:dyDescent="0.25">
      <c r="A3052" s="36"/>
      <c r="B3052" s="36"/>
      <c r="C3052" s="121"/>
      <c r="D3052" s="36" t="s">
        <v>7</v>
      </c>
      <c r="E3052" s="36">
        <v>0.5</v>
      </c>
      <c r="F3052" s="36">
        <v>6</v>
      </c>
      <c r="G3052" s="116">
        <v>77.75</v>
      </c>
      <c r="H3052" s="102"/>
    </row>
    <row r="3053" spans="1:8" ht="47.25" x14ac:dyDescent="0.25">
      <c r="A3053" s="36"/>
      <c r="B3053" s="36"/>
      <c r="C3053" s="122" t="s">
        <v>15303</v>
      </c>
      <c r="D3053" s="106"/>
      <c r="E3053" s="106"/>
      <c r="F3053" s="106">
        <v>19</v>
      </c>
      <c r="G3053" s="117">
        <v>751.62</v>
      </c>
      <c r="H3053" s="102"/>
    </row>
    <row r="3054" spans="1:8" ht="31.5" x14ac:dyDescent="0.25">
      <c r="A3054" s="36" t="s">
        <v>4585</v>
      </c>
      <c r="B3054" s="36" t="s">
        <v>10536</v>
      </c>
      <c r="C3054" s="121" t="s">
        <v>4586</v>
      </c>
      <c r="D3054" s="36" t="s">
        <v>8</v>
      </c>
      <c r="E3054" s="36">
        <v>2</v>
      </c>
      <c r="F3054" s="36">
        <v>7</v>
      </c>
      <c r="G3054" s="116">
        <v>362.85</v>
      </c>
      <c r="H3054" s="102" t="s">
        <v>17662</v>
      </c>
    </row>
    <row r="3055" spans="1:8" x14ac:dyDescent="0.25">
      <c r="A3055" s="36"/>
      <c r="B3055" s="36"/>
      <c r="C3055" s="121"/>
      <c r="D3055" s="36" t="s">
        <v>7</v>
      </c>
      <c r="E3055" s="36">
        <v>0.5</v>
      </c>
      <c r="F3055" s="36">
        <v>11</v>
      </c>
      <c r="G3055" s="116">
        <v>142.55000000000001</v>
      </c>
      <c r="H3055" s="102"/>
    </row>
    <row r="3056" spans="1:8" ht="47.25" x14ac:dyDescent="0.25">
      <c r="A3056" s="36"/>
      <c r="B3056" s="36"/>
      <c r="C3056" s="122" t="s">
        <v>15304</v>
      </c>
      <c r="D3056" s="106"/>
      <c r="E3056" s="106"/>
      <c r="F3056" s="106">
        <v>18</v>
      </c>
      <c r="G3056" s="117">
        <v>505.40000000000003</v>
      </c>
      <c r="H3056" s="102"/>
    </row>
    <row r="3057" spans="1:8" x14ac:dyDescent="0.25">
      <c r="A3057" s="36" t="s">
        <v>4587</v>
      </c>
      <c r="B3057" s="36" t="s">
        <v>10537</v>
      </c>
      <c r="C3057" s="121" t="s">
        <v>4588</v>
      </c>
      <c r="D3057" s="36" t="s">
        <v>8</v>
      </c>
      <c r="E3057" s="36">
        <v>2</v>
      </c>
      <c r="F3057" s="36">
        <v>1</v>
      </c>
      <c r="G3057" s="116">
        <v>51.84</v>
      </c>
      <c r="H3057" s="102" t="s">
        <v>18255</v>
      </c>
    </row>
    <row r="3058" spans="1:8" x14ac:dyDescent="0.25">
      <c r="A3058" s="36"/>
      <c r="B3058" s="36"/>
      <c r="C3058" s="122" t="s">
        <v>15305</v>
      </c>
      <c r="D3058" s="106"/>
      <c r="E3058" s="106"/>
      <c r="F3058" s="106">
        <v>1</v>
      </c>
      <c r="G3058" s="117">
        <v>51.84</v>
      </c>
      <c r="H3058" s="102"/>
    </row>
    <row r="3059" spans="1:8" ht="31.5" x14ac:dyDescent="0.25">
      <c r="A3059" s="36" t="s">
        <v>4589</v>
      </c>
      <c r="B3059" s="36" t="s">
        <v>10538</v>
      </c>
      <c r="C3059" s="121" t="s">
        <v>4590</v>
      </c>
      <c r="D3059" s="36" t="s">
        <v>8</v>
      </c>
      <c r="E3059" s="36">
        <v>2</v>
      </c>
      <c r="F3059" s="36">
        <v>4</v>
      </c>
      <c r="G3059" s="116">
        <v>207.35</v>
      </c>
      <c r="H3059" s="102" t="s">
        <v>19989</v>
      </c>
    </row>
    <row r="3060" spans="1:8" x14ac:dyDescent="0.25">
      <c r="A3060" s="36"/>
      <c r="B3060" s="36"/>
      <c r="C3060" s="121"/>
      <c r="D3060" s="36" t="s">
        <v>7</v>
      </c>
      <c r="E3060" s="36">
        <v>0.5</v>
      </c>
      <c r="F3060" s="36">
        <v>1</v>
      </c>
      <c r="G3060" s="116">
        <v>12.96</v>
      </c>
      <c r="H3060" s="102"/>
    </row>
    <row r="3061" spans="1:8" ht="47.25" x14ac:dyDescent="0.25">
      <c r="A3061" s="36"/>
      <c r="B3061" s="36"/>
      <c r="C3061" s="122" t="s">
        <v>15306</v>
      </c>
      <c r="D3061" s="106"/>
      <c r="E3061" s="106"/>
      <c r="F3061" s="106">
        <v>5</v>
      </c>
      <c r="G3061" s="117">
        <v>220.31</v>
      </c>
      <c r="H3061" s="102"/>
    </row>
    <row r="3062" spans="1:8" ht="31.5" x14ac:dyDescent="0.25">
      <c r="A3062" s="36" t="s">
        <v>4591</v>
      </c>
      <c r="B3062" s="36" t="s">
        <v>10539</v>
      </c>
      <c r="C3062" s="121" t="s">
        <v>4592</v>
      </c>
      <c r="D3062" s="36" t="s">
        <v>8</v>
      </c>
      <c r="E3062" s="36">
        <v>2</v>
      </c>
      <c r="F3062" s="36">
        <v>3</v>
      </c>
      <c r="G3062" s="116">
        <v>155.51</v>
      </c>
      <c r="H3062" s="102" t="s">
        <v>18211</v>
      </c>
    </row>
    <row r="3063" spans="1:8" x14ac:dyDescent="0.25">
      <c r="A3063" s="36"/>
      <c r="B3063" s="36"/>
      <c r="C3063" s="121"/>
      <c r="D3063" s="36" t="s">
        <v>7</v>
      </c>
      <c r="E3063" s="36">
        <v>0.5</v>
      </c>
      <c r="F3063" s="36">
        <v>3</v>
      </c>
      <c r="G3063" s="116">
        <v>38.880000000000003</v>
      </c>
      <c r="H3063" s="102"/>
    </row>
    <row r="3064" spans="1:8" ht="31.5" x14ac:dyDescent="0.25">
      <c r="A3064" s="36"/>
      <c r="B3064" s="36"/>
      <c r="C3064" s="122" t="s">
        <v>15307</v>
      </c>
      <c r="D3064" s="106"/>
      <c r="E3064" s="106"/>
      <c r="F3064" s="106">
        <v>6</v>
      </c>
      <c r="G3064" s="117">
        <v>194.39</v>
      </c>
      <c r="H3064" s="102"/>
    </row>
    <row r="3065" spans="1:8" x14ac:dyDescent="0.25">
      <c r="A3065" s="36" t="s">
        <v>4593</v>
      </c>
      <c r="B3065" s="36" t="s">
        <v>10540</v>
      </c>
      <c r="C3065" s="121" t="s">
        <v>4594</v>
      </c>
      <c r="D3065" s="36" t="s">
        <v>8</v>
      </c>
      <c r="E3065" s="36">
        <v>2</v>
      </c>
      <c r="F3065" s="36">
        <v>2</v>
      </c>
      <c r="G3065" s="116">
        <v>103.67</v>
      </c>
      <c r="H3065" s="102" t="s">
        <v>20664</v>
      </c>
    </row>
    <row r="3066" spans="1:8" x14ac:dyDescent="0.25">
      <c r="A3066" s="36"/>
      <c r="B3066" s="36"/>
      <c r="C3066" s="122" t="s">
        <v>15308</v>
      </c>
      <c r="D3066" s="106"/>
      <c r="E3066" s="106"/>
      <c r="F3066" s="106">
        <v>2</v>
      </c>
      <c r="G3066" s="117">
        <v>103.67</v>
      </c>
      <c r="H3066" s="102"/>
    </row>
    <row r="3067" spans="1:8" ht="31.5" x14ac:dyDescent="0.25">
      <c r="A3067" s="36" t="s">
        <v>4595</v>
      </c>
      <c r="B3067" s="36" t="s">
        <v>10541</v>
      </c>
      <c r="C3067" s="121" t="s">
        <v>4596</v>
      </c>
      <c r="D3067" s="36" t="s">
        <v>8</v>
      </c>
      <c r="E3067" s="36">
        <v>2</v>
      </c>
      <c r="F3067" s="36">
        <v>1</v>
      </c>
      <c r="G3067" s="116">
        <v>51.84</v>
      </c>
      <c r="H3067" s="102" t="s">
        <v>18288</v>
      </c>
    </row>
    <row r="3068" spans="1:8" x14ac:dyDescent="0.25">
      <c r="A3068" s="36"/>
      <c r="B3068" s="36"/>
      <c r="C3068" s="121"/>
      <c r="D3068" s="36" t="s">
        <v>7</v>
      </c>
      <c r="E3068" s="36">
        <v>0.5</v>
      </c>
      <c r="F3068" s="36">
        <v>1</v>
      </c>
      <c r="G3068" s="116">
        <v>12.96</v>
      </c>
      <c r="H3068" s="102"/>
    </row>
    <row r="3069" spans="1:8" ht="31.5" x14ac:dyDescent="0.25">
      <c r="A3069" s="36"/>
      <c r="B3069" s="36"/>
      <c r="C3069" s="122" t="s">
        <v>15309</v>
      </c>
      <c r="D3069" s="106"/>
      <c r="E3069" s="106"/>
      <c r="F3069" s="106">
        <v>2</v>
      </c>
      <c r="G3069" s="117">
        <v>64.800000000000011</v>
      </c>
      <c r="H3069" s="102"/>
    </row>
    <row r="3070" spans="1:8" x14ac:dyDescent="0.25">
      <c r="A3070" s="36" t="s">
        <v>4597</v>
      </c>
      <c r="B3070" s="36" t="s">
        <v>10542</v>
      </c>
      <c r="C3070" s="121" t="s">
        <v>4598</v>
      </c>
      <c r="D3070" s="36" t="s">
        <v>8</v>
      </c>
      <c r="E3070" s="36">
        <v>2</v>
      </c>
      <c r="F3070" s="36">
        <v>1</v>
      </c>
      <c r="G3070" s="116">
        <v>51.84</v>
      </c>
      <c r="H3070" s="102" t="s">
        <v>17083</v>
      </c>
    </row>
    <row r="3071" spans="1:8" x14ac:dyDescent="0.25">
      <c r="A3071" s="36"/>
      <c r="B3071" s="36"/>
      <c r="C3071" s="122" t="s">
        <v>15310</v>
      </c>
      <c r="D3071" s="106"/>
      <c r="E3071" s="106"/>
      <c r="F3071" s="106">
        <v>1</v>
      </c>
      <c r="G3071" s="117">
        <v>51.84</v>
      </c>
      <c r="H3071" s="102"/>
    </row>
    <row r="3072" spans="1:8" x14ac:dyDescent="0.25">
      <c r="A3072" s="36" t="s">
        <v>4599</v>
      </c>
      <c r="B3072" s="36" t="s">
        <v>10543</v>
      </c>
      <c r="C3072" s="121" t="s">
        <v>4600</v>
      </c>
      <c r="D3072" s="36" t="s">
        <v>8</v>
      </c>
      <c r="E3072" s="36">
        <v>2</v>
      </c>
      <c r="F3072" s="36">
        <v>1</v>
      </c>
      <c r="G3072" s="116">
        <v>51.84</v>
      </c>
      <c r="H3072" s="102" t="s">
        <v>17051</v>
      </c>
    </row>
    <row r="3073" spans="1:8" x14ac:dyDescent="0.25">
      <c r="A3073" s="36"/>
      <c r="B3073" s="36"/>
      <c r="C3073" s="121"/>
      <c r="D3073" s="36" t="s">
        <v>7</v>
      </c>
      <c r="E3073" s="36">
        <v>0.5</v>
      </c>
      <c r="F3073" s="36">
        <v>2</v>
      </c>
      <c r="G3073" s="116">
        <v>25.92</v>
      </c>
      <c r="H3073" s="102"/>
    </row>
    <row r="3074" spans="1:8" x14ac:dyDescent="0.25">
      <c r="A3074" s="36"/>
      <c r="B3074" s="36"/>
      <c r="C3074" s="122" t="s">
        <v>15311</v>
      </c>
      <c r="D3074" s="106"/>
      <c r="E3074" s="106"/>
      <c r="F3074" s="106">
        <v>3</v>
      </c>
      <c r="G3074" s="117">
        <v>77.760000000000005</v>
      </c>
      <c r="H3074" s="102"/>
    </row>
    <row r="3075" spans="1:8" x14ac:dyDescent="0.25">
      <c r="A3075" s="36" t="s">
        <v>4601</v>
      </c>
      <c r="B3075" s="36" t="s">
        <v>10544</v>
      </c>
      <c r="C3075" s="121" t="s">
        <v>4602</v>
      </c>
      <c r="D3075" s="36" t="s">
        <v>8</v>
      </c>
      <c r="E3075" s="36">
        <v>2</v>
      </c>
      <c r="F3075" s="36">
        <v>1</v>
      </c>
      <c r="G3075" s="116">
        <v>51.84</v>
      </c>
      <c r="H3075" s="102" t="s">
        <v>18195</v>
      </c>
    </row>
    <row r="3076" spans="1:8" x14ac:dyDescent="0.25">
      <c r="A3076" s="36"/>
      <c r="B3076" s="36"/>
      <c r="C3076" s="121"/>
      <c r="D3076" s="36" t="s">
        <v>7</v>
      </c>
      <c r="E3076" s="36">
        <v>0.5</v>
      </c>
      <c r="F3076" s="36">
        <v>3</v>
      </c>
      <c r="G3076" s="116">
        <v>38.880000000000003</v>
      </c>
      <c r="H3076" s="102"/>
    </row>
    <row r="3077" spans="1:8" ht="31.5" x14ac:dyDescent="0.25">
      <c r="A3077" s="36"/>
      <c r="B3077" s="36"/>
      <c r="C3077" s="122" t="s">
        <v>15312</v>
      </c>
      <c r="D3077" s="106"/>
      <c r="E3077" s="106"/>
      <c r="F3077" s="106">
        <v>4</v>
      </c>
      <c r="G3077" s="117">
        <v>90.72</v>
      </c>
      <c r="H3077" s="102"/>
    </row>
    <row r="3078" spans="1:8" x14ac:dyDescent="0.25">
      <c r="A3078" s="36" t="s">
        <v>4603</v>
      </c>
      <c r="B3078" s="36" t="s">
        <v>10545</v>
      </c>
      <c r="C3078" s="121" t="s">
        <v>4604</v>
      </c>
      <c r="D3078" s="36" t="s">
        <v>8</v>
      </c>
      <c r="E3078" s="36">
        <v>2</v>
      </c>
      <c r="F3078" s="36">
        <v>2</v>
      </c>
      <c r="G3078" s="116">
        <v>103.67</v>
      </c>
      <c r="H3078" s="102" t="s">
        <v>17372</v>
      </c>
    </row>
    <row r="3079" spans="1:8" x14ac:dyDescent="0.25">
      <c r="A3079" s="36"/>
      <c r="B3079" s="36"/>
      <c r="C3079" s="121"/>
      <c r="D3079" s="36" t="s">
        <v>7</v>
      </c>
      <c r="E3079" s="36">
        <v>0.5</v>
      </c>
      <c r="F3079" s="36">
        <v>1</v>
      </c>
      <c r="G3079" s="116">
        <v>12.96</v>
      </c>
      <c r="H3079" s="102"/>
    </row>
    <row r="3080" spans="1:8" x14ac:dyDescent="0.25">
      <c r="A3080" s="36"/>
      <c r="B3080" s="36"/>
      <c r="C3080" s="122" t="s">
        <v>15313</v>
      </c>
      <c r="D3080" s="106"/>
      <c r="E3080" s="106"/>
      <c r="F3080" s="106">
        <v>3</v>
      </c>
      <c r="G3080" s="117">
        <v>116.63</v>
      </c>
      <c r="H3080" s="102"/>
    </row>
    <row r="3081" spans="1:8" ht="31.5" x14ac:dyDescent="0.25">
      <c r="A3081" s="36" t="s">
        <v>4605</v>
      </c>
      <c r="B3081" s="36" t="s">
        <v>10546</v>
      </c>
      <c r="C3081" s="121" t="s">
        <v>4606</v>
      </c>
      <c r="D3081" s="36" t="s">
        <v>8</v>
      </c>
      <c r="E3081" s="36">
        <v>2</v>
      </c>
      <c r="F3081" s="36">
        <v>9</v>
      </c>
      <c r="G3081" s="116">
        <v>466.53</v>
      </c>
      <c r="H3081" s="102" t="s">
        <v>18666</v>
      </c>
    </row>
    <row r="3082" spans="1:8" x14ac:dyDescent="0.25">
      <c r="A3082" s="36"/>
      <c r="B3082" s="36"/>
      <c r="C3082" s="121"/>
      <c r="D3082" s="36" t="s">
        <v>7</v>
      </c>
      <c r="E3082" s="36">
        <v>0.5</v>
      </c>
      <c r="F3082" s="36">
        <v>3</v>
      </c>
      <c r="G3082" s="116">
        <v>38.880000000000003</v>
      </c>
      <c r="H3082" s="102"/>
    </row>
    <row r="3083" spans="1:8" ht="31.5" x14ac:dyDescent="0.25">
      <c r="A3083" s="36"/>
      <c r="B3083" s="36"/>
      <c r="C3083" s="122" t="s">
        <v>15314</v>
      </c>
      <c r="D3083" s="106"/>
      <c r="E3083" s="106"/>
      <c r="F3083" s="106">
        <v>12</v>
      </c>
      <c r="G3083" s="117">
        <v>505.40999999999997</v>
      </c>
      <c r="H3083" s="102"/>
    </row>
    <row r="3084" spans="1:8" ht="31.5" x14ac:dyDescent="0.25">
      <c r="A3084" s="36" t="s">
        <v>4607</v>
      </c>
      <c r="B3084" s="36" t="s">
        <v>10547</v>
      </c>
      <c r="C3084" s="121" t="s">
        <v>4608</v>
      </c>
      <c r="D3084" s="36" t="s">
        <v>8</v>
      </c>
      <c r="E3084" s="36">
        <v>2</v>
      </c>
      <c r="F3084" s="36">
        <v>4</v>
      </c>
      <c r="G3084" s="116">
        <v>207.35</v>
      </c>
      <c r="H3084" s="102" t="s">
        <v>18021</v>
      </c>
    </row>
    <row r="3085" spans="1:8" x14ac:dyDescent="0.25">
      <c r="A3085" s="36"/>
      <c r="B3085" s="36"/>
      <c r="C3085" s="121"/>
      <c r="D3085" s="36" t="s">
        <v>7</v>
      </c>
      <c r="E3085" s="36">
        <v>0.5</v>
      </c>
      <c r="F3085" s="36">
        <v>2</v>
      </c>
      <c r="G3085" s="116">
        <v>25.92</v>
      </c>
      <c r="H3085" s="102"/>
    </row>
    <row r="3086" spans="1:8" ht="31.5" x14ac:dyDescent="0.25">
      <c r="A3086" s="36"/>
      <c r="B3086" s="36"/>
      <c r="C3086" s="122" t="s">
        <v>15315</v>
      </c>
      <c r="D3086" s="106"/>
      <c r="E3086" s="106"/>
      <c r="F3086" s="106">
        <v>6</v>
      </c>
      <c r="G3086" s="117">
        <v>233.26999999999998</v>
      </c>
      <c r="H3086" s="102"/>
    </row>
    <row r="3087" spans="1:8" ht="31.5" x14ac:dyDescent="0.25">
      <c r="A3087" s="36" t="s">
        <v>4609</v>
      </c>
      <c r="B3087" s="36" t="s">
        <v>10548</v>
      </c>
      <c r="C3087" s="121" t="s">
        <v>4610</v>
      </c>
      <c r="D3087" s="36" t="s">
        <v>4</v>
      </c>
      <c r="E3087" s="36">
        <v>8</v>
      </c>
      <c r="F3087" s="36">
        <v>1</v>
      </c>
      <c r="G3087" s="116">
        <v>207.35</v>
      </c>
      <c r="H3087" s="102" t="s">
        <v>17745</v>
      </c>
    </row>
    <row r="3088" spans="1:8" x14ac:dyDescent="0.25">
      <c r="A3088" s="36"/>
      <c r="B3088" s="36"/>
      <c r="C3088" s="121"/>
      <c r="D3088" s="36" t="s">
        <v>8</v>
      </c>
      <c r="E3088" s="36">
        <v>2</v>
      </c>
      <c r="F3088" s="36">
        <v>8</v>
      </c>
      <c r="G3088" s="116">
        <v>414.69</v>
      </c>
      <c r="H3088" s="102"/>
    </row>
    <row r="3089" spans="1:8" x14ac:dyDescent="0.25">
      <c r="A3089" s="36"/>
      <c r="B3089" s="36"/>
      <c r="C3089" s="121"/>
      <c r="D3089" s="36" t="s">
        <v>7</v>
      </c>
      <c r="E3089" s="36">
        <v>0.5</v>
      </c>
      <c r="F3089" s="36">
        <v>5</v>
      </c>
      <c r="G3089" s="116">
        <v>64.8</v>
      </c>
      <c r="H3089" s="102"/>
    </row>
    <row r="3090" spans="1:8" ht="31.5" x14ac:dyDescent="0.25">
      <c r="A3090" s="36"/>
      <c r="B3090" s="36"/>
      <c r="C3090" s="122" t="s">
        <v>15316</v>
      </c>
      <c r="D3090" s="106"/>
      <c r="E3090" s="106"/>
      <c r="F3090" s="106">
        <v>14</v>
      </c>
      <c r="G3090" s="117">
        <v>686.83999999999992</v>
      </c>
      <c r="H3090" s="102"/>
    </row>
    <row r="3091" spans="1:8" ht="31.5" x14ac:dyDescent="0.25">
      <c r="A3091" s="36" t="s">
        <v>4611</v>
      </c>
      <c r="B3091" s="36" t="s">
        <v>10549</v>
      </c>
      <c r="C3091" s="121" t="s">
        <v>4612</v>
      </c>
      <c r="D3091" s="36" t="s">
        <v>8</v>
      </c>
      <c r="E3091" s="36">
        <v>2</v>
      </c>
      <c r="F3091" s="36">
        <v>6</v>
      </c>
      <c r="G3091" s="116">
        <v>311.02</v>
      </c>
      <c r="H3091" s="102" t="s">
        <v>19381</v>
      </c>
    </row>
    <row r="3092" spans="1:8" x14ac:dyDescent="0.25">
      <c r="A3092" s="36"/>
      <c r="B3092" s="36"/>
      <c r="C3092" s="121"/>
      <c r="D3092" s="36" t="s">
        <v>7</v>
      </c>
      <c r="E3092" s="36">
        <v>0.5</v>
      </c>
      <c r="F3092" s="36">
        <v>7</v>
      </c>
      <c r="G3092" s="116">
        <v>90.71</v>
      </c>
      <c r="H3092" s="102"/>
    </row>
    <row r="3093" spans="1:8" ht="31.5" x14ac:dyDescent="0.25">
      <c r="A3093" s="36"/>
      <c r="B3093" s="36"/>
      <c r="C3093" s="122" t="s">
        <v>15317</v>
      </c>
      <c r="D3093" s="106"/>
      <c r="E3093" s="106"/>
      <c r="F3093" s="106">
        <v>13</v>
      </c>
      <c r="G3093" s="117">
        <v>401.72999999999996</v>
      </c>
      <c r="H3093" s="102"/>
    </row>
    <row r="3094" spans="1:8" ht="31.5" x14ac:dyDescent="0.25">
      <c r="A3094" s="36" t="s">
        <v>4613</v>
      </c>
      <c r="B3094" s="36" t="s">
        <v>10550</v>
      </c>
      <c r="C3094" s="121" t="s">
        <v>4614</v>
      </c>
      <c r="D3094" s="36" t="s">
        <v>8</v>
      </c>
      <c r="E3094" s="36">
        <v>2</v>
      </c>
      <c r="F3094" s="36">
        <v>4</v>
      </c>
      <c r="G3094" s="116">
        <v>207.35</v>
      </c>
      <c r="H3094" s="102" t="s">
        <v>19764</v>
      </c>
    </row>
    <row r="3095" spans="1:8" x14ac:dyDescent="0.25">
      <c r="A3095" s="36"/>
      <c r="B3095" s="36"/>
      <c r="C3095" s="121"/>
      <c r="D3095" s="36" t="s">
        <v>7</v>
      </c>
      <c r="E3095" s="36">
        <v>0.5</v>
      </c>
      <c r="F3095" s="36">
        <v>2</v>
      </c>
      <c r="G3095" s="116">
        <v>25.92</v>
      </c>
      <c r="H3095" s="102"/>
    </row>
    <row r="3096" spans="1:8" ht="31.5" x14ac:dyDescent="0.25">
      <c r="A3096" s="36"/>
      <c r="B3096" s="36"/>
      <c r="C3096" s="122" t="s">
        <v>15318</v>
      </c>
      <c r="D3096" s="106"/>
      <c r="E3096" s="106"/>
      <c r="F3096" s="106">
        <v>6</v>
      </c>
      <c r="G3096" s="117">
        <v>233.26999999999998</v>
      </c>
      <c r="H3096" s="102"/>
    </row>
    <row r="3097" spans="1:8" x14ac:dyDescent="0.25">
      <c r="A3097" s="36" t="s">
        <v>4615</v>
      </c>
      <c r="B3097" s="36" t="s">
        <v>10551</v>
      </c>
      <c r="C3097" s="121" t="s">
        <v>4616</v>
      </c>
      <c r="D3097" s="36" t="s">
        <v>8</v>
      </c>
      <c r="E3097" s="36">
        <v>2</v>
      </c>
      <c r="F3097" s="36">
        <v>4</v>
      </c>
      <c r="G3097" s="116">
        <v>207.35</v>
      </c>
      <c r="H3097" s="102" t="s">
        <v>17371</v>
      </c>
    </row>
    <row r="3098" spans="1:8" x14ac:dyDescent="0.25">
      <c r="A3098" s="36"/>
      <c r="B3098" s="36"/>
      <c r="C3098" s="121"/>
      <c r="D3098" s="36" t="s">
        <v>7</v>
      </c>
      <c r="E3098" s="36">
        <v>0.5</v>
      </c>
      <c r="F3098" s="36">
        <v>1</v>
      </c>
      <c r="G3098" s="116">
        <v>12.96</v>
      </c>
      <c r="H3098" s="102"/>
    </row>
    <row r="3099" spans="1:8" x14ac:dyDescent="0.25">
      <c r="A3099" s="36"/>
      <c r="B3099" s="36"/>
      <c r="C3099" s="122" t="s">
        <v>15319</v>
      </c>
      <c r="D3099" s="106"/>
      <c r="E3099" s="106"/>
      <c r="F3099" s="106">
        <v>5</v>
      </c>
      <c r="G3099" s="117">
        <v>220.31</v>
      </c>
      <c r="H3099" s="102"/>
    </row>
    <row r="3100" spans="1:8" x14ac:dyDescent="0.25">
      <c r="A3100" s="36" t="s">
        <v>4617</v>
      </c>
      <c r="B3100" s="36" t="s">
        <v>10552</v>
      </c>
      <c r="C3100" s="121" t="s">
        <v>4618</v>
      </c>
      <c r="D3100" s="36" t="s">
        <v>8</v>
      </c>
      <c r="E3100" s="36">
        <v>2</v>
      </c>
      <c r="F3100" s="36">
        <v>2</v>
      </c>
      <c r="G3100" s="116">
        <v>103.67</v>
      </c>
      <c r="H3100" s="102" t="s">
        <v>17895</v>
      </c>
    </row>
    <row r="3101" spans="1:8" x14ac:dyDescent="0.25">
      <c r="A3101" s="36"/>
      <c r="B3101" s="36"/>
      <c r="C3101" s="121"/>
      <c r="D3101" s="36" t="s">
        <v>7</v>
      </c>
      <c r="E3101" s="36">
        <v>0.5</v>
      </c>
      <c r="F3101" s="36">
        <v>2</v>
      </c>
      <c r="G3101" s="116">
        <v>25.92</v>
      </c>
      <c r="H3101" s="102"/>
    </row>
    <row r="3102" spans="1:8" x14ac:dyDescent="0.25">
      <c r="A3102" s="36"/>
      <c r="B3102" s="36"/>
      <c r="C3102" s="122" t="s">
        <v>15320</v>
      </c>
      <c r="D3102" s="106"/>
      <c r="E3102" s="106"/>
      <c r="F3102" s="106">
        <v>4</v>
      </c>
      <c r="G3102" s="117">
        <v>129.59</v>
      </c>
      <c r="H3102" s="102"/>
    </row>
    <row r="3103" spans="1:8" ht="31.5" x14ac:dyDescent="0.25">
      <c r="A3103" s="36" t="s">
        <v>4619</v>
      </c>
      <c r="B3103" s="36" t="s">
        <v>10553</v>
      </c>
      <c r="C3103" s="121" t="s">
        <v>4620</v>
      </c>
      <c r="D3103" s="36" t="s">
        <v>7</v>
      </c>
      <c r="E3103" s="36">
        <v>0.5</v>
      </c>
      <c r="F3103" s="36">
        <v>2</v>
      </c>
      <c r="G3103" s="116">
        <v>25.92</v>
      </c>
      <c r="H3103" s="102" t="s">
        <v>17637</v>
      </c>
    </row>
    <row r="3104" spans="1:8" ht="47.25" x14ac:dyDescent="0.25">
      <c r="A3104" s="36"/>
      <c r="B3104" s="36"/>
      <c r="C3104" s="122" t="s">
        <v>15321</v>
      </c>
      <c r="D3104" s="106"/>
      <c r="E3104" s="106"/>
      <c r="F3104" s="106">
        <v>2</v>
      </c>
      <c r="G3104" s="117">
        <v>25.92</v>
      </c>
      <c r="H3104" s="102"/>
    </row>
    <row r="3105" spans="1:8" ht="31.5" x14ac:dyDescent="0.25">
      <c r="A3105" s="36" t="s">
        <v>4621</v>
      </c>
      <c r="B3105" s="36" t="s">
        <v>10554</v>
      </c>
      <c r="C3105" s="121" t="s">
        <v>4622</v>
      </c>
      <c r="D3105" s="36" t="s">
        <v>8</v>
      </c>
      <c r="E3105" s="36">
        <v>2</v>
      </c>
      <c r="F3105" s="36">
        <v>1</v>
      </c>
      <c r="G3105" s="116">
        <v>51.84</v>
      </c>
      <c r="H3105" s="102" t="s">
        <v>19704</v>
      </c>
    </row>
    <row r="3106" spans="1:8" x14ac:dyDescent="0.25">
      <c r="A3106" s="36"/>
      <c r="B3106" s="36"/>
      <c r="C3106" s="121"/>
      <c r="D3106" s="36" t="s">
        <v>7</v>
      </c>
      <c r="E3106" s="36">
        <v>0.5</v>
      </c>
      <c r="F3106" s="36">
        <v>2</v>
      </c>
      <c r="G3106" s="116">
        <v>25.92</v>
      </c>
      <c r="H3106" s="102"/>
    </row>
    <row r="3107" spans="1:8" ht="31.5" x14ac:dyDescent="0.25">
      <c r="A3107" s="36"/>
      <c r="B3107" s="36"/>
      <c r="C3107" s="122" t="s">
        <v>15322</v>
      </c>
      <c r="D3107" s="106"/>
      <c r="E3107" s="106"/>
      <c r="F3107" s="106">
        <v>3</v>
      </c>
      <c r="G3107" s="117">
        <v>77.760000000000005</v>
      </c>
      <c r="H3107" s="102"/>
    </row>
    <row r="3108" spans="1:8" ht="31.5" x14ac:dyDescent="0.25">
      <c r="A3108" s="36" t="s">
        <v>4623</v>
      </c>
      <c r="B3108" s="36" t="s">
        <v>10555</v>
      </c>
      <c r="C3108" s="121" t="s">
        <v>4624</v>
      </c>
      <c r="D3108" s="36" t="s">
        <v>8</v>
      </c>
      <c r="E3108" s="36">
        <v>2</v>
      </c>
      <c r="F3108" s="36">
        <v>3</v>
      </c>
      <c r="G3108" s="116">
        <v>155.51</v>
      </c>
      <c r="H3108" s="102" t="s">
        <v>20576</v>
      </c>
    </row>
    <row r="3109" spans="1:8" x14ac:dyDescent="0.25">
      <c r="A3109" s="36"/>
      <c r="B3109" s="36"/>
      <c r="C3109" s="121"/>
      <c r="D3109" s="36" t="s">
        <v>7</v>
      </c>
      <c r="E3109" s="36">
        <v>0.5</v>
      </c>
      <c r="F3109" s="36">
        <v>4</v>
      </c>
      <c r="G3109" s="116">
        <v>51.84</v>
      </c>
      <c r="H3109" s="102"/>
    </row>
    <row r="3110" spans="1:8" ht="31.5" x14ac:dyDescent="0.25">
      <c r="A3110" s="36"/>
      <c r="B3110" s="36"/>
      <c r="C3110" s="122" t="s">
        <v>15323</v>
      </c>
      <c r="D3110" s="106"/>
      <c r="E3110" s="106"/>
      <c r="F3110" s="106">
        <v>7</v>
      </c>
      <c r="G3110" s="117">
        <v>207.35</v>
      </c>
      <c r="H3110" s="102"/>
    </row>
    <row r="3111" spans="1:8" ht="31.5" x14ac:dyDescent="0.25">
      <c r="A3111" s="36" t="s">
        <v>4627</v>
      </c>
      <c r="B3111" s="36" t="s">
        <v>10556</v>
      </c>
      <c r="C3111" s="121" t="s">
        <v>4628</v>
      </c>
      <c r="D3111" s="36" t="s">
        <v>7</v>
      </c>
      <c r="E3111" s="36">
        <v>0.5</v>
      </c>
      <c r="F3111" s="36">
        <v>3</v>
      </c>
      <c r="G3111" s="116">
        <v>38.880000000000003</v>
      </c>
      <c r="H3111" s="102" t="s">
        <v>19181</v>
      </c>
    </row>
    <row r="3112" spans="1:8" ht="47.25" x14ac:dyDescent="0.25">
      <c r="A3112" s="36"/>
      <c r="B3112" s="36"/>
      <c r="C3112" s="122" t="s">
        <v>15324</v>
      </c>
      <c r="D3112" s="106"/>
      <c r="E3112" s="106"/>
      <c r="F3112" s="106">
        <v>3</v>
      </c>
      <c r="G3112" s="117">
        <v>38.880000000000003</v>
      </c>
      <c r="H3112" s="102"/>
    </row>
    <row r="3113" spans="1:8" x14ac:dyDescent="0.25">
      <c r="A3113" s="36" t="s">
        <v>4629</v>
      </c>
      <c r="B3113" s="36" t="s">
        <v>10557</v>
      </c>
      <c r="C3113" s="121" t="s">
        <v>4630</v>
      </c>
      <c r="D3113" s="36" t="s">
        <v>3</v>
      </c>
      <c r="E3113" s="36">
        <v>10</v>
      </c>
      <c r="F3113" s="36">
        <v>9</v>
      </c>
      <c r="G3113" s="116">
        <v>2332.64</v>
      </c>
      <c r="H3113" s="102" t="s">
        <v>19208</v>
      </c>
    </row>
    <row r="3114" spans="1:8" x14ac:dyDescent="0.25">
      <c r="A3114" s="36"/>
      <c r="B3114" s="36"/>
      <c r="C3114" s="121"/>
      <c r="D3114" s="36" t="s">
        <v>4</v>
      </c>
      <c r="E3114" s="36">
        <v>8</v>
      </c>
      <c r="F3114" s="36">
        <v>9</v>
      </c>
      <c r="G3114" s="116">
        <v>1866.11</v>
      </c>
      <c r="H3114" s="102"/>
    </row>
    <row r="3115" spans="1:8" x14ac:dyDescent="0.25">
      <c r="A3115" s="36"/>
      <c r="B3115" s="36"/>
      <c r="C3115" s="121"/>
      <c r="D3115" s="36" t="s">
        <v>5</v>
      </c>
      <c r="E3115" s="36">
        <v>5</v>
      </c>
      <c r="F3115" s="36">
        <v>7</v>
      </c>
      <c r="G3115" s="116">
        <v>907.14</v>
      </c>
      <c r="H3115" s="102"/>
    </row>
    <row r="3116" spans="1:8" x14ac:dyDescent="0.25">
      <c r="A3116" s="36"/>
      <c r="B3116" s="36"/>
      <c r="C3116" s="121"/>
      <c r="D3116" s="36" t="s">
        <v>6</v>
      </c>
      <c r="E3116" s="36">
        <v>1</v>
      </c>
      <c r="F3116" s="36">
        <v>9</v>
      </c>
      <c r="G3116" s="116">
        <v>233.26</v>
      </c>
      <c r="H3116" s="102"/>
    </row>
    <row r="3117" spans="1:8" x14ac:dyDescent="0.25">
      <c r="A3117" s="36"/>
      <c r="B3117" s="36"/>
      <c r="C3117" s="121"/>
      <c r="D3117" s="36" t="s">
        <v>7</v>
      </c>
      <c r="E3117" s="36">
        <v>0.5</v>
      </c>
      <c r="F3117" s="36">
        <v>20</v>
      </c>
      <c r="G3117" s="116">
        <v>259.18</v>
      </c>
      <c r="H3117" s="102"/>
    </row>
    <row r="3118" spans="1:8" x14ac:dyDescent="0.25">
      <c r="A3118" s="36"/>
      <c r="B3118" s="36"/>
      <c r="C3118" s="122" t="s">
        <v>15325</v>
      </c>
      <c r="D3118" s="106"/>
      <c r="E3118" s="106"/>
      <c r="F3118" s="106">
        <v>54</v>
      </c>
      <c r="G3118" s="117">
        <v>5598.3300000000008</v>
      </c>
      <c r="H3118" s="102"/>
    </row>
    <row r="3119" spans="1:8" x14ac:dyDescent="0.25">
      <c r="A3119" s="36" t="s">
        <v>4633</v>
      </c>
      <c r="B3119" s="36" t="s">
        <v>10558</v>
      </c>
      <c r="C3119" s="121" t="s">
        <v>4634</v>
      </c>
      <c r="D3119" s="36" t="s">
        <v>5</v>
      </c>
      <c r="E3119" s="36">
        <v>5</v>
      </c>
      <c r="F3119" s="36">
        <v>2</v>
      </c>
      <c r="G3119" s="116">
        <v>259.18</v>
      </c>
      <c r="H3119" s="102" t="s">
        <v>19917</v>
      </c>
    </row>
    <row r="3120" spans="1:8" x14ac:dyDescent="0.25">
      <c r="A3120" s="36"/>
      <c r="B3120" s="36"/>
      <c r="C3120" s="121"/>
      <c r="D3120" s="36" t="s">
        <v>7</v>
      </c>
      <c r="E3120" s="36">
        <v>0.5</v>
      </c>
      <c r="F3120" s="36">
        <v>2</v>
      </c>
      <c r="G3120" s="116">
        <v>25.92</v>
      </c>
      <c r="H3120" s="102"/>
    </row>
    <row r="3121" spans="1:8" x14ac:dyDescent="0.25">
      <c r="A3121" s="36"/>
      <c r="B3121" s="36"/>
      <c r="C3121" s="122" t="s">
        <v>15326</v>
      </c>
      <c r="D3121" s="106"/>
      <c r="E3121" s="106"/>
      <c r="F3121" s="106">
        <v>4</v>
      </c>
      <c r="G3121" s="117">
        <v>285.10000000000002</v>
      </c>
      <c r="H3121" s="102"/>
    </row>
    <row r="3122" spans="1:8" ht="31.5" x14ac:dyDescent="0.25">
      <c r="A3122" s="36" t="s">
        <v>4635</v>
      </c>
      <c r="B3122" s="36" t="s">
        <v>10559</v>
      </c>
      <c r="C3122" s="121" t="s">
        <v>4636</v>
      </c>
      <c r="D3122" s="36" t="s">
        <v>5</v>
      </c>
      <c r="E3122" s="36">
        <v>5</v>
      </c>
      <c r="F3122" s="36">
        <v>1</v>
      </c>
      <c r="G3122" s="116">
        <v>129.59</v>
      </c>
      <c r="H3122" s="102" t="s">
        <v>17164</v>
      </c>
    </row>
    <row r="3123" spans="1:8" x14ac:dyDescent="0.25">
      <c r="A3123" s="36"/>
      <c r="B3123" s="36"/>
      <c r="C3123" s="121"/>
      <c r="D3123" s="36" t="s">
        <v>7</v>
      </c>
      <c r="E3123" s="36">
        <v>0.5</v>
      </c>
      <c r="F3123" s="36">
        <v>1</v>
      </c>
      <c r="G3123" s="116">
        <v>12.96</v>
      </c>
      <c r="H3123" s="102"/>
    </row>
    <row r="3124" spans="1:8" ht="47.25" x14ac:dyDescent="0.25">
      <c r="A3124" s="36"/>
      <c r="B3124" s="36"/>
      <c r="C3124" s="122" t="s">
        <v>15327</v>
      </c>
      <c r="D3124" s="106"/>
      <c r="E3124" s="106"/>
      <c r="F3124" s="106">
        <v>2</v>
      </c>
      <c r="G3124" s="117">
        <v>142.55000000000001</v>
      </c>
      <c r="H3124" s="102"/>
    </row>
    <row r="3125" spans="1:8" ht="47.25" x14ac:dyDescent="0.25">
      <c r="A3125" s="36" t="s">
        <v>4637</v>
      </c>
      <c r="B3125" s="36" t="s">
        <v>10560</v>
      </c>
      <c r="C3125" s="121" t="s">
        <v>4638</v>
      </c>
      <c r="D3125" s="36" t="s">
        <v>3</v>
      </c>
      <c r="E3125" s="36">
        <v>10</v>
      </c>
      <c r="F3125" s="36">
        <v>1</v>
      </c>
      <c r="G3125" s="116">
        <v>259.18</v>
      </c>
      <c r="H3125" s="102" t="s">
        <v>18968</v>
      </c>
    </row>
    <row r="3126" spans="1:8" ht="47.25" x14ac:dyDescent="0.25">
      <c r="A3126" s="36"/>
      <c r="B3126" s="36"/>
      <c r="C3126" s="122" t="s">
        <v>15328</v>
      </c>
      <c r="D3126" s="106"/>
      <c r="E3126" s="106"/>
      <c r="F3126" s="106">
        <v>1</v>
      </c>
      <c r="G3126" s="117">
        <v>259.18</v>
      </c>
      <c r="H3126" s="102"/>
    </row>
    <row r="3127" spans="1:8" ht="31.5" x14ac:dyDescent="0.25">
      <c r="A3127" s="36" t="s">
        <v>4639</v>
      </c>
      <c r="B3127" s="36" t="s">
        <v>10561</v>
      </c>
      <c r="C3127" s="121" t="s">
        <v>4640</v>
      </c>
      <c r="D3127" s="36" t="s">
        <v>3</v>
      </c>
      <c r="E3127" s="36">
        <v>10</v>
      </c>
      <c r="F3127" s="36">
        <v>5</v>
      </c>
      <c r="G3127" s="116">
        <v>1295.9100000000001</v>
      </c>
      <c r="H3127" s="102" t="s">
        <v>19627</v>
      </c>
    </row>
    <row r="3128" spans="1:8" x14ac:dyDescent="0.25">
      <c r="A3128" s="36"/>
      <c r="B3128" s="36"/>
      <c r="C3128" s="121"/>
      <c r="D3128" s="36" t="s">
        <v>4</v>
      </c>
      <c r="E3128" s="36">
        <v>8</v>
      </c>
      <c r="F3128" s="36">
        <v>3</v>
      </c>
      <c r="G3128" s="116">
        <v>622.04</v>
      </c>
      <c r="H3128" s="102"/>
    </row>
    <row r="3129" spans="1:8" x14ac:dyDescent="0.25">
      <c r="A3129" s="36"/>
      <c r="B3129" s="36"/>
      <c r="C3129" s="121"/>
      <c r="D3129" s="36" t="s">
        <v>5</v>
      </c>
      <c r="E3129" s="36">
        <v>5</v>
      </c>
      <c r="F3129" s="36">
        <v>3</v>
      </c>
      <c r="G3129" s="116">
        <v>388.77</v>
      </c>
      <c r="H3129" s="102"/>
    </row>
    <row r="3130" spans="1:8" x14ac:dyDescent="0.25">
      <c r="A3130" s="36"/>
      <c r="B3130" s="36"/>
      <c r="C3130" s="121"/>
      <c r="D3130" s="36" t="s">
        <v>6</v>
      </c>
      <c r="E3130" s="36">
        <v>1</v>
      </c>
      <c r="F3130" s="36">
        <v>7</v>
      </c>
      <c r="G3130" s="116">
        <v>181.43</v>
      </c>
      <c r="H3130" s="102"/>
    </row>
    <row r="3131" spans="1:8" x14ac:dyDescent="0.25">
      <c r="A3131" s="36"/>
      <c r="B3131" s="36"/>
      <c r="C3131" s="121"/>
      <c r="D3131" s="36" t="s">
        <v>7</v>
      </c>
      <c r="E3131" s="36">
        <v>0.5</v>
      </c>
      <c r="F3131" s="36">
        <v>5</v>
      </c>
      <c r="G3131" s="116">
        <v>64.8</v>
      </c>
      <c r="H3131" s="102"/>
    </row>
    <row r="3132" spans="1:8" ht="47.25" x14ac:dyDescent="0.25">
      <c r="A3132" s="36"/>
      <c r="B3132" s="36"/>
      <c r="C3132" s="122" t="s">
        <v>15329</v>
      </c>
      <c r="D3132" s="106"/>
      <c r="E3132" s="106"/>
      <c r="F3132" s="106">
        <v>23</v>
      </c>
      <c r="G3132" s="117">
        <v>2552.9500000000003</v>
      </c>
      <c r="H3132" s="102"/>
    </row>
    <row r="3133" spans="1:8" ht="47.25" x14ac:dyDescent="0.25">
      <c r="A3133" s="36" t="s">
        <v>4641</v>
      </c>
      <c r="B3133" s="36" t="s">
        <v>10562</v>
      </c>
      <c r="C3133" s="121" t="s">
        <v>4642</v>
      </c>
      <c r="D3133" s="36" t="s">
        <v>5</v>
      </c>
      <c r="E3133" s="36">
        <v>5</v>
      </c>
      <c r="F3133" s="36">
        <v>2</v>
      </c>
      <c r="G3133" s="116">
        <v>259.18</v>
      </c>
      <c r="H3133" s="102" t="s">
        <v>17350</v>
      </c>
    </row>
    <row r="3134" spans="1:8" x14ac:dyDescent="0.25">
      <c r="A3134" s="36"/>
      <c r="B3134" s="36"/>
      <c r="C3134" s="121"/>
      <c r="D3134" s="36" t="s">
        <v>7</v>
      </c>
      <c r="E3134" s="36">
        <v>0.5</v>
      </c>
      <c r="F3134" s="36">
        <v>1</v>
      </c>
      <c r="G3134" s="116">
        <v>12.96</v>
      </c>
      <c r="H3134" s="102"/>
    </row>
    <row r="3135" spans="1:8" ht="47.25" x14ac:dyDescent="0.25">
      <c r="A3135" s="36"/>
      <c r="B3135" s="36"/>
      <c r="C3135" s="122" t="s">
        <v>15330</v>
      </c>
      <c r="D3135" s="106"/>
      <c r="E3135" s="106"/>
      <c r="F3135" s="106">
        <v>3</v>
      </c>
      <c r="G3135" s="117">
        <v>272.14</v>
      </c>
      <c r="H3135" s="102"/>
    </row>
    <row r="3136" spans="1:8" ht="31.5" x14ac:dyDescent="0.25">
      <c r="A3136" s="36" t="s">
        <v>4643</v>
      </c>
      <c r="B3136" s="36" t="s">
        <v>10563</v>
      </c>
      <c r="C3136" s="121" t="s">
        <v>4644</v>
      </c>
      <c r="D3136" s="36" t="s">
        <v>8</v>
      </c>
      <c r="E3136" s="36">
        <v>2</v>
      </c>
      <c r="F3136" s="36">
        <v>1</v>
      </c>
      <c r="G3136" s="116">
        <v>51.84</v>
      </c>
      <c r="H3136" s="102" t="s">
        <v>20543</v>
      </c>
    </row>
    <row r="3137" spans="1:8" ht="31.5" x14ac:dyDescent="0.25">
      <c r="A3137" s="36"/>
      <c r="B3137" s="36"/>
      <c r="C3137" s="122" t="s">
        <v>15331</v>
      </c>
      <c r="D3137" s="106"/>
      <c r="E3137" s="106"/>
      <c r="F3137" s="106">
        <v>1</v>
      </c>
      <c r="G3137" s="117">
        <v>51.84</v>
      </c>
      <c r="H3137" s="102"/>
    </row>
    <row r="3138" spans="1:8" ht="47.25" x14ac:dyDescent="0.25">
      <c r="A3138" s="36" t="s">
        <v>4645</v>
      </c>
      <c r="B3138" s="36" t="s">
        <v>10564</v>
      </c>
      <c r="C3138" s="121" t="s">
        <v>4646</v>
      </c>
      <c r="D3138" s="36" t="s">
        <v>3</v>
      </c>
      <c r="E3138" s="36">
        <v>10</v>
      </c>
      <c r="F3138" s="36">
        <v>1</v>
      </c>
      <c r="G3138" s="116">
        <v>259.18</v>
      </c>
      <c r="H3138" s="102" t="s">
        <v>17163</v>
      </c>
    </row>
    <row r="3139" spans="1:8" ht="47.25" x14ac:dyDescent="0.25">
      <c r="A3139" s="36"/>
      <c r="B3139" s="36"/>
      <c r="C3139" s="122" t="s">
        <v>15332</v>
      </c>
      <c r="D3139" s="106"/>
      <c r="E3139" s="106"/>
      <c r="F3139" s="106">
        <v>1</v>
      </c>
      <c r="G3139" s="117">
        <v>259.18</v>
      </c>
      <c r="H3139" s="102"/>
    </row>
    <row r="3140" spans="1:8" ht="31.5" x14ac:dyDescent="0.25">
      <c r="A3140" s="36" t="s">
        <v>4647</v>
      </c>
      <c r="B3140" s="36" t="s">
        <v>10565</v>
      </c>
      <c r="C3140" s="121" t="s">
        <v>4648</v>
      </c>
      <c r="D3140" s="36" t="s">
        <v>5</v>
      </c>
      <c r="E3140" s="36">
        <v>5</v>
      </c>
      <c r="F3140" s="36">
        <v>1</v>
      </c>
      <c r="G3140" s="116">
        <v>129.59</v>
      </c>
      <c r="H3140" s="102" t="s">
        <v>18338</v>
      </c>
    </row>
    <row r="3141" spans="1:8" ht="47.25" x14ac:dyDescent="0.25">
      <c r="A3141" s="36"/>
      <c r="B3141" s="36"/>
      <c r="C3141" s="122" t="s">
        <v>15333</v>
      </c>
      <c r="D3141" s="106"/>
      <c r="E3141" s="106"/>
      <c r="F3141" s="106">
        <v>1</v>
      </c>
      <c r="G3141" s="117">
        <v>129.59</v>
      </c>
      <c r="H3141" s="102"/>
    </row>
    <row r="3142" spans="1:8" ht="47.25" x14ac:dyDescent="0.25">
      <c r="A3142" s="36" t="s">
        <v>4649</v>
      </c>
      <c r="B3142" s="36" t="s">
        <v>10566</v>
      </c>
      <c r="C3142" s="121" t="s">
        <v>4650</v>
      </c>
      <c r="D3142" s="36" t="s">
        <v>8</v>
      </c>
      <c r="E3142" s="36">
        <v>2</v>
      </c>
      <c r="F3142" s="36">
        <v>1</v>
      </c>
      <c r="G3142" s="116">
        <v>51.84</v>
      </c>
      <c r="H3142" s="102" t="s">
        <v>18000</v>
      </c>
    </row>
    <row r="3143" spans="1:8" ht="47.25" x14ac:dyDescent="0.25">
      <c r="A3143" s="36"/>
      <c r="B3143" s="36"/>
      <c r="C3143" s="122" t="s">
        <v>15334</v>
      </c>
      <c r="D3143" s="106"/>
      <c r="E3143" s="106"/>
      <c r="F3143" s="106">
        <v>1</v>
      </c>
      <c r="G3143" s="117">
        <v>51.84</v>
      </c>
      <c r="H3143" s="102"/>
    </row>
    <row r="3144" spans="1:8" ht="31.5" x14ac:dyDescent="0.25">
      <c r="A3144" s="36" t="s">
        <v>4651</v>
      </c>
      <c r="B3144" s="36" t="s">
        <v>10567</v>
      </c>
      <c r="C3144" s="121" t="s">
        <v>4652</v>
      </c>
      <c r="D3144" s="36" t="s">
        <v>5</v>
      </c>
      <c r="E3144" s="36">
        <v>5</v>
      </c>
      <c r="F3144" s="36">
        <v>2</v>
      </c>
      <c r="G3144" s="116">
        <v>259.18</v>
      </c>
      <c r="H3144" s="102" t="s">
        <v>18526</v>
      </c>
    </row>
    <row r="3145" spans="1:8" ht="31.5" x14ac:dyDescent="0.25">
      <c r="A3145" s="36"/>
      <c r="B3145" s="36"/>
      <c r="C3145" s="122" t="s">
        <v>15335</v>
      </c>
      <c r="D3145" s="106"/>
      <c r="E3145" s="106"/>
      <c r="F3145" s="106">
        <v>2</v>
      </c>
      <c r="G3145" s="117">
        <v>259.18</v>
      </c>
      <c r="H3145" s="102"/>
    </row>
    <row r="3146" spans="1:8" ht="31.5" x14ac:dyDescent="0.25">
      <c r="A3146" s="36" t="s">
        <v>4653</v>
      </c>
      <c r="B3146" s="36" t="s">
        <v>10568</v>
      </c>
      <c r="C3146" s="121" t="s">
        <v>4654</v>
      </c>
      <c r="D3146" s="36" t="s">
        <v>5</v>
      </c>
      <c r="E3146" s="36">
        <v>5</v>
      </c>
      <c r="F3146" s="36">
        <v>1</v>
      </c>
      <c r="G3146" s="116">
        <v>129.59</v>
      </c>
      <c r="H3146" s="102" t="s">
        <v>19472</v>
      </c>
    </row>
    <row r="3147" spans="1:8" ht="31.5" x14ac:dyDescent="0.25">
      <c r="A3147" s="36"/>
      <c r="B3147" s="36"/>
      <c r="C3147" s="122" t="s">
        <v>15336</v>
      </c>
      <c r="D3147" s="106"/>
      <c r="E3147" s="106"/>
      <c r="F3147" s="106">
        <v>1</v>
      </c>
      <c r="G3147" s="117">
        <v>129.59</v>
      </c>
      <c r="H3147" s="102"/>
    </row>
    <row r="3148" spans="1:8" ht="31.5" x14ac:dyDescent="0.25">
      <c r="A3148" s="36" t="s">
        <v>4655</v>
      </c>
      <c r="B3148" s="36" t="s">
        <v>10569</v>
      </c>
      <c r="C3148" s="121" t="s">
        <v>4656</v>
      </c>
      <c r="D3148" s="36" t="s">
        <v>5</v>
      </c>
      <c r="E3148" s="36">
        <v>5</v>
      </c>
      <c r="F3148" s="36">
        <v>1</v>
      </c>
      <c r="G3148" s="116">
        <v>129.59</v>
      </c>
      <c r="H3148" s="102" t="s">
        <v>18177</v>
      </c>
    </row>
    <row r="3149" spans="1:8" ht="31.5" x14ac:dyDescent="0.25">
      <c r="A3149" s="36"/>
      <c r="B3149" s="36"/>
      <c r="C3149" s="122" t="s">
        <v>15337</v>
      </c>
      <c r="D3149" s="106"/>
      <c r="E3149" s="106"/>
      <c r="F3149" s="106">
        <v>1</v>
      </c>
      <c r="G3149" s="117">
        <v>129.59</v>
      </c>
      <c r="H3149" s="102"/>
    </row>
    <row r="3150" spans="1:8" ht="31.5" x14ac:dyDescent="0.25">
      <c r="A3150" s="36" t="s">
        <v>4657</v>
      </c>
      <c r="B3150" s="36" t="s">
        <v>10570</v>
      </c>
      <c r="C3150" s="121" t="s">
        <v>4658</v>
      </c>
      <c r="D3150" s="36" t="s">
        <v>5</v>
      </c>
      <c r="E3150" s="36">
        <v>5</v>
      </c>
      <c r="F3150" s="36">
        <v>1</v>
      </c>
      <c r="G3150" s="116">
        <v>129.59</v>
      </c>
      <c r="H3150" s="102" t="s">
        <v>19276</v>
      </c>
    </row>
    <row r="3151" spans="1:8" ht="47.25" x14ac:dyDescent="0.25">
      <c r="A3151" s="36"/>
      <c r="B3151" s="36"/>
      <c r="C3151" s="122" t="s">
        <v>15338</v>
      </c>
      <c r="D3151" s="106"/>
      <c r="E3151" s="106"/>
      <c r="F3151" s="106">
        <v>1</v>
      </c>
      <c r="G3151" s="117">
        <v>129.59</v>
      </c>
      <c r="H3151" s="102"/>
    </row>
    <row r="3152" spans="1:8" ht="47.25" x14ac:dyDescent="0.25">
      <c r="A3152" s="36" t="s">
        <v>4659</v>
      </c>
      <c r="B3152" s="36" t="s">
        <v>10571</v>
      </c>
      <c r="C3152" s="121" t="s">
        <v>4660</v>
      </c>
      <c r="D3152" s="36" t="s">
        <v>3</v>
      </c>
      <c r="E3152" s="36">
        <v>10</v>
      </c>
      <c r="F3152" s="36">
        <v>1</v>
      </c>
      <c r="G3152" s="116">
        <v>259.18</v>
      </c>
      <c r="H3152" s="102" t="s">
        <v>18222</v>
      </c>
    </row>
    <row r="3153" spans="1:8" x14ac:dyDescent="0.25">
      <c r="A3153" s="36"/>
      <c r="B3153" s="36"/>
      <c r="C3153" s="121"/>
      <c r="D3153" s="36" t="s">
        <v>7</v>
      </c>
      <c r="E3153" s="36">
        <v>0.5</v>
      </c>
      <c r="F3153" s="36">
        <v>3</v>
      </c>
      <c r="G3153" s="116">
        <v>38.880000000000003</v>
      </c>
      <c r="H3153" s="102"/>
    </row>
    <row r="3154" spans="1:8" ht="63" x14ac:dyDescent="0.25">
      <c r="A3154" s="36"/>
      <c r="B3154" s="36"/>
      <c r="C3154" s="122" t="s">
        <v>15339</v>
      </c>
      <c r="D3154" s="106"/>
      <c r="E3154" s="106"/>
      <c r="F3154" s="106">
        <v>4</v>
      </c>
      <c r="G3154" s="117">
        <v>298.06</v>
      </c>
      <c r="H3154" s="102"/>
    </row>
    <row r="3155" spans="1:8" ht="31.5" x14ac:dyDescent="0.25">
      <c r="A3155" s="36" t="s">
        <v>4661</v>
      </c>
      <c r="B3155" s="36" t="s">
        <v>10572</v>
      </c>
      <c r="C3155" s="121" t="s">
        <v>4662</v>
      </c>
      <c r="D3155" s="36" t="s">
        <v>3</v>
      </c>
      <c r="E3155" s="36">
        <v>10</v>
      </c>
      <c r="F3155" s="36">
        <v>1</v>
      </c>
      <c r="G3155" s="116">
        <v>259.18</v>
      </c>
      <c r="H3155" s="102" t="s">
        <v>20904</v>
      </c>
    </row>
    <row r="3156" spans="1:8" ht="47.25" x14ac:dyDescent="0.25">
      <c r="A3156" s="36"/>
      <c r="B3156" s="36"/>
      <c r="C3156" s="122" t="s">
        <v>15340</v>
      </c>
      <c r="D3156" s="106"/>
      <c r="E3156" s="106"/>
      <c r="F3156" s="106">
        <v>1</v>
      </c>
      <c r="G3156" s="117">
        <v>259.18</v>
      </c>
      <c r="H3156" s="102"/>
    </row>
    <row r="3157" spans="1:8" x14ac:dyDescent="0.25">
      <c r="A3157" s="36" t="s">
        <v>4663</v>
      </c>
      <c r="B3157" s="36" t="s">
        <v>10573</v>
      </c>
      <c r="C3157" s="121" t="s">
        <v>4664</v>
      </c>
      <c r="D3157" s="36" t="s">
        <v>7</v>
      </c>
      <c r="E3157" s="36">
        <v>0.5</v>
      </c>
      <c r="F3157" s="36">
        <v>1</v>
      </c>
      <c r="G3157" s="116">
        <v>12.96</v>
      </c>
      <c r="H3157" s="102" t="s">
        <v>18874</v>
      </c>
    </row>
    <row r="3158" spans="1:8" ht="31.5" x14ac:dyDescent="0.25">
      <c r="A3158" s="36"/>
      <c r="B3158" s="36"/>
      <c r="C3158" s="122" t="s">
        <v>15341</v>
      </c>
      <c r="D3158" s="106"/>
      <c r="E3158" s="106"/>
      <c r="F3158" s="106">
        <v>1</v>
      </c>
      <c r="G3158" s="117">
        <v>12.96</v>
      </c>
      <c r="H3158" s="102"/>
    </row>
    <row r="3159" spans="1:8" ht="63" x14ac:dyDescent="0.25">
      <c r="A3159" s="36" t="s">
        <v>4665</v>
      </c>
      <c r="B3159" s="36" t="s">
        <v>10574</v>
      </c>
      <c r="C3159" s="121" t="s">
        <v>4666</v>
      </c>
      <c r="D3159" s="36" t="s">
        <v>4</v>
      </c>
      <c r="E3159" s="36">
        <v>8</v>
      </c>
      <c r="F3159" s="36">
        <v>12</v>
      </c>
      <c r="G3159" s="116">
        <v>2488.15</v>
      </c>
      <c r="H3159" s="102" t="s">
        <v>17734</v>
      </c>
    </row>
    <row r="3160" spans="1:8" x14ac:dyDescent="0.25">
      <c r="A3160" s="36"/>
      <c r="B3160" s="36"/>
      <c r="C3160" s="121"/>
      <c r="D3160" s="36" t="s">
        <v>7</v>
      </c>
      <c r="E3160" s="36">
        <v>0.5</v>
      </c>
      <c r="F3160" s="36">
        <v>26</v>
      </c>
      <c r="G3160" s="116">
        <v>336.94</v>
      </c>
      <c r="H3160" s="102"/>
    </row>
    <row r="3161" spans="1:8" ht="78.75" x14ac:dyDescent="0.25">
      <c r="A3161" s="36"/>
      <c r="B3161" s="36"/>
      <c r="C3161" s="122" t="s">
        <v>15342</v>
      </c>
      <c r="D3161" s="106"/>
      <c r="E3161" s="106"/>
      <c r="F3161" s="106">
        <v>38</v>
      </c>
      <c r="G3161" s="117">
        <v>2825.09</v>
      </c>
      <c r="H3161" s="102"/>
    </row>
    <row r="3162" spans="1:8" x14ac:dyDescent="0.25">
      <c r="A3162" s="36" t="s">
        <v>4667</v>
      </c>
      <c r="B3162" s="36" t="s">
        <v>10575</v>
      </c>
      <c r="C3162" s="121" t="s">
        <v>4668</v>
      </c>
      <c r="D3162" s="36" t="s">
        <v>5</v>
      </c>
      <c r="E3162" s="36">
        <v>5</v>
      </c>
      <c r="F3162" s="36">
        <v>1</v>
      </c>
      <c r="G3162" s="116">
        <v>129.59</v>
      </c>
      <c r="H3162" s="102" t="s">
        <v>17876</v>
      </c>
    </row>
    <row r="3163" spans="1:8" x14ac:dyDescent="0.25">
      <c r="A3163" s="36"/>
      <c r="B3163" s="36"/>
      <c r="C3163" s="121"/>
      <c r="D3163" s="36" t="s">
        <v>7</v>
      </c>
      <c r="E3163" s="36">
        <v>0.5</v>
      </c>
      <c r="F3163" s="36">
        <v>2</v>
      </c>
      <c r="G3163" s="116">
        <v>25.92</v>
      </c>
      <c r="H3163" s="102"/>
    </row>
    <row r="3164" spans="1:8" x14ac:dyDescent="0.25">
      <c r="A3164" s="36"/>
      <c r="B3164" s="36"/>
      <c r="C3164" s="122" t="s">
        <v>15343</v>
      </c>
      <c r="D3164" s="106"/>
      <c r="E3164" s="106"/>
      <c r="F3164" s="106">
        <v>3</v>
      </c>
      <c r="G3164" s="117">
        <v>155.51</v>
      </c>
      <c r="H3164" s="102"/>
    </row>
    <row r="3165" spans="1:8" x14ac:dyDescent="0.25">
      <c r="A3165" s="36" t="s">
        <v>4669</v>
      </c>
      <c r="B3165" s="36" t="s">
        <v>10576</v>
      </c>
      <c r="C3165" s="121" t="s">
        <v>4670</v>
      </c>
      <c r="D3165" s="36" t="s">
        <v>8</v>
      </c>
      <c r="E3165" s="36">
        <v>2</v>
      </c>
      <c r="F3165" s="36">
        <v>1</v>
      </c>
      <c r="G3165" s="116">
        <v>51.84</v>
      </c>
      <c r="H3165" s="102" t="s">
        <v>17458</v>
      </c>
    </row>
    <row r="3166" spans="1:8" x14ac:dyDescent="0.25">
      <c r="A3166" s="36"/>
      <c r="B3166" s="36"/>
      <c r="C3166" s="122" t="s">
        <v>15344</v>
      </c>
      <c r="D3166" s="106"/>
      <c r="E3166" s="106"/>
      <c r="F3166" s="106">
        <v>1</v>
      </c>
      <c r="G3166" s="117">
        <v>51.84</v>
      </c>
      <c r="H3166" s="102"/>
    </row>
    <row r="3167" spans="1:8" ht="31.5" x14ac:dyDescent="0.25">
      <c r="A3167" s="36" t="s">
        <v>4671</v>
      </c>
      <c r="B3167" s="36" t="s">
        <v>10577</v>
      </c>
      <c r="C3167" s="121" t="s">
        <v>4672</v>
      </c>
      <c r="D3167" s="36" t="s">
        <v>5</v>
      </c>
      <c r="E3167" s="36">
        <v>5</v>
      </c>
      <c r="F3167" s="36">
        <v>1</v>
      </c>
      <c r="G3167" s="116">
        <v>129.59</v>
      </c>
      <c r="H3167" s="102" t="s">
        <v>17687</v>
      </c>
    </row>
    <row r="3168" spans="1:8" x14ac:dyDescent="0.25">
      <c r="A3168" s="36"/>
      <c r="B3168" s="36"/>
      <c r="C3168" s="121"/>
      <c r="D3168" s="36" t="s">
        <v>6</v>
      </c>
      <c r="E3168" s="36">
        <v>1</v>
      </c>
      <c r="F3168" s="36">
        <v>1</v>
      </c>
      <c r="G3168" s="116">
        <v>25.92</v>
      </c>
      <c r="H3168" s="102"/>
    </row>
    <row r="3169" spans="1:8" ht="31.5" x14ac:dyDescent="0.25">
      <c r="A3169" s="36"/>
      <c r="B3169" s="36"/>
      <c r="C3169" s="122" t="s">
        <v>15345</v>
      </c>
      <c r="D3169" s="106"/>
      <c r="E3169" s="106"/>
      <c r="F3169" s="106">
        <v>2</v>
      </c>
      <c r="G3169" s="117">
        <v>155.51</v>
      </c>
      <c r="H3169" s="102"/>
    </row>
    <row r="3170" spans="1:8" x14ac:dyDescent="0.25">
      <c r="A3170" s="36" t="s">
        <v>4673</v>
      </c>
      <c r="B3170" s="36" t="s">
        <v>10578</v>
      </c>
      <c r="C3170" s="121" t="s">
        <v>4674</v>
      </c>
      <c r="D3170" s="36" t="s">
        <v>8</v>
      </c>
      <c r="E3170" s="36">
        <v>2</v>
      </c>
      <c r="F3170" s="36">
        <v>2</v>
      </c>
      <c r="G3170" s="116">
        <v>103.67</v>
      </c>
      <c r="H3170" s="102" t="s">
        <v>18460</v>
      </c>
    </row>
    <row r="3171" spans="1:8" x14ac:dyDescent="0.25">
      <c r="A3171" s="36"/>
      <c r="B3171" s="36"/>
      <c r="C3171" s="121"/>
      <c r="D3171" s="36" t="s">
        <v>7</v>
      </c>
      <c r="E3171" s="36">
        <v>0.5</v>
      </c>
      <c r="F3171" s="36">
        <v>1</v>
      </c>
      <c r="G3171" s="116">
        <v>12.96</v>
      </c>
      <c r="H3171" s="102"/>
    </row>
    <row r="3172" spans="1:8" x14ac:dyDescent="0.25">
      <c r="A3172" s="36"/>
      <c r="B3172" s="36"/>
      <c r="C3172" s="122" t="s">
        <v>15346</v>
      </c>
      <c r="D3172" s="106"/>
      <c r="E3172" s="106"/>
      <c r="F3172" s="106">
        <v>3</v>
      </c>
      <c r="G3172" s="117">
        <v>116.63</v>
      </c>
      <c r="H3172" s="102"/>
    </row>
    <row r="3173" spans="1:8" ht="47.25" x14ac:dyDescent="0.25">
      <c r="A3173" s="36" t="s">
        <v>4675</v>
      </c>
      <c r="B3173" s="36" t="s">
        <v>10579</v>
      </c>
      <c r="C3173" s="121" t="s">
        <v>4676</v>
      </c>
      <c r="D3173" s="36" t="s">
        <v>7</v>
      </c>
      <c r="E3173" s="36">
        <v>0.5</v>
      </c>
      <c r="F3173" s="36">
        <v>11</v>
      </c>
      <c r="G3173" s="116">
        <v>142.55000000000001</v>
      </c>
      <c r="H3173" s="102" t="s">
        <v>17807</v>
      </c>
    </row>
    <row r="3174" spans="1:8" ht="47.25" x14ac:dyDescent="0.25">
      <c r="A3174" s="36"/>
      <c r="B3174" s="36"/>
      <c r="C3174" s="122" t="s">
        <v>15347</v>
      </c>
      <c r="D3174" s="106"/>
      <c r="E3174" s="106"/>
      <c r="F3174" s="106">
        <v>11</v>
      </c>
      <c r="G3174" s="117">
        <v>142.55000000000001</v>
      </c>
      <c r="H3174" s="102"/>
    </row>
    <row r="3175" spans="1:8" x14ac:dyDescent="0.25">
      <c r="A3175" s="36" t="s">
        <v>4677</v>
      </c>
      <c r="B3175" s="36" t="s">
        <v>10580</v>
      </c>
      <c r="C3175" s="121" t="s">
        <v>4678</v>
      </c>
      <c r="D3175" s="36" t="s">
        <v>4</v>
      </c>
      <c r="E3175" s="36">
        <v>8</v>
      </c>
      <c r="F3175" s="36">
        <v>1</v>
      </c>
      <c r="G3175" s="116">
        <v>207.35</v>
      </c>
      <c r="H3175" s="102" t="s">
        <v>19447</v>
      </c>
    </row>
    <row r="3176" spans="1:8" x14ac:dyDescent="0.25">
      <c r="A3176" s="36"/>
      <c r="B3176" s="36"/>
      <c r="C3176" s="121"/>
      <c r="D3176" s="36" t="s">
        <v>8</v>
      </c>
      <c r="E3176" s="36">
        <v>2</v>
      </c>
      <c r="F3176" s="36">
        <v>6</v>
      </c>
      <c r="G3176" s="116">
        <v>311.02</v>
      </c>
      <c r="H3176" s="102"/>
    </row>
    <row r="3177" spans="1:8" x14ac:dyDescent="0.25">
      <c r="A3177" s="36"/>
      <c r="B3177" s="36"/>
      <c r="C3177" s="121"/>
      <c r="D3177" s="36" t="s">
        <v>7</v>
      </c>
      <c r="E3177" s="36">
        <v>0.5</v>
      </c>
      <c r="F3177" s="36">
        <v>5</v>
      </c>
      <c r="G3177" s="116">
        <v>64.8</v>
      </c>
      <c r="H3177" s="102"/>
    </row>
    <row r="3178" spans="1:8" x14ac:dyDescent="0.25">
      <c r="A3178" s="36"/>
      <c r="B3178" s="36"/>
      <c r="C3178" s="122" t="s">
        <v>15348</v>
      </c>
      <c r="D3178" s="106"/>
      <c r="E3178" s="106"/>
      <c r="F3178" s="106">
        <v>12</v>
      </c>
      <c r="G3178" s="117">
        <v>583.16999999999996</v>
      </c>
      <c r="H3178" s="102"/>
    </row>
    <row r="3179" spans="1:8" ht="47.25" x14ac:dyDescent="0.25">
      <c r="A3179" s="36" t="s">
        <v>4679</v>
      </c>
      <c r="B3179" s="36" t="s">
        <v>10581</v>
      </c>
      <c r="C3179" s="121" t="s">
        <v>4680</v>
      </c>
      <c r="D3179" s="36" t="s">
        <v>8</v>
      </c>
      <c r="E3179" s="36">
        <v>2</v>
      </c>
      <c r="F3179" s="36">
        <v>3</v>
      </c>
      <c r="G3179" s="116">
        <v>155.51</v>
      </c>
      <c r="H3179" s="102" t="s">
        <v>18814</v>
      </c>
    </row>
    <row r="3180" spans="1:8" x14ac:dyDescent="0.25">
      <c r="A3180" s="36"/>
      <c r="B3180" s="36"/>
      <c r="C3180" s="121"/>
      <c r="D3180" s="36" t="s">
        <v>7</v>
      </c>
      <c r="E3180" s="36">
        <v>0.5</v>
      </c>
      <c r="F3180" s="36">
        <v>2</v>
      </c>
      <c r="G3180" s="116">
        <v>25.92</v>
      </c>
      <c r="H3180" s="102"/>
    </row>
    <row r="3181" spans="1:8" ht="47.25" x14ac:dyDescent="0.25">
      <c r="A3181" s="36"/>
      <c r="B3181" s="36"/>
      <c r="C3181" s="122" t="s">
        <v>15349</v>
      </c>
      <c r="D3181" s="106"/>
      <c r="E3181" s="106"/>
      <c r="F3181" s="106">
        <v>5</v>
      </c>
      <c r="G3181" s="117">
        <v>181.43</v>
      </c>
      <c r="H3181" s="102"/>
    </row>
    <row r="3182" spans="1:8" ht="63" x14ac:dyDescent="0.25">
      <c r="A3182" s="36" t="s">
        <v>4681</v>
      </c>
      <c r="B3182" s="36" t="s">
        <v>10582</v>
      </c>
      <c r="C3182" s="121" t="s">
        <v>4682</v>
      </c>
      <c r="D3182" s="36" t="s">
        <v>8</v>
      </c>
      <c r="E3182" s="36">
        <v>2</v>
      </c>
      <c r="F3182" s="36">
        <v>8</v>
      </c>
      <c r="G3182" s="116">
        <v>414.69</v>
      </c>
      <c r="H3182" s="102" t="s">
        <v>19033</v>
      </c>
    </row>
    <row r="3183" spans="1:8" x14ac:dyDescent="0.25">
      <c r="A3183" s="36"/>
      <c r="B3183" s="36"/>
      <c r="C3183" s="121"/>
      <c r="D3183" s="36" t="s">
        <v>7</v>
      </c>
      <c r="E3183" s="36">
        <v>0.5</v>
      </c>
      <c r="F3183" s="36">
        <v>5</v>
      </c>
      <c r="G3183" s="116">
        <v>64.8</v>
      </c>
      <c r="H3183" s="102"/>
    </row>
    <row r="3184" spans="1:8" ht="63" x14ac:dyDescent="0.25">
      <c r="A3184" s="36"/>
      <c r="B3184" s="36"/>
      <c r="C3184" s="122" t="s">
        <v>15350</v>
      </c>
      <c r="D3184" s="106"/>
      <c r="E3184" s="106"/>
      <c r="F3184" s="106">
        <v>13</v>
      </c>
      <c r="G3184" s="117">
        <v>479.49</v>
      </c>
      <c r="H3184" s="102"/>
    </row>
    <row r="3185" spans="1:8" ht="31.5" x14ac:dyDescent="0.25">
      <c r="A3185" s="36" t="s">
        <v>4683</v>
      </c>
      <c r="B3185" s="36" t="s">
        <v>10583</v>
      </c>
      <c r="C3185" s="121" t="s">
        <v>4684</v>
      </c>
      <c r="D3185" s="36" t="s">
        <v>7</v>
      </c>
      <c r="E3185" s="36">
        <v>0.5</v>
      </c>
      <c r="F3185" s="36">
        <v>2</v>
      </c>
      <c r="G3185" s="116">
        <v>25.92</v>
      </c>
      <c r="H3185" s="102" t="s">
        <v>18956</v>
      </c>
    </row>
    <row r="3186" spans="1:8" ht="31.5" x14ac:dyDescent="0.25">
      <c r="A3186" s="36"/>
      <c r="B3186" s="36"/>
      <c r="C3186" s="122" t="s">
        <v>15351</v>
      </c>
      <c r="D3186" s="106"/>
      <c r="E3186" s="106"/>
      <c r="F3186" s="106">
        <v>2</v>
      </c>
      <c r="G3186" s="117">
        <v>25.92</v>
      </c>
      <c r="H3186" s="102"/>
    </row>
    <row r="3187" spans="1:8" ht="31.5" x14ac:dyDescent="0.25">
      <c r="A3187" s="36" t="s">
        <v>4685</v>
      </c>
      <c r="B3187" s="36" t="s">
        <v>10584</v>
      </c>
      <c r="C3187" s="121" t="s">
        <v>4686</v>
      </c>
      <c r="D3187" s="36" t="s">
        <v>7</v>
      </c>
      <c r="E3187" s="36">
        <v>0.5</v>
      </c>
      <c r="F3187" s="36">
        <v>5</v>
      </c>
      <c r="G3187" s="116">
        <v>64.8</v>
      </c>
      <c r="H3187" s="102" t="s">
        <v>18275</v>
      </c>
    </row>
    <row r="3188" spans="1:8" ht="31.5" x14ac:dyDescent="0.25">
      <c r="A3188" s="36"/>
      <c r="B3188" s="36"/>
      <c r="C3188" s="122" t="s">
        <v>15352</v>
      </c>
      <c r="D3188" s="106"/>
      <c r="E3188" s="106"/>
      <c r="F3188" s="106">
        <v>5</v>
      </c>
      <c r="G3188" s="117">
        <v>64.8</v>
      </c>
      <c r="H3188" s="102"/>
    </row>
    <row r="3189" spans="1:8" x14ac:dyDescent="0.25">
      <c r="A3189" s="36" t="s">
        <v>4687</v>
      </c>
      <c r="B3189" s="36" t="s">
        <v>10585</v>
      </c>
      <c r="C3189" s="121" t="s">
        <v>4688</v>
      </c>
      <c r="D3189" s="36" t="s">
        <v>8</v>
      </c>
      <c r="E3189" s="36">
        <v>2</v>
      </c>
      <c r="F3189" s="36">
        <v>4</v>
      </c>
      <c r="G3189" s="116">
        <v>207.35</v>
      </c>
      <c r="H3189" s="102" t="s">
        <v>19357</v>
      </c>
    </row>
    <row r="3190" spans="1:8" x14ac:dyDescent="0.25">
      <c r="A3190" s="36"/>
      <c r="B3190" s="36"/>
      <c r="C3190" s="121"/>
      <c r="D3190" s="36" t="s">
        <v>7</v>
      </c>
      <c r="E3190" s="36">
        <v>0.5</v>
      </c>
      <c r="F3190" s="36">
        <v>6</v>
      </c>
      <c r="G3190" s="116">
        <v>77.75</v>
      </c>
      <c r="H3190" s="102"/>
    </row>
    <row r="3191" spans="1:8" x14ac:dyDescent="0.25">
      <c r="A3191" s="36"/>
      <c r="B3191" s="36"/>
      <c r="C3191" s="122" t="s">
        <v>15353</v>
      </c>
      <c r="D3191" s="106"/>
      <c r="E3191" s="106"/>
      <c r="F3191" s="106">
        <v>10</v>
      </c>
      <c r="G3191" s="117">
        <v>285.10000000000002</v>
      </c>
      <c r="H3191" s="102"/>
    </row>
    <row r="3192" spans="1:8" ht="31.5" x14ac:dyDescent="0.25">
      <c r="A3192" s="36" t="s">
        <v>4689</v>
      </c>
      <c r="B3192" s="36" t="s">
        <v>10586</v>
      </c>
      <c r="C3192" s="121" t="s">
        <v>4690</v>
      </c>
      <c r="D3192" s="36" t="s">
        <v>8</v>
      </c>
      <c r="E3192" s="36">
        <v>2</v>
      </c>
      <c r="F3192" s="36">
        <v>1</v>
      </c>
      <c r="G3192" s="116">
        <v>51.84</v>
      </c>
      <c r="H3192" s="102" t="s">
        <v>18260</v>
      </c>
    </row>
    <row r="3193" spans="1:8" x14ac:dyDescent="0.25">
      <c r="A3193" s="36"/>
      <c r="B3193" s="36"/>
      <c r="C3193" s="121"/>
      <c r="D3193" s="36" t="s">
        <v>7</v>
      </c>
      <c r="E3193" s="36">
        <v>0.5</v>
      </c>
      <c r="F3193" s="36">
        <v>3</v>
      </c>
      <c r="G3193" s="116">
        <v>38.880000000000003</v>
      </c>
      <c r="H3193" s="102"/>
    </row>
    <row r="3194" spans="1:8" ht="31.5" x14ac:dyDescent="0.25">
      <c r="A3194" s="36"/>
      <c r="B3194" s="36"/>
      <c r="C3194" s="122" t="s">
        <v>15354</v>
      </c>
      <c r="D3194" s="106"/>
      <c r="E3194" s="106"/>
      <c r="F3194" s="106">
        <v>4</v>
      </c>
      <c r="G3194" s="117">
        <v>90.72</v>
      </c>
      <c r="H3194" s="102"/>
    </row>
    <row r="3195" spans="1:8" ht="31.5" x14ac:dyDescent="0.25">
      <c r="A3195" s="36" t="s">
        <v>4691</v>
      </c>
      <c r="B3195" s="36" t="s">
        <v>10587</v>
      </c>
      <c r="C3195" s="121" t="s">
        <v>4692</v>
      </c>
      <c r="D3195" s="36" t="s">
        <v>8</v>
      </c>
      <c r="E3195" s="36">
        <v>2</v>
      </c>
      <c r="F3195" s="36">
        <v>10</v>
      </c>
      <c r="G3195" s="116">
        <v>518.36</v>
      </c>
      <c r="H3195" s="102" t="s">
        <v>17632</v>
      </c>
    </row>
    <row r="3196" spans="1:8" x14ac:dyDescent="0.25">
      <c r="A3196" s="36"/>
      <c r="B3196" s="36"/>
      <c r="C3196" s="121"/>
      <c r="D3196" s="36" t="s">
        <v>7</v>
      </c>
      <c r="E3196" s="36">
        <v>0.5</v>
      </c>
      <c r="F3196" s="36">
        <v>6</v>
      </c>
      <c r="G3196" s="116">
        <v>77.75</v>
      </c>
      <c r="H3196" s="102"/>
    </row>
    <row r="3197" spans="1:8" ht="31.5" x14ac:dyDescent="0.25">
      <c r="A3197" s="36"/>
      <c r="B3197" s="36"/>
      <c r="C3197" s="122" t="s">
        <v>15355</v>
      </c>
      <c r="D3197" s="106"/>
      <c r="E3197" s="106"/>
      <c r="F3197" s="106">
        <v>16</v>
      </c>
      <c r="G3197" s="117">
        <v>596.11</v>
      </c>
      <c r="H3197" s="102"/>
    </row>
    <row r="3198" spans="1:8" ht="31.5" x14ac:dyDescent="0.25">
      <c r="A3198" s="36" t="s">
        <v>4693</v>
      </c>
      <c r="B3198" s="36" t="s">
        <v>10588</v>
      </c>
      <c r="C3198" s="121" t="s">
        <v>4694</v>
      </c>
      <c r="D3198" s="36" t="s">
        <v>5</v>
      </c>
      <c r="E3198" s="36">
        <v>5</v>
      </c>
      <c r="F3198" s="36">
        <v>2</v>
      </c>
      <c r="G3198" s="116">
        <v>259.18</v>
      </c>
      <c r="H3198" s="102" t="s">
        <v>18828</v>
      </c>
    </row>
    <row r="3199" spans="1:8" ht="63" x14ac:dyDescent="0.25">
      <c r="A3199" s="36"/>
      <c r="B3199" s="36"/>
      <c r="C3199" s="122" t="s">
        <v>15356</v>
      </c>
      <c r="D3199" s="106"/>
      <c r="E3199" s="106"/>
      <c r="F3199" s="106">
        <v>2</v>
      </c>
      <c r="G3199" s="117">
        <v>259.18</v>
      </c>
      <c r="H3199" s="102"/>
    </row>
    <row r="3200" spans="1:8" ht="78.75" x14ac:dyDescent="0.25">
      <c r="A3200" s="36" t="s">
        <v>4695</v>
      </c>
      <c r="B3200" s="36" t="s">
        <v>10589</v>
      </c>
      <c r="C3200" s="121" t="s">
        <v>4696</v>
      </c>
      <c r="D3200" s="36" t="s">
        <v>5</v>
      </c>
      <c r="E3200" s="36">
        <v>5</v>
      </c>
      <c r="F3200" s="36">
        <v>8</v>
      </c>
      <c r="G3200" s="116">
        <v>1036.73</v>
      </c>
      <c r="H3200" s="102" t="s">
        <v>18833</v>
      </c>
    </row>
    <row r="3201" spans="1:8" ht="110.25" x14ac:dyDescent="0.25">
      <c r="A3201" s="36"/>
      <c r="B3201" s="36"/>
      <c r="C3201" s="122" t="s">
        <v>15357</v>
      </c>
      <c r="D3201" s="106"/>
      <c r="E3201" s="106"/>
      <c r="F3201" s="106">
        <v>8</v>
      </c>
      <c r="G3201" s="117">
        <v>1036.73</v>
      </c>
      <c r="H3201" s="102"/>
    </row>
    <row r="3202" spans="1:8" ht="31.5" x14ac:dyDescent="0.25">
      <c r="A3202" s="36" t="s">
        <v>4697</v>
      </c>
      <c r="B3202" s="36" t="s">
        <v>10590</v>
      </c>
      <c r="C3202" s="121" t="s">
        <v>4698</v>
      </c>
      <c r="D3202" s="36" t="s">
        <v>5</v>
      </c>
      <c r="E3202" s="36">
        <v>5</v>
      </c>
      <c r="F3202" s="36">
        <v>4</v>
      </c>
      <c r="G3202" s="116">
        <v>518.36</v>
      </c>
      <c r="H3202" s="102" t="s">
        <v>18860</v>
      </c>
    </row>
    <row r="3203" spans="1:8" x14ac:dyDescent="0.25">
      <c r="A3203" s="36"/>
      <c r="B3203" s="36"/>
      <c r="C3203" s="121"/>
      <c r="D3203" s="36" t="s">
        <v>8</v>
      </c>
      <c r="E3203" s="36">
        <v>2</v>
      </c>
      <c r="F3203" s="36">
        <v>2</v>
      </c>
      <c r="G3203" s="116">
        <v>103.67</v>
      </c>
      <c r="H3203" s="102"/>
    </row>
    <row r="3204" spans="1:8" x14ac:dyDescent="0.25">
      <c r="A3204" s="36"/>
      <c r="B3204" s="36"/>
      <c r="C3204" s="121"/>
      <c r="D3204" s="36" t="s">
        <v>7</v>
      </c>
      <c r="E3204" s="36">
        <v>0.5</v>
      </c>
      <c r="F3204" s="36">
        <v>5</v>
      </c>
      <c r="G3204" s="116">
        <v>64.8</v>
      </c>
      <c r="H3204" s="102"/>
    </row>
    <row r="3205" spans="1:8" ht="31.5" x14ac:dyDescent="0.25">
      <c r="A3205" s="36"/>
      <c r="B3205" s="36"/>
      <c r="C3205" s="122" t="s">
        <v>15358</v>
      </c>
      <c r="D3205" s="106"/>
      <c r="E3205" s="106"/>
      <c r="F3205" s="106">
        <v>11</v>
      </c>
      <c r="G3205" s="117">
        <v>686.82999999999993</v>
      </c>
      <c r="H3205" s="102"/>
    </row>
    <row r="3206" spans="1:8" ht="31.5" x14ac:dyDescent="0.25">
      <c r="A3206" s="36" t="s">
        <v>4699</v>
      </c>
      <c r="B3206" s="36" t="s">
        <v>10591</v>
      </c>
      <c r="C3206" s="121" t="s">
        <v>4700</v>
      </c>
      <c r="D3206" s="36" t="s">
        <v>5</v>
      </c>
      <c r="E3206" s="36">
        <v>5</v>
      </c>
      <c r="F3206" s="36">
        <v>4</v>
      </c>
      <c r="G3206" s="116">
        <v>518.36</v>
      </c>
      <c r="H3206" s="102" t="s">
        <v>17704</v>
      </c>
    </row>
    <row r="3207" spans="1:8" ht="31.5" x14ac:dyDescent="0.25">
      <c r="A3207" s="36"/>
      <c r="B3207" s="36"/>
      <c r="C3207" s="122" t="s">
        <v>15359</v>
      </c>
      <c r="D3207" s="106"/>
      <c r="E3207" s="106"/>
      <c r="F3207" s="106">
        <v>4</v>
      </c>
      <c r="G3207" s="117">
        <v>518.36</v>
      </c>
      <c r="H3207" s="102"/>
    </row>
    <row r="3208" spans="1:8" ht="31.5" x14ac:dyDescent="0.25">
      <c r="A3208" s="36" t="s">
        <v>4701</v>
      </c>
      <c r="B3208" s="36" t="s">
        <v>10592</v>
      </c>
      <c r="C3208" s="121" t="s">
        <v>4702</v>
      </c>
      <c r="D3208" s="36" t="s">
        <v>7</v>
      </c>
      <c r="E3208" s="36">
        <v>0.5</v>
      </c>
      <c r="F3208" s="36">
        <v>3</v>
      </c>
      <c r="G3208" s="116">
        <v>38.880000000000003</v>
      </c>
      <c r="H3208" s="102" t="s">
        <v>19888</v>
      </c>
    </row>
    <row r="3209" spans="1:8" ht="47.25" x14ac:dyDescent="0.25">
      <c r="A3209" s="36"/>
      <c r="B3209" s="36"/>
      <c r="C3209" s="122" t="s">
        <v>15360</v>
      </c>
      <c r="D3209" s="106"/>
      <c r="E3209" s="106"/>
      <c r="F3209" s="106">
        <v>3</v>
      </c>
      <c r="G3209" s="117">
        <v>38.880000000000003</v>
      </c>
      <c r="H3209" s="102"/>
    </row>
    <row r="3210" spans="1:8" ht="31.5" x14ac:dyDescent="0.25">
      <c r="A3210" s="36" t="s">
        <v>4703</v>
      </c>
      <c r="B3210" s="36" t="s">
        <v>10593</v>
      </c>
      <c r="C3210" s="121" t="s">
        <v>4704</v>
      </c>
      <c r="D3210" s="36" t="s">
        <v>8</v>
      </c>
      <c r="E3210" s="36">
        <v>2</v>
      </c>
      <c r="F3210" s="36">
        <v>1</v>
      </c>
      <c r="G3210" s="116">
        <v>51.84</v>
      </c>
      <c r="H3210" s="102" t="s">
        <v>20540</v>
      </c>
    </row>
    <row r="3211" spans="1:8" x14ac:dyDescent="0.25">
      <c r="A3211" s="36"/>
      <c r="B3211" s="36"/>
      <c r="C3211" s="121"/>
      <c r="D3211" s="36" t="s">
        <v>7</v>
      </c>
      <c r="E3211" s="36">
        <v>0.5</v>
      </c>
      <c r="F3211" s="36">
        <v>5</v>
      </c>
      <c r="G3211" s="116">
        <v>64.8</v>
      </c>
      <c r="H3211" s="102"/>
    </row>
    <row r="3212" spans="1:8" ht="31.5" x14ac:dyDescent="0.25">
      <c r="A3212" s="36"/>
      <c r="B3212" s="36"/>
      <c r="C3212" s="122" t="s">
        <v>15361</v>
      </c>
      <c r="D3212" s="106"/>
      <c r="E3212" s="106"/>
      <c r="F3212" s="106">
        <v>6</v>
      </c>
      <c r="G3212" s="117">
        <v>116.64</v>
      </c>
      <c r="H3212" s="102"/>
    </row>
    <row r="3213" spans="1:8" ht="31.5" x14ac:dyDescent="0.25">
      <c r="A3213" s="36" t="s">
        <v>4705</v>
      </c>
      <c r="B3213" s="36" t="s">
        <v>10594</v>
      </c>
      <c r="C3213" s="121" t="s">
        <v>4706</v>
      </c>
      <c r="D3213" s="36" t="s">
        <v>5</v>
      </c>
      <c r="E3213" s="36">
        <v>5</v>
      </c>
      <c r="F3213" s="36">
        <v>1</v>
      </c>
      <c r="G3213" s="116">
        <v>129.59</v>
      </c>
      <c r="H3213" s="102" t="s">
        <v>18507</v>
      </c>
    </row>
    <row r="3214" spans="1:8" x14ac:dyDescent="0.25">
      <c r="A3214" s="36"/>
      <c r="B3214" s="36"/>
      <c r="C3214" s="121"/>
      <c r="D3214" s="36" t="s">
        <v>7</v>
      </c>
      <c r="E3214" s="36">
        <v>0.5</v>
      </c>
      <c r="F3214" s="36">
        <v>1</v>
      </c>
      <c r="G3214" s="116">
        <v>12.96</v>
      </c>
      <c r="H3214" s="102"/>
    </row>
    <row r="3215" spans="1:8" ht="31.5" x14ac:dyDescent="0.25">
      <c r="A3215" s="36"/>
      <c r="B3215" s="36"/>
      <c r="C3215" s="122" t="s">
        <v>15362</v>
      </c>
      <c r="D3215" s="106"/>
      <c r="E3215" s="106"/>
      <c r="F3215" s="106">
        <v>2</v>
      </c>
      <c r="G3215" s="117">
        <v>142.55000000000001</v>
      </c>
      <c r="H3215" s="102"/>
    </row>
    <row r="3216" spans="1:8" x14ac:dyDescent="0.25">
      <c r="A3216" s="36" t="s">
        <v>587</v>
      </c>
      <c r="B3216" s="36" t="s">
        <v>8307</v>
      </c>
      <c r="C3216" s="121" t="s">
        <v>54</v>
      </c>
      <c r="D3216" s="36" t="s">
        <v>5</v>
      </c>
      <c r="E3216" s="36">
        <v>5</v>
      </c>
      <c r="F3216" s="36">
        <v>1</v>
      </c>
      <c r="G3216" s="116">
        <v>129.59</v>
      </c>
      <c r="H3216" s="102" t="s">
        <v>17263</v>
      </c>
    </row>
    <row r="3217" spans="1:8" x14ac:dyDescent="0.25">
      <c r="A3217" s="36"/>
      <c r="B3217" s="36"/>
      <c r="C3217" s="121"/>
      <c r="D3217" s="36" t="s">
        <v>7</v>
      </c>
      <c r="E3217" s="36">
        <v>0.5</v>
      </c>
      <c r="F3217" s="36">
        <v>1</v>
      </c>
      <c r="G3217" s="116">
        <v>12.96</v>
      </c>
      <c r="H3217" s="102"/>
    </row>
    <row r="3218" spans="1:8" ht="31.5" x14ac:dyDescent="0.25">
      <c r="A3218" s="36"/>
      <c r="B3218" s="36"/>
      <c r="C3218" s="122" t="s">
        <v>15363</v>
      </c>
      <c r="D3218" s="106"/>
      <c r="E3218" s="106"/>
      <c r="F3218" s="106">
        <v>2</v>
      </c>
      <c r="G3218" s="117">
        <v>142.55000000000001</v>
      </c>
      <c r="H3218" s="102"/>
    </row>
    <row r="3219" spans="1:8" ht="31.5" x14ac:dyDescent="0.25">
      <c r="A3219" s="36" t="s">
        <v>4709</v>
      </c>
      <c r="B3219" s="36" t="s">
        <v>10596</v>
      </c>
      <c r="C3219" s="121" t="s">
        <v>4710</v>
      </c>
      <c r="D3219" s="36" t="s">
        <v>5</v>
      </c>
      <c r="E3219" s="36">
        <v>5</v>
      </c>
      <c r="F3219" s="36">
        <v>2</v>
      </c>
      <c r="G3219" s="116">
        <v>259.18</v>
      </c>
      <c r="H3219" s="102" t="s">
        <v>17969</v>
      </c>
    </row>
    <row r="3220" spans="1:8" x14ac:dyDescent="0.25">
      <c r="A3220" s="36"/>
      <c r="B3220" s="36"/>
      <c r="C3220" s="121"/>
      <c r="D3220" s="36" t="s">
        <v>7</v>
      </c>
      <c r="E3220" s="36">
        <v>0.5</v>
      </c>
      <c r="F3220" s="36">
        <v>2</v>
      </c>
      <c r="G3220" s="116">
        <v>25.92</v>
      </c>
      <c r="H3220" s="102"/>
    </row>
    <row r="3221" spans="1:8" ht="31.5" x14ac:dyDescent="0.25">
      <c r="A3221" s="36"/>
      <c r="B3221" s="36"/>
      <c r="C3221" s="122" t="s">
        <v>15364</v>
      </c>
      <c r="D3221" s="106"/>
      <c r="E3221" s="106"/>
      <c r="F3221" s="106">
        <v>4</v>
      </c>
      <c r="G3221" s="117">
        <v>285.10000000000002</v>
      </c>
      <c r="H3221" s="102"/>
    </row>
    <row r="3222" spans="1:8" ht="31.5" x14ac:dyDescent="0.25">
      <c r="A3222" s="36" t="s">
        <v>4711</v>
      </c>
      <c r="B3222" s="36" t="s">
        <v>10597</v>
      </c>
      <c r="C3222" s="121" t="s">
        <v>4712</v>
      </c>
      <c r="D3222" s="36" t="s">
        <v>8</v>
      </c>
      <c r="E3222" s="36">
        <v>2</v>
      </c>
      <c r="F3222" s="36">
        <v>8</v>
      </c>
      <c r="G3222" s="116">
        <v>414.69</v>
      </c>
      <c r="H3222" s="102" t="s">
        <v>17615</v>
      </c>
    </row>
    <row r="3223" spans="1:8" x14ac:dyDescent="0.25">
      <c r="A3223" s="36"/>
      <c r="B3223" s="36"/>
      <c r="C3223" s="121"/>
      <c r="D3223" s="36" t="s">
        <v>7</v>
      </c>
      <c r="E3223" s="36">
        <v>0.5</v>
      </c>
      <c r="F3223" s="36">
        <v>6</v>
      </c>
      <c r="G3223" s="116">
        <v>77.75</v>
      </c>
      <c r="H3223" s="102"/>
    </row>
    <row r="3224" spans="1:8" ht="31.5" x14ac:dyDescent="0.25">
      <c r="A3224" s="36"/>
      <c r="B3224" s="36"/>
      <c r="C3224" s="122" t="s">
        <v>15365</v>
      </c>
      <c r="D3224" s="106"/>
      <c r="E3224" s="106"/>
      <c r="F3224" s="106">
        <v>14</v>
      </c>
      <c r="G3224" s="117">
        <v>492.44</v>
      </c>
      <c r="H3224" s="102"/>
    </row>
    <row r="3225" spans="1:8" ht="31.5" x14ac:dyDescent="0.25">
      <c r="A3225" s="36" t="s">
        <v>592</v>
      </c>
      <c r="B3225" s="36" t="s">
        <v>10598</v>
      </c>
      <c r="C3225" s="121" t="s">
        <v>268</v>
      </c>
      <c r="D3225" s="36" t="s">
        <v>5</v>
      </c>
      <c r="E3225" s="36">
        <v>5</v>
      </c>
      <c r="F3225" s="36">
        <v>1</v>
      </c>
      <c r="G3225" s="116">
        <v>129.59</v>
      </c>
      <c r="H3225" s="102" t="s">
        <v>19806</v>
      </c>
    </row>
    <row r="3226" spans="1:8" x14ac:dyDescent="0.25">
      <c r="A3226" s="36"/>
      <c r="B3226" s="36"/>
      <c r="C3226" s="121"/>
      <c r="D3226" s="36" t="s">
        <v>7</v>
      </c>
      <c r="E3226" s="36">
        <v>0.5</v>
      </c>
      <c r="F3226" s="36">
        <v>1</v>
      </c>
      <c r="G3226" s="116">
        <v>12.96</v>
      </c>
      <c r="H3226" s="102"/>
    </row>
    <row r="3227" spans="1:8" ht="31.5" x14ac:dyDescent="0.25">
      <c r="A3227" s="36"/>
      <c r="B3227" s="36"/>
      <c r="C3227" s="122" t="s">
        <v>15366</v>
      </c>
      <c r="D3227" s="106"/>
      <c r="E3227" s="106"/>
      <c r="F3227" s="106">
        <v>2</v>
      </c>
      <c r="G3227" s="117">
        <v>142.55000000000001</v>
      </c>
      <c r="H3227" s="102"/>
    </row>
    <row r="3228" spans="1:8" ht="31.5" x14ac:dyDescent="0.25">
      <c r="A3228" s="36" t="s">
        <v>4713</v>
      </c>
      <c r="B3228" s="36" t="s">
        <v>10599</v>
      </c>
      <c r="C3228" s="121" t="s">
        <v>4714</v>
      </c>
      <c r="D3228" s="36" t="s">
        <v>5</v>
      </c>
      <c r="E3228" s="36">
        <v>5</v>
      </c>
      <c r="F3228" s="36">
        <v>1</v>
      </c>
      <c r="G3228" s="116">
        <v>129.59</v>
      </c>
      <c r="H3228" s="102" t="s">
        <v>20545</v>
      </c>
    </row>
    <row r="3229" spans="1:8" ht="31.5" x14ac:dyDescent="0.25">
      <c r="A3229" s="36"/>
      <c r="B3229" s="36"/>
      <c r="C3229" s="122" t="s">
        <v>15367</v>
      </c>
      <c r="D3229" s="106"/>
      <c r="E3229" s="106"/>
      <c r="F3229" s="106">
        <v>1</v>
      </c>
      <c r="G3229" s="117">
        <v>129.59</v>
      </c>
      <c r="H3229" s="102"/>
    </row>
    <row r="3230" spans="1:8" x14ac:dyDescent="0.25">
      <c r="A3230" s="36" t="s">
        <v>4715</v>
      </c>
      <c r="B3230" s="36" t="s">
        <v>10600</v>
      </c>
      <c r="C3230" s="121" t="s">
        <v>4716</v>
      </c>
      <c r="D3230" s="36" t="s">
        <v>3</v>
      </c>
      <c r="E3230" s="36">
        <v>10</v>
      </c>
      <c r="F3230" s="36">
        <v>1</v>
      </c>
      <c r="G3230" s="116">
        <v>259.18</v>
      </c>
      <c r="H3230" s="102" t="s">
        <v>17840</v>
      </c>
    </row>
    <row r="3231" spans="1:8" ht="31.5" x14ac:dyDescent="0.25">
      <c r="A3231" s="36"/>
      <c r="B3231" s="36"/>
      <c r="C3231" s="122" t="s">
        <v>15368</v>
      </c>
      <c r="D3231" s="106"/>
      <c r="E3231" s="106"/>
      <c r="F3231" s="106">
        <v>1</v>
      </c>
      <c r="G3231" s="117">
        <v>259.18</v>
      </c>
      <c r="H3231" s="102"/>
    </row>
    <row r="3232" spans="1:8" ht="31.5" x14ac:dyDescent="0.25">
      <c r="A3232" s="36" t="s">
        <v>4717</v>
      </c>
      <c r="B3232" s="36" t="s">
        <v>10601</v>
      </c>
      <c r="C3232" s="121" t="s">
        <v>4718</v>
      </c>
      <c r="D3232" s="36" t="s">
        <v>5</v>
      </c>
      <c r="E3232" s="36">
        <v>5</v>
      </c>
      <c r="F3232" s="36">
        <v>2</v>
      </c>
      <c r="G3232" s="116">
        <v>259.18</v>
      </c>
      <c r="H3232" s="102" t="s">
        <v>19217</v>
      </c>
    </row>
    <row r="3233" spans="1:8" ht="47.25" x14ac:dyDescent="0.25">
      <c r="A3233" s="36"/>
      <c r="B3233" s="36"/>
      <c r="C3233" s="122" t="s">
        <v>15369</v>
      </c>
      <c r="D3233" s="106"/>
      <c r="E3233" s="106"/>
      <c r="F3233" s="106">
        <v>2</v>
      </c>
      <c r="G3233" s="117">
        <v>259.18</v>
      </c>
      <c r="H3233" s="102"/>
    </row>
    <row r="3234" spans="1:8" ht="31.5" x14ac:dyDescent="0.25">
      <c r="A3234" s="36" t="s">
        <v>4719</v>
      </c>
      <c r="B3234" s="36" t="s">
        <v>10602</v>
      </c>
      <c r="C3234" s="121" t="s">
        <v>4720</v>
      </c>
      <c r="D3234" s="36" t="s">
        <v>5</v>
      </c>
      <c r="E3234" s="36">
        <v>5</v>
      </c>
      <c r="F3234" s="36">
        <v>1</v>
      </c>
      <c r="G3234" s="116">
        <v>129.59</v>
      </c>
      <c r="H3234" s="102" t="s">
        <v>20647</v>
      </c>
    </row>
    <row r="3235" spans="1:8" ht="31.5" x14ac:dyDescent="0.25">
      <c r="A3235" s="36"/>
      <c r="B3235" s="36"/>
      <c r="C3235" s="122" t="s">
        <v>15370</v>
      </c>
      <c r="D3235" s="106"/>
      <c r="E3235" s="106"/>
      <c r="F3235" s="106">
        <v>1</v>
      </c>
      <c r="G3235" s="117">
        <v>129.59</v>
      </c>
      <c r="H3235" s="102"/>
    </row>
    <row r="3236" spans="1:8" x14ac:dyDescent="0.25">
      <c r="A3236" s="36" t="s">
        <v>4721</v>
      </c>
      <c r="B3236" s="36" t="s">
        <v>10603</v>
      </c>
      <c r="C3236" s="121" t="s">
        <v>4722</v>
      </c>
      <c r="D3236" s="36" t="s">
        <v>3</v>
      </c>
      <c r="E3236" s="36">
        <v>10</v>
      </c>
      <c r="F3236" s="36">
        <v>2</v>
      </c>
      <c r="G3236" s="116">
        <v>518.36</v>
      </c>
      <c r="H3236" s="102" t="s">
        <v>17756</v>
      </c>
    </row>
    <row r="3237" spans="1:8" x14ac:dyDescent="0.25">
      <c r="A3237" s="36"/>
      <c r="B3237" s="36"/>
      <c r="C3237" s="121"/>
      <c r="D3237" s="36" t="s">
        <v>4</v>
      </c>
      <c r="E3237" s="36">
        <v>8</v>
      </c>
      <c r="F3237" s="36">
        <v>1</v>
      </c>
      <c r="G3237" s="116">
        <v>207.35</v>
      </c>
      <c r="H3237" s="102"/>
    </row>
    <row r="3238" spans="1:8" x14ac:dyDescent="0.25">
      <c r="A3238" s="36"/>
      <c r="B3238" s="36"/>
      <c r="C3238" s="121"/>
      <c r="D3238" s="36" t="s">
        <v>6</v>
      </c>
      <c r="E3238" s="36">
        <v>1</v>
      </c>
      <c r="F3238" s="36">
        <v>1</v>
      </c>
      <c r="G3238" s="116">
        <v>25.92</v>
      </c>
      <c r="H3238" s="102"/>
    </row>
    <row r="3239" spans="1:8" x14ac:dyDescent="0.25">
      <c r="A3239" s="36"/>
      <c r="B3239" s="36"/>
      <c r="C3239" s="121"/>
      <c r="D3239" s="36" t="s">
        <v>7</v>
      </c>
      <c r="E3239" s="36">
        <v>0.5</v>
      </c>
      <c r="F3239" s="36">
        <v>2</v>
      </c>
      <c r="G3239" s="116">
        <v>25.92</v>
      </c>
      <c r="H3239" s="102"/>
    </row>
    <row r="3240" spans="1:8" ht="31.5" x14ac:dyDescent="0.25">
      <c r="A3240" s="36"/>
      <c r="B3240" s="36"/>
      <c r="C3240" s="122" t="s">
        <v>15371</v>
      </c>
      <c r="D3240" s="106"/>
      <c r="E3240" s="106"/>
      <c r="F3240" s="106">
        <v>6</v>
      </c>
      <c r="G3240" s="117">
        <v>777.55</v>
      </c>
      <c r="H3240" s="102"/>
    </row>
    <row r="3241" spans="1:8" ht="31.5" x14ac:dyDescent="0.25">
      <c r="A3241" s="36" t="s">
        <v>4723</v>
      </c>
      <c r="B3241" s="36" t="s">
        <v>10604</v>
      </c>
      <c r="C3241" s="121" t="s">
        <v>4724</v>
      </c>
      <c r="D3241" s="36" t="s">
        <v>7</v>
      </c>
      <c r="E3241" s="36">
        <v>0.5</v>
      </c>
      <c r="F3241" s="36">
        <v>1</v>
      </c>
      <c r="G3241" s="116">
        <v>12.96</v>
      </c>
      <c r="H3241" s="102" t="s">
        <v>17047</v>
      </c>
    </row>
    <row r="3242" spans="1:8" ht="31.5" x14ac:dyDescent="0.25">
      <c r="A3242" s="36"/>
      <c r="B3242" s="36"/>
      <c r="C3242" s="122" t="s">
        <v>15372</v>
      </c>
      <c r="D3242" s="106"/>
      <c r="E3242" s="106"/>
      <c r="F3242" s="106">
        <v>1</v>
      </c>
      <c r="G3242" s="117">
        <v>12.96</v>
      </c>
      <c r="H3242" s="102"/>
    </row>
    <row r="3243" spans="1:8" ht="63" x14ac:dyDescent="0.25">
      <c r="A3243" s="36" t="s">
        <v>4725</v>
      </c>
      <c r="B3243" s="36" t="s">
        <v>10605</v>
      </c>
      <c r="C3243" s="121" t="s">
        <v>4726</v>
      </c>
      <c r="D3243" s="36" t="s">
        <v>8</v>
      </c>
      <c r="E3243" s="36">
        <v>2</v>
      </c>
      <c r="F3243" s="36">
        <v>1</v>
      </c>
      <c r="G3243" s="116">
        <v>51.84</v>
      </c>
      <c r="H3243" s="102" t="s">
        <v>20422</v>
      </c>
    </row>
    <row r="3244" spans="1:8" x14ac:dyDescent="0.25">
      <c r="A3244" s="36"/>
      <c r="B3244" s="36"/>
      <c r="C3244" s="121"/>
      <c r="D3244" s="36" t="s">
        <v>7</v>
      </c>
      <c r="E3244" s="36">
        <v>0.5</v>
      </c>
      <c r="F3244" s="36">
        <v>3</v>
      </c>
      <c r="G3244" s="116">
        <v>38.880000000000003</v>
      </c>
      <c r="H3244" s="102"/>
    </row>
    <row r="3245" spans="1:8" ht="63" x14ac:dyDescent="0.25">
      <c r="A3245" s="36"/>
      <c r="B3245" s="36"/>
      <c r="C3245" s="122" t="s">
        <v>15373</v>
      </c>
      <c r="D3245" s="106"/>
      <c r="E3245" s="106"/>
      <c r="F3245" s="106">
        <v>4</v>
      </c>
      <c r="G3245" s="117">
        <v>90.72</v>
      </c>
      <c r="H3245" s="102"/>
    </row>
    <row r="3246" spans="1:8" x14ac:dyDescent="0.25">
      <c r="A3246" s="36" t="s">
        <v>4727</v>
      </c>
      <c r="B3246" s="36" t="s">
        <v>10606</v>
      </c>
      <c r="C3246" s="121" t="s">
        <v>4728</v>
      </c>
      <c r="D3246" s="36" t="s">
        <v>7</v>
      </c>
      <c r="E3246" s="36">
        <v>0.5</v>
      </c>
      <c r="F3246" s="36">
        <v>1</v>
      </c>
      <c r="G3246" s="116">
        <v>12.96</v>
      </c>
      <c r="H3246" s="102" t="s">
        <v>17026</v>
      </c>
    </row>
    <row r="3247" spans="1:8" ht="31.5" x14ac:dyDescent="0.25">
      <c r="A3247" s="36"/>
      <c r="B3247" s="36"/>
      <c r="C3247" s="122" t="s">
        <v>15374</v>
      </c>
      <c r="D3247" s="106"/>
      <c r="E3247" s="106"/>
      <c r="F3247" s="106">
        <v>1</v>
      </c>
      <c r="G3247" s="117">
        <v>12.96</v>
      </c>
      <c r="H3247" s="102"/>
    </row>
    <row r="3248" spans="1:8" ht="31.5" x14ac:dyDescent="0.25">
      <c r="A3248" s="36" t="s">
        <v>4729</v>
      </c>
      <c r="B3248" s="36" t="s">
        <v>10607</v>
      </c>
      <c r="C3248" s="121" t="s">
        <v>4730</v>
      </c>
      <c r="D3248" s="36" t="s">
        <v>8</v>
      </c>
      <c r="E3248" s="36">
        <v>2</v>
      </c>
      <c r="F3248" s="36">
        <v>1</v>
      </c>
      <c r="G3248" s="116">
        <v>51.84</v>
      </c>
      <c r="H3248" s="102" t="s">
        <v>20200</v>
      </c>
    </row>
    <row r="3249" spans="1:8" x14ac:dyDescent="0.25">
      <c r="A3249" s="36"/>
      <c r="B3249" s="36"/>
      <c r="C3249" s="121"/>
      <c r="D3249" s="36" t="s">
        <v>7</v>
      </c>
      <c r="E3249" s="36">
        <v>0.5</v>
      </c>
      <c r="F3249" s="36">
        <v>4</v>
      </c>
      <c r="G3249" s="116">
        <v>51.84</v>
      </c>
      <c r="H3249" s="102"/>
    </row>
    <row r="3250" spans="1:8" ht="31.5" x14ac:dyDescent="0.25">
      <c r="A3250" s="36"/>
      <c r="B3250" s="36"/>
      <c r="C3250" s="122" t="s">
        <v>15375</v>
      </c>
      <c r="D3250" s="106"/>
      <c r="E3250" s="106"/>
      <c r="F3250" s="106">
        <v>5</v>
      </c>
      <c r="G3250" s="117">
        <v>103.68</v>
      </c>
      <c r="H3250" s="102"/>
    </row>
    <row r="3251" spans="1:8" ht="47.25" x14ac:dyDescent="0.25">
      <c r="A3251" s="36" t="s">
        <v>4731</v>
      </c>
      <c r="B3251" s="36" t="s">
        <v>10608</v>
      </c>
      <c r="C3251" s="121" t="s">
        <v>4732</v>
      </c>
      <c r="D3251" s="36" t="s">
        <v>5</v>
      </c>
      <c r="E3251" s="36">
        <v>5</v>
      </c>
      <c r="F3251" s="36">
        <v>2</v>
      </c>
      <c r="G3251" s="116">
        <v>259.18</v>
      </c>
      <c r="H3251" s="102" t="s">
        <v>18099</v>
      </c>
    </row>
    <row r="3252" spans="1:8" x14ac:dyDescent="0.25">
      <c r="A3252" s="36"/>
      <c r="B3252" s="36"/>
      <c r="C3252" s="121"/>
      <c r="D3252" s="36" t="s">
        <v>7</v>
      </c>
      <c r="E3252" s="36">
        <v>0.5</v>
      </c>
      <c r="F3252" s="36">
        <v>1</v>
      </c>
      <c r="G3252" s="116">
        <v>12.96</v>
      </c>
      <c r="H3252" s="102"/>
    </row>
    <row r="3253" spans="1:8" ht="63" x14ac:dyDescent="0.25">
      <c r="A3253" s="36"/>
      <c r="B3253" s="36"/>
      <c r="C3253" s="122" t="s">
        <v>15376</v>
      </c>
      <c r="D3253" s="106"/>
      <c r="E3253" s="106"/>
      <c r="F3253" s="106">
        <v>3</v>
      </c>
      <c r="G3253" s="117">
        <v>272.14</v>
      </c>
      <c r="H3253" s="102"/>
    </row>
    <row r="3254" spans="1:8" ht="31.5" x14ac:dyDescent="0.25">
      <c r="A3254" s="36" t="s">
        <v>4733</v>
      </c>
      <c r="B3254" s="36" t="s">
        <v>10609</v>
      </c>
      <c r="C3254" s="121" t="s">
        <v>4734</v>
      </c>
      <c r="D3254" s="36" t="s">
        <v>8</v>
      </c>
      <c r="E3254" s="36">
        <v>2</v>
      </c>
      <c r="F3254" s="36">
        <v>1</v>
      </c>
      <c r="G3254" s="116">
        <v>51.84</v>
      </c>
      <c r="H3254" s="102" t="s">
        <v>20325</v>
      </c>
    </row>
    <row r="3255" spans="1:8" x14ac:dyDescent="0.25">
      <c r="A3255" s="36"/>
      <c r="B3255" s="36"/>
      <c r="C3255" s="121"/>
      <c r="D3255" s="36" t="s">
        <v>7</v>
      </c>
      <c r="E3255" s="36">
        <v>0.5</v>
      </c>
      <c r="F3255" s="36">
        <v>1</v>
      </c>
      <c r="G3255" s="116">
        <v>12.96</v>
      </c>
      <c r="H3255" s="102"/>
    </row>
    <row r="3256" spans="1:8" ht="31.5" x14ac:dyDescent="0.25">
      <c r="A3256" s="36"/>
      <c r="B3256" s="36"/>
      <c r="C3256" s="122" t="s">
        <v>15377</v>
      </c>
      <c r="D3256" s="106"/>
      <c r="E3256" s="106"/>
      <c r="F3256" s="106">
        <v>2</v>
      </c>
      <c r="G3256" s="117">
        <v>64.800000000000011</v>
      </c>
      <c r="H3256" s="102"/>
    </row>
    <row r="3257" spans="1:8" ht="31.5" x14ac:dyDescent="0.25">
      <c r="A3257" s="36" t="s">
        <v>4735</v>
      </c>
      <c r="B3257" s="36" t="s">
        <v>10610</v>
      </c>
      <c r="C3257" s="121" t="s">
        <v>4736</v>
      </c>
      <c r="D3257" s="36" t="s">
        <v>8</v>
      </c>
      <c r="E3257" s="36">
        <v>2</v>
      </c>
      <c r="F3257" s="36">
        <v>3</v>
      </c>
      <c r="G3257" s="116">
        <v>155.51</v>
      </c>
      <c r="H3257" s="102" t="s">
        <v>18218</v>
      </c>
    </row>
    <row r="3258" spans="1:8" x14ac:dyDescent="0.25">
      <c r="A3258" s="36"/>
      <c r="B3258" s="36"/>
      <c r="C3258" s="121"/>
      <c r="D3258" s="36" t="s">
        <v>7</v>
      </c>
      <c r="E3258" s="36">
        <v>0.5</v>
      </c>
      <c r="F3258" s="36">
        <v>2</v>
      </c>
      <c r="G3258" s="116">
        <v>25.92</v>
      </c>
      <c r="H3258" s="102"/>
    </row>
    <row r="3259" spans="1:8" ht="31.5" x14ac:dyDescent="0.25">
      <c r="A3259" s="36"/>
      <c r="B3259" s="36"/>
      <c r="C3259" s="122" t="s">
        <v>15378</v>
      </c>
      <c r="D3259" s="106"/>
      <c r="E3259" s="106"/>
      <c r="F3259" s="106">
        <v>5</v>
      </c>
      <c r="G3259" s="117">
        <v>181.43</v>
      </c>
      <c r="H3259" s="102"/>
    </row>
    <row r="3260" spans="1:8" ht="31.5" x14ac:dyDescent="0.25">
      <c r="A3260" s="36" t="s">
        <v>4737</v>
      </c>
      <c r="B3260" s="36" t="s">
        <v>10611</v>
      </c>
      <c r="C3260" s="121" t="s">
        <v>4738</v>
      </c>
      <c r="D3260" s="36" t="s">
        <v>8</v>
      </c>
      <c r="E3260" s="36">
        <v>2</v>
      </c>
      <c r="F3260" s="36">
        <v>1</v>
      </c>
      <c r="G3260" s="116">
        <v>51.84</v>
      </c>
      <c r="H3260" s="102" t="s">
        <v>18932</v>
      </c>
    </row>
    <row r="3261" spans="1:8" ht="31.5" x14ac:dyDescent="0.25">
      <c r="A3261" s="36"/>
      <c r="B3261" s="36"/>
      <c r="C3261" s="122" t="s">
        <v>15379</v>
      </c>
      <c r="D3261" s="106"/>
      <c r="E3261" s="106"/>
      <c r="F3261" s="106">
        <v>1</v>
      </c>
      <c r="G3261" s="117">
        <v>51.84</v>
      </c>
      <c r="H3261" s="102"/>
    </row>
    <row r="3262" spans="1:8" ht="31.5" x14ac:dyDescent="0.25">
      <c r="A3262" s="36" t="s">
        <v>4739</v>
      </c>
      <c r="B3262" s="36" t="s">
        <v>10612</v>
      </c>
      <c r="C3262" s="121" t="s">
        <v>4740</v>
      </c>
      <c r="D3262" s="36" t="s">
        <v>8</v>
      </c>
      <c r="E3262" s="36">
        <v>2</v>
      </c>
      <c r="F3262" s="36">
        <v>1</v>
      </c>
      <c r="G3262" s="116">
        <v>51.84</v>
      </c>
      <c r="H3262" s="102" t="s">
        <v>17074</v>
      </c>
    </row>
    <row r="3263" spans="1:8" x14ac:dyDescent="0.25">
      <c r="A3263" s="36"/>
      <c r="B3263" s="36"/>
      <c r="C3263" s="121"/>
      <c r="D3263" s="36" t="s">
        <v>7</v>
      </c>
      <c r="E3263" s="36">
        <v>0.5</v>
      </c>
      <c r="F3263" s="36">
        <v>2</v>
      </c>
      <c r="G3263" s="116">
        <v>25.92</v>
      </c>
      <c r="H3263" s="102"/>
    </row>
    <row r="3264" spans="1:8" ht="31.5" x14ac:dyDescent="0.25">
      <c r="A3264" s="36"/>
      <c r="B3264" s="36"/>
      <c r="C3264" s="122" t="s">
        <v>15380</v>
      </c>
      <c r="D3264" s="106"/>
      <c r="E3264" s="106"/>
      <c r="F3264" s="106">
        <v>3</v>
      </c>
      <c r="G3264" s="117">
        <v>77.760000000000005</v>
      </c>
      <c r="H3264" s="102"/>
    </row>
    <row r="3265" spans="1:8" ht="31.5" x14ac:dyDescent="0.25">
      <c r="A3265" s="36" t="s">
        <v>4741</v>
      </c>
      <c r="B3265" s="36" t="s">
        <v>10613</v>
      </c>
      <c r="C3265" s="121" t="s">
        <v>4742</v>
      </c>
      <c r="D3265" s="36" t="s">
        <v>8</v>
      </c>
      <c r="E3265" s="36">
        <v>2</v>
      </c>
      <c r="F3265" s="36">
        <v>1</v>
      </c>
      <c r="G3265" s="116">
        <v>51.84</v>
      </c>
      <c r="H3265" s="102" t="s">
        <v>16925</v>
      </c>
    </row>
    <row r="3266" spans="1:8" x14ac:dyDescent="0.25">
      <c r="A3266" s="36"/>
      <c r="B3266" s="36"/>
      <c r="C3266" s="121"/>
      <c r="D3266" s="36" t="s">
        <v>7</v>
      </c>
      <c r="E3266" s="36">
        <v>0.5</v>
      </c>
      <c r="F3266" s="36">
        <v>1</v>
      </c>
      <c r="G3266" s="116">
        <v>12.96</v>
      </c>
      <c r="H3266" s="102"/>
    </row>
    <row r="3267" spans="1:8" ht="31.5" x14ac:dyDescent="0.25">
      <c r="A3267" s="36"/>
      <c r="B3267" s="36"/>
      <c r="C3267" s="122" t="s">
        <v>15381</v>
      </c>
      <c r="D3267" s="106"/>
      <c r="E3267" s="106"/>
      <c r="F3267" s="106">
        <v>2</v>
      </c>
      <c r="G3267" s="117">
        <v>64.800000000000011</v>
      </c>
      <c r="H3267" s="102"/>
    </row>
    <row r="3268" spans="1:8" ht="31.5" x14ac:dyDescent="0.25">
      <c r="A3268" s="36" t="s">
        <v>4743</v>
      </c>
      <c r="B3268" s="36" t="s">
        <v>10614</v>
      </c>
      <c r="C3268" s="121" t="s">
        <v>4744</v>
      </c>
      <c r="D3268" s="36" t="s">
        <v>3</v>
      </c>
      <c r="E3268" s="36">
        <v>10</v>
      </c>
      <c r="F3268" s="36">
        <v>1</v>
      </c>
      <c r="G3268" s="116">
        <v>259.18</v>
      </c>
      <c r="H3268" s="102" t="s">
        <v>17877</v>
      </c>
    </row>
    <row r="3269" spans="1:8" ht="31.5" x14ac:dyDescent="0.25">
      <c r="A3269" s="36"/>
      <c r="B3269" s="36"/>
      <c r="C3269" s="122" t="s">
        <v>15382</v>
      </c>
      <c r="D3269" s="106"/>
      <c r="E3269" s="106"/>
      <c r="F3269" s="106">
        <v>1</v>
      </c>
      <c r="G3269" s="117">
        <v>259.18</v>
      </c>
      <c r="H3269" s="102"/>
    </row>
    <row r="3270" spans="1:8" ht="31.5" x14ac:dyDescent="0.25">
      <c r="A3270" s="36" t="s">
        <v>4745</v>
      </c>
      <c r="B3270" s="36" t="s">
        <v>10615</v>
      </c>
      <c r="C3270" s="121" t="s">
        <v>4746</v>
      </c>
      <c r="D3270" s="36" t="s">
        <v>5</v>
      </c>
      <c r="E3270" s="36">
        <v>5</v>
      </c>
      <c r="F3270" s="36">
        <v>1</v>
      </c>
      <c r="G3270" s="116">
        <v>129.59</v>
      </c>
      <c r="H3270" s="102" t="s">
        <v>18051</v>
      </c>
    </row>
    <row r="3271" spans="1:8" x14ac:dyDescent="0.25">
      <c r="A3271" s="36"/>
      <c r="B3271" s="36"/>
      <c r="C3271" s="121"/>
      <c r="D3271" s="36" t="s">
        <v>7</v>
      </c>
      <c r="E3271" s="36">
        <v>0.5</v>
      </c>
      <c r="F3271" s="36">
        <v>1</v>
      </c>
      <c r="G3271" s="116">
        <v>12.96</v>
      </c>
      <c r="H3271" s="102"/>
    </row>
    <row r="3272" spans="1:8" ht="47.25" x14ac:dyDescent="0.25">
      <c r="A3272" s="36"/>
      <c r="B3272" s="36"/>
      <c r="C3272" s="122" t="s">
        <v>15383</v>
      </c>
      <c r="D3272" s="106"/>
      <c r="E3272" s="106"/>
      <c r="F3272" s="106">
        <v>2</v>
      </c>
      <c r="G3272" s="117">
        <v>142.55000000000001</v>
      </c>
      <c r="H3272" s="102"/>
    </row>
    <row r="3273" spans="1:8" ht="31.5" x14ac:dyDescent="0.25">
      <c r="A3273" s="36" t="s">
        <v>4747</v>
      </c>
      <c r="B3273" s="36" t="s">
        <v>10616</v>
      </c>
      <c r="C3273" s="121" t="s">
        <v>4748</v>
      </c>
      <c r="D3273" s="36" t="s">
        <v>8</v>
      </c>
      <c r="E3273" s="36">
        <v>2</v>
      </c>
      <c r="F3273" s="36">
        <v>1</v>
      </c>
      <c r="G3273" s="116">
        <v>51.84</v>
      </c>
      <c r="H3273" s="102" t="s">
        <v>19811</v>
      </c>
    </row>
    <row r="3274" spans="1:8" ht="31.5" x14ac:dyDescent="0.25">
      <c r="A3274" s="36"/>
      <c r="B3274" s="36"/>
      <c r="C3274" s="122" t="s">
        <v>15384</v>
      </c>
      <c r="D3274" s="106"/>
      <c r="E3274" s="106"/>
      <c r="F3274" s="106">
        <v>1</v>
      </c>
      <c r="G3274" s="117">
        <v>51.84</v>
      </c>
      <c r="H3274" s="102"/>
    </row>
    <row r="3275" spans="1:8" ht="47.25" x14ac:dyDescent="0.25">
      <c r="A3275" s="36" t="s">
        <v>4749</v>
      </c>
      <c r="B3275" s="36" t="s">
        <v>10617</v>
      </c>
      <c r="C3275" s="121" t="s">
        <v>4750</v>
      </c>
      <c r="D3275" s="36" t="s">
        <v>3</v>
      </c>
      <c r="E3275" s="36">
        <v>10</v>
      </c>
      <c r="F3275" s="36">
        <v>7</v>
      </c>
      <c r="G3275" s="116">
        <v>1814.27</v>
      </c>
      <c r="H3275" s="102" t="s">
        <v>19116</v>
      </c>
    </row>
    <row r="3276" spans="1:8" x14ac:dyDescent="0.25">
      <c r="A3276" s="36"/>
      <c r="B3276" s="36"/>
      <c r="C3276" s="121"/>
      <c r="D3276" s="36" t="s">
        <v>5</v>
      </c>
      <c r="E3276" s="36">
        <v>5</v>
      </c>
      <c r="F3276" s="36">
        <v>3</v>
      </c>
      <c r="G3276" s="116">
        <v>388.77</v>
      </c>
      <c r="H3276" s="102"/>
    </row>
    <row r="3277" spans="1:8" x14ac:dyDescent="0.25">
      <c r="A3277" s="36"/>
      <c r="B3277" s="36"/>
      <c r="C3277" s="121"/>
      <c r="D3277" s="36" t="s">
        <v>6</v>
      </c>
      <c r="E3277" s="36">
        <v>1</v>
      </c>
      <c r="F3277" s="36">
        <v>1</v>
      </c>
      <c r="G3277" s="116">
        <v>25.92</v>
      </c>
      <c r="H3277" s="102"/>
    </row>
    <row r="3278" spans="1:8" x14ac:dyDescent="0.25">
      <c r="A3278" s="36"/>
      <c r="B3278" s="36"/>
      <c r="C3278" s="121"/>
      <c r="D3278" s="36" t="s">
        <v>7</v>
      </c>
      <c r="E3278" s="36">
        <v>0.5</v>
      </c>
      <c r="F3278" s="36">
        <v>5</v>
      </c>
      <c r="G3278" s="116">
        <v>64.8</v>
      </c>
      <c r="H3278" s="102"/>
    </row>
    <row r="3279" spans="1:8" ht="47.25" x14ac:dyDescent="0.25">
      <c r="A3279" s="36"/>
      <c r="B3279" s="36"/>
      <c r="C3279" s="122" t="s">
        <v>15385</v>
      </c>
      <c r="D3279" s="106"/>
      <c r="E3279" s="106"/>
      <c r="F3279" s="106">
        <v>16</v>
      </c>
      <c r="G3279" s="117">
        <v>2293.7600000000002</v>
      </c>
      <c r="H3279" s="102"/>
    </row>
    <row r="3280" spans="1:8" x14ac:dyDescent="0.25">
      <c r="A3280" s="36" t="s">
        <v>4751</v>
      </c>
      <c r="B3280" s="36" t="s">
        <v>10618</v>
      </c>
      <c r="C3280" s="121" t="s">
        <v>4752</v>
      </c>
      <c r="D3280" s="36" t="s">
        <v>3</v>
      </c>
      <c r="E3280" s="36">
        <v>10</v>
      </c>
      <c r="F3280" s="36">
        <v>8</v>
      </c>
      <c r="G3280" s="116">
        <v>2073.46</v>
      </c>
      <c r="H3280" s="102" t="s">
        <v>17091</v>
      </c>
    </row>
    <row r="3281" spans="1:8" x14ac:dyDescent="0.25">
      <c r="A3281" s="36"/>
      <c r="B3281" s="36"/>
      <c r="C3281" s="121"/>
      <c r="D3281" s="36" t="s">
        <v>5</v>
      </c>
      <c r="E3281" s="36">
        <v>5</v>
      </c>
      <c r="F3281" s="36">
        <v>2</v>
      </c>
      <c r="G3281" s="116">
        <v>259.18</v>
      </c>
      <c r="H3281" s="102"/>
    </row>
    <row r="3282" spans="1:8" x14ac:dyDescent="0.25">
      <c r="A3282" s="36"/>
      <c r="B3282" s="36"/>
      <c r="C3282" s="121"/>
      <c r="D3282" s="36" t="s">
        <v>7</v>
      </c>
      <c r="E3282" s="36">
        <v>0.5</v>
      </c>
      <c r="F3282" s="36">
        <v>4</v>
      </c>
      <c r="G3282" s="116">
        <v>51.84</v>
      </c>
      <c r="H3282" s="102"/>
    </row>
    <row r="3283" spans="1:8" ht="31.5" x14ac:dyDescent="0.25">
      <c r="A3283" s="36"/>
      <c r="B3283" s="36"/>
      <c r="C3283" s="122" t="s">
        <v>15386</v>
      </c>
      <c r="D3283" s="106"/>
      <c r="E3283" s="106"/>
      <c r="F3283" s="106">
        <v>14</v>
      </c>
      <c r="G3283" s="117">
        <v>2384.48</v>
      </c>
      <c r="H3283" s="102"/>
    </row>
    <row r="3284" spans="1:8" ht="47.25" x14ac:dyDescent="0.25">
      <c r="A3284" s="36" t="s">
        <v>4753</v>
      </c>
      <c r="B3284" s="36" t="s">
        <v>10619</v>
      </c>
      <c r="C3284" s="121" t="s">
        <v>4754</v>
      </c>
      <c r="D3284" s="36" t="s">
        <v>4</v>
      </c>
      <c r="E3284" s="36">
        <v>8</v>
      </c>
      <c r="F3284" s="36">
        <v>1</v>
      </c>
      <c r="G3284" s="116">
        <v>207.35</v>
      </c>
      <c r="H3284" s="102" t="s">
        <v>20609</v>
      </c>
    </row>
    <row r="3285" spans="1:8" x14ac:dyDescent="0.25">
      <c r="A3285" s="36"/>
      <c r="B3285" s="36"/>
      <c r="C3285" s="121"/>
      <c r="D3285" s="36" t="s">
        <v>7</v>
      </c>
      <c r="E3285" s="36">
        <v>0.5</v>
      </c>
      <c r="F3285" s="36">
        <v>1</v>
      </c>
      <c r="G3285" s="116">
        <v>12.96</v>
      </c>
      <c r="H3285" s="102"/>
    </row>
    <row r="3286" spans="1:8" ht="47.25" x14ac:dyDescent="0.25">
      <c r="A3286" s="36"/>
      <c r="B3286" s="36"/>
      <c r="C3286" s="122" t="s">
        <v>15387</v>
      </c>
      <c r="D3286" s="106"/>
      <c r="E3286" s="106"/>
      <c r="F3286" s="106">
        <v>2</v>
      </c>
      <c r="G3286" s="117">
        <v>220.31</v>
      </c>
      <c r="H3286" s="102"/>
    </row>
    <row r="3287" spans="1:8" ht="31.5" x14ac:dyDescent="0.25">
      <c r="A3287" s="36" t="s">
        <v>4755</v>
      </c>
      <c r="B3287" s="36" t="s">
        <v>10620</v>
      </c>
      <c r="C3287" s="121" t="s">
        <v>4756</v>
      </c>
      <c r="D3287" s="36" t="s">
        <v>3</v>
      </c>
      <c r="E3287" s="36">
        <v>10</v>
      </c>
      <c r="F3287" s="36">
        <v>1</v>
      </c>
      <c r="G3287" s="116">
        <v>259.18</v>
      </c>
      <c r="H3287" s="102" t="s">
        <v>17328</v>
      </c>
    </row>
    <row r="3288" spans="1:8" x14ac:dyDescent="0.25">
      <c r="A3288" s="36"/>
      <c r="B3288" s="36"/>
      <c r="C3288" s="121"/>
      <c r="D3288" s="36" t="s">
        <v>7</v>
      </c>
      <c r="E3288" s="36">
        <v>0.5</v>
      </c>
      <c r="F3288" s="36">
        <v>2</v>
      </c>
      <c r="G3288" s="116">
        <v>25.92</v>
      </c>
      <c r="H3288" s="102"/>
    </row>
    <row r="3289" spans="1:8" ht="47.25" x14ac:dyDescent="0.25">
      <c r="A3289" s="36"/>
      <c r="B3289" s="36"/>
      <c r="C3289" s="122" t="s">
        <v>15388</v>
      </c>
      <c r="D3289" s="106"/>
      <c r="E3289" s="106"/>
      <c r="F3289" s="106">
        <v>3</v>
      </c>
      <c r="G3289" s="117">
        <v>285.10000000000002</v>
      </c>
      <c r="H3289" s="102"/>
    </row>
    <row r="3290" spans="1:8" ht="31.5" x14ac:dyDescent="0.25">
      <c r="A3290" s="36" t="s">
        <v>4757</v>
      </c>
      <c r="B3290" s="36" t="s">
        <v>10621</v>
      </c>
      <c r="C3290" s="121" t="s">
        <v>4758</v>
      </c>
      <c r="D3290" s="36" t="s">
        <v>3</v>
      </c>
      <c r="E3290" s="36">
        <v>10</v>
      </c>
      <c r="F3290" s="36">
        <v>3</v>
      </c>
      <c r="G3290" s="116">
        <v>777.55</v>
      </c>
      <c r="H3290" s="102" t="s">
        <v>18158</v>
      </c>
    </row>
    <row r="3291" spans="1:8" x14ac:dyDescent="0.25">
      <c r="A3291" s="36"/>
      <c r="B3291" s="36"/>
      <c r="C3291" s="121"/>
      <c r="D3291" s="36" t="s">
        <v>5</v>
      </c>
      <c r="E3291" s="36">
        <v>5</v>
      </c>
      <c r="F3291" s="36">
        <v>1</v>
      </c>
      <c r="G3291" s="116">
        <v>129.59</v>
      </c>
      <c r="H3291" s="102"/>
    </row>
    <row r="3292" spans="1:8" x14ac:dyDescent="0.25">
      <c r="A3292" s="36"/>
      <c r="B3292" s="36"/>
      <c r="C3292" s="121"/>
      <c r="D3292" s="36" t="s">
        <v>6</v>
      </c>
      <c r="E3292" s="36">
        <v>1</v>
      </c>
      <c r="F3292" s="36">
        <v>4</v>
      </c>
      <c r="G3292" s="116">
        <v>103.67</v>
      </c>
      <c r="H3292" s="102"/>
    </row>
    <row r="3293" spans="1:8" x14ac:dyDescent="0.25">
      <c r="A3293" s="36"/>
      <c r="B3293" s="36"/>
      <c r="C3293" s="121"/>
      <c r="D3293" s="36" t="s">
        <v>7</v>
      </c>
      <c r="E3293" s="36">
        <v>0.5</v>
      </c>
      <c r="F3293" s="36">
        <v>4</v>
      </c>
      <c r="G3293" s="116">
        <v>51.84</v>
      </c>
      <c r="H3293" s="102"/>
    </row>
    <row r="3294" spans="1:8" ht="47.25" x14ac:dyDescent="0.25">
      <c r="A3294" s="36"/>
      <c r="B3294" s="36"/>
      <c r="C3294" s="122" t="s">
        <v>15389</v>
      </c>
      <c r="D3294" s="106"/>
      <c r="E3294" s="106"/>
      <c r="F3294" s="106">
        <v>12</v>
      </c>
      <c r="G3294" s="117">
        <v>1062.6499999999999</v>
      </c>
      <c r="H3294" s="102"/>
    </row>
    <row r="3295" spans="1:8" ht="31.5" x14ac:dyDescent="0.25">
      <c r="A3295" s="36" t="s">
        <v>4759</v>
      </c>
      <c r="B3295" s="36" t="s">
        <v>10622</v>
      </c>
      <c r="C3295" s="121" t="s">
        <v>4760</v>
      </c>
      <c r="D3295" s="36" t="s">
        <v>8</v>
      </c>
      <c r="E3295" s="36">
        <v>2</v>
      </c>
      <c r="F3295" s="36">
        <v>7</v>
      </c>
      <c r="G3295" s="116">
        <v>362.85</v>
      </c>
      <c r="H3295" s="102" t="s">
        <v>18015</v>
      </c>
    </row>
    <row r="3296" spans="1:8" x14ac:dyDescent="0.25">
      <c r="A3296" s="36"/>
      <c r="B3296" s="36"/>
      <c r="C3296" s="121"/>
      <c r="D3296" s="36" t="s">
        <v>7</v>
      </c>
      <c r="E3296" s="36">
        <v>0.5</v>
      </c>
      <c r="F3296" s="36">
        <v>8</v>
      </c>
      <c r="G3296" s="116">
        <v>103.67</v>
      </c>
      <c r="H3296" s="102"/>
    </row>
    <row r="3297" spans="1:8" ht="31.5" x14ac:dyDescent="0.25">
      <c r="A3297" s="36"/>
      <c r="B3297" s="36"/>
      <c r="C3297" s="122" t="s">
        <v>15390</v>
      </c>
      <c r="D3297" s="106"/>
      <c r="E3297" s="106"/>
      <c r="F3297" s="106">
        <v>15</v>
      </c>
      <c r="G3297" s="117">
        <v>466.52000000000004</v>
      </c>
      <c r="H3297" s="102"/>
    </row>
    <row r="3298" spans="1:8" ht="31.5" x14ac:dyDescent="0.25">
      <c r="A3298" s="36" t="s">
        <v>4761</v>
      </c>
      <c r="B3298" s="36" t="s">
        <v>10623</v>
      </c>
      <c r="C3298" s="121" t="s">
        <v>4762</v>
      </c>
      <c r="D3298" s="36" t="s">
        <v>8</v>
      </c>
      <c r="E3298" s="36">
        <v>2</v>
      </c>
      <c r="F3298" s="36">
        <v>1</v>
      </c>
      <c r="G3298" s="116">
        <v>51.84</v>
      </c>
      <c r="H3298" s="102" t="s">
        <v>18866</v>
      </c>
    </row>
    <row r="3299" spans="1:8" x14ac:dyDescent="0.25">
      <c r="A3299" s="36"/>
      <c r="B3299" s="36"/>
      <c r="C3299" s="121"/>
      <c r="D3299" s="36" t="s">
        <v>7</v>
      </c>
      <c r="E3299" s="36">
        <v>0.5</v>
      </c>
      <c r="F3299" s="36">
        <v>1</v>
      </c>
      <c r="G3299" s="116">
        <v>12.96</v>
      </c>
      <c r="H3299" s="102"/>
    </row>
    <row r="3300" spans="1:8" ht="47.25" x14ac:dyDescent="0.25">
      <c r="A3300" s="36"/>
      <c r="B3300" s="36"/>
      <c r="C3300" s="122" t="s">
        <v>15391</v>
      </c>
      <c r="D3300" s="106"/>
      <c r="E3300" s="106"/>
      <c r="F3300" s="106">
        <v>2</v>
      </c>
      <c r="G3300" s="117">
        <v>64.800000000000011</v>
      </c>
      <c r="H3300" s="102"/>
    </row>
    <row r="3301" spans="1:8" ht="31.5" x14ac:dyDescent="0.25">
      <c r="A3301" s="36" t="s">
        <v>4763</v>
      </c>
      <c r="B3301" s="36" t="s">
        <v>10624</v>
      </c>
      <c r="C3301" s="121" t="s">
        <v>4764</v>
      </c>
      <c r="D3301" s="36" t="s">
        <v>8</v>
      </c>
      <c r="E3301" s="36">
        <v>2</v>
      </c>
      <c r="F3301" s="36">
        <v>1</v>
      </c>
      <c r="G3301" s="116">
        <v>51.84</v>
      </c>
      <c r="H3301" s="102" t="s">
        <v>18312</v>
      </c>
    </row>
    <row r="3302" spans="1:8" ht="31.5" x14ac:dyDescent="0.25">
      <c r="A3302" s="36"/>
      <c r="B3302" s="36"/>
      <c r="C3302" s="122" t="s">
        <v>15392</v>
      </c>
      <c r="D3302" s="106"/>
      <c r="E3302" s="106"/>
      <c r="F3302" s="106">
        <v>1</v>
      </c>
      <c r="G3302" s="117">
        <v>51.84</v>
      </c>
      <c r="H3302" s="102"/>
    </row>
    <row r="3303" spans="1:8" ht="31.5" x14ac:dyDescent="0.25">
      <c r="A3303" s="36" t="s">
        <v>4765</v>
      </c>
      <c r="B3303" s="36" t="s">
        <v>10625</v>
      </c>
      <c r="C3303" s="121" t="s">
        <v>4766</v>
      </c>
      <c r="D3303" s="36" t="s">
        <v>4</v>
      </c>
      <c r="E3303" s="36">
        <v>8</v>
      </c>
      <c r="F3303" s="36">
        <v>1</v>
      </c>
      <c r="G3303" s="116">
        <v>207.35</v>
      </c>
      <c r="H3303" s="102" t="s">
        <v>19637</v>
      </c>
    </row>
    <row r="3304" spans="1:8" x14ac:dyDescent="0.25">
      <c r="A3304" s="36"/>
      <c r="B3304" s="36"/>
      <c r="C3304" s="121"/>
      <c r="D3304" s="36" t="s">
        <v>8</v>
      </c>
      <c r="E3304" s="36">
        <v>2</v>
      </c>
      <c r="F3304" s="36">
        <v>7</v>
      </c>
      <c r="G3304" s="116">
        <v>362.85</v>
      </c>
      <c r="H3304" s="102"/>
    </row>
    <row r="3305" spans="1:8" x14ac:dyDescent="0.25">
      <c r="A3305" s="36"/>
      <c r="B3305" s="36"/>
      <c r="C3305" s="121"/>
      <c r="D3305" s="36" t="s">
        <v>7</v>
      </c>
      <c r="E3305" s="36">
        <v>0.5</v>
      </c>
      <c r="F3305" s="36">
        <v>4</v>
      </c>
      <c r="G3305" s="116">
        <v>51.84</v>
      </c>
      <c r="H3305" s="102"/>
    </row>
    <row r="3306" spans="1:8" ht="31.5" x14ac:dyDescent="0.25">
      <c r="A3306" s="36"/>
      <c r="B3306" s="36"/>
      <c r="C3306" s="122" t="s">
        <v>15393</v>
      </c>
      <c r="D3306" s="106"/>
      <c r="E3306" s="106"/>
      <c r="F3306" s="106">
        <v>12</v>
      </c>
      <c r="G3306" s="117">
        <v>622.04000000000008</v>
      </c>
      <c r="H3306" s="102"/>
    </row>
    <row r="3307" spans="1:8" ht="31.5" x14ac:dyDescent="0.25">
      <c r="A3307" s="36" t="s">
        <v>4767</v>
      </c>
      <c r="B3307" s="36" t="s">
        <v>10626</v>
      </c>
      <c r="C3307" s="121" t="s">
        <v>4768</v>
      </c>
      <c r="D3307" s="36" t="s">
        <v>7</v>
      </c>
      <c r="E3307" s="36">
        <v>0.5</v>
      </c>
      <c r="F3307" s="36">
        <v>4</v>
      </c>
      <c r="G3307" s="116">
        <v>51.84</v>
      </c>
      <c r="H3307" s="102" t="s">
        <v>19932</v>
      </c>
    </row>
    <row r="3308" spans="1:8" ht="31.5" x14ac:dyDescent="0.25">
      <c r="A3308" s="36"/>
      <c r="B3308" s="36"/>
      <c r="C3308" s="122" t="s">
        <v>15394</v>
      </c>
      <c r="D3308" s="106"/>
      <c r="E3308" s="106"/>
      <c r="F3308" s="106">
        <v>4</v>
      </c>
      <c r="G3308" s="117">
        <v>51.84</v>
      </c>
      <c r="H3308" s="102"/>
    </row>
    <row r="3309" spans="1:8" ht="31.5" x14ac:dyDescent="0.25">
      <c r="A3309" s="36" t="s">
        <v>4769</v>
      </c>
      <c r="B3309" s="36" t="s">
        <v>10627</v>
      </c>
      <c r="C3309" s="121" t="s">
        <v>4770</v>
      </c>
      <c r="D3309" s="36" t="s">
        <v>8</v>
      </c>
      <c r="E3309" s="36">
        <v>2</v>
      </c>
      <c r="F3309" s="36">
        <v>2</v>
      </c>
      <c r="G3309" s="116">
        <v>103.67</v>
      </c>
      <c r="H3309" s="102" t="s">
        <v>17677</v>
      </c>
    </row>
    <row r="3310" spans="1:8" x14ac:dyDescent="0.25">
      <c r="A3310" s="36"/>
      <c r="B3310" s="36"/>
      <c r="C3310" s="121"/>
      <c r="D3310" s="36" t="s">
        <v>7</v>
      </c>
      <c r="E3310" s="36">
        <v>0.5</v>
      </c>
      <c r="F3310" s="36">
        <v>1</v>
      </c>
      <c r="G3310" s="116">
        <v>12.96</v>
      </c>
      <c r="H3310" s="102"/>
    </row>
    <row r="3311" spans="1:8" ht="31.5" x14ac:dyDescent="0.25">
      <c r="A3311" s="36"/>
      <c r="B3311" s="36"/>
      <c r="C3311" s="122" t="s">
        <v>15395</v>
      </c>
      <c r="D3311" s="106"/>
      <c r="E3311" s="106"/>
      <c r="F3311" s="106">
        <v>3</v>
      </c>
      <c r="G3311" s="117">
        <v>116.63</v>
      </c>
      <c r="H3311" s="102"/>
    </row>
    <row r="3312" spans="1:8" ht="31.5" x14ac:dyDescent="0.25">
      <c r="A3312" s="36" t="s">
        <v>4771</v>
      </c>
      <c r="B3312" s="36" t="s">
        <v>10628</v>
      </c>
      <c r="C3312" s="121" t="s">
        <v>4772</v>
      </c>
      <c r="D3312" s="36" t="s">
        <v>4</v>
      </c>
      <c r="E3312" s="36">
        <v>8</v>
      </c>
      <c r="F3312" s="36">
        <v>3</v>
      </c>
      <c r="G3312" s="116">
        <v>622.04</v>
      </c>
      <c r="H3312" s="102" t="s">
        <v>16856</v>
      </c>
    </row>
    <row r="3313" spans="1:8" x14ac:dyDescent="0.25">
      <c r="A3313" s="36"/>
      <c r="B3313" s="36"/>
      <c r="C3313" s="121"/>
      <c r="D3313" s="36" t="s">
        <v>7</v>
      </c>
      <c r="E3313" s="36">
        <v>0.5</v>
      </c>
      <c r="F3313" s="36">
        <v>5</v>
      </c>
      <c r="G3313" s="116">
        <v>64.8</v>
      </c>
      <c r="H3313" s="102"/>
    </row>
    <row r="3314" spans="1:8" ht="47.25" x14ac:dyDescent="0.25">
      <c r="A3314" s="36"/>
      <c r="B3314" s="36"/>
      <c r="C3314" s="122" t="s">
        <v>15396</v>
      </c>
      <c r="D3314" s="106"/>
      <c r="E3314" s="106"/>
      <c r="F3314" s="106">
        <v>8</v>
      </c>
      <c r="G3314" s="117">
        <v>686.83999999999992</v>
      </c>
      <c r="H3314" s="102"/>
    </row>
    <row r="3315" spans="1:8" x14ac:dyDescent="0.25">
      <c r="A3315" s="36" t="s">
        <v>4773</v>
      </c>
      <c r="B3315" s="36" t="s">
        <v>10629</v>
      </c>
      <c r="C3315" s="121" t="s">
        <v>4774</v>
      </c>
      <c r="D3315" s="36" t="s">
        <v>7</v>
      </c>
      <c r="E3315" s="36">
        <v>0.5</v>
      </c>
      <c r="F3315" s="36">
        <v>1</v>
      </c>
      <c r="G3315" s="116">
        <v>12.96</v>
      </c>
      <c r="H3315" s="102" t="s">
        <v>18508</v>
      </c>
    </row>
    <row r="3316" spans="1:8" x14ac:dyDescent="0.25">
      <c r="A3316" s="36"/>
      <c r="B3316" s="36"/>
      <c r="C3316" s="122" t="s">
        <v>15397</v>
      </c>
      <c r="D3316" s="106"/>
      <c r="E3316" s="106"/>
      <c r="F3316" s="106">
        <v>1</v>
      </c>
      <c r="G3316" s="117">
        <v>12.96</v>
      </c>
      <c r="H3316" s="102"/>
    </row>
    <row r="3317" spans="1:8" ht="31.5" x14ac:dyDescent="0.25">
      <c r="A3317" s="36" t="s">
        <v>4775</v>
      </c>
      <c r="B3317" s="36" t="s">
        <v>10630</v>
      </c>
      <c r="C3317" s="121" t="s">
        <v>4776</v>
      </c>
      <c r="D3317" s="36" t="s">
        <v>7</v>
      </c>
      <c r="E3317" s="36">
        <v>0.5</v>
      </c>
      <c r="F3317" s="36">
        <v>1</v>
      </c>
      <c r="G3317" s="116">
        <v>12.96</v>
      </c>
      <c r="H3317" s="102" t="s">
        <v>18486</v>
      </c>
    </row>
    <row r="3318" spans="1:8" ht="31.5" x14ac:dyDescent="0.25">
      <c r="A3318" s="36"/>
      <c r="B3318" s="36"/>
      <c r="C3318" s="122" t="s">
        <v>15398</v>
      </c>
      <c r="D3318" s="106"/>
      <c r="E3318" s="106"/>
      <c r="F3318" s="106">
        <v>1</v>
      </c>
      <c r="G3318" s="117">
        <v>12.96</v>
      </c>
      <c r="H3318" s="102"/>
    </row>
    <row r="3319" spans="1:8" x14ac:dyDescent="0.25">
      <c r="A3319" s="36" t="s">
        <v>4777</v>
      </c>
      <c r="B3319" s="36" t="s">
        <v>10631</v>
      </c>
      <c r="C3319" s="121" t="s">
        <v>4778</v>
      </c>
      <c r="D3319" s="36" t="s">
        <v>8</v>
      </c>
      <c r="E3319" s="36">
        <v>2</v>
      </c>
      <c r="F3319" s="36">
        <v>2</v>
      </c>
      <c r="G3319" s="116">
        <v>103.67</v>
      </c>
      <c r="H3319" s="102" t="s">
        <v>20776</v>
      </c>
    </row>
    <row r="3320" spans="1:8" x14ac:dyDescent="0.25">
      <c r="A3320" s="36"/>
      <c r="B3320" s="36"/>
      <c r="C3320" s="121"/>
      <c r="D3320" s="36" t="s">
        <v>7</v>
      </c>
      <c r="E3320" s="36">
        <v>0.5</v>
      </c>
      <c r="F3320" s="36">
        <v>3</v>
      </c>
      <c r="G3320" s="116">
        <v>38.880000000000003</v>
      </c>
      <c r="H3320" s="102"/>
    </row>
    <row r="3321" spans="1:8" x14ac:dyDescent="0.25">
      <c r="A3321" s="36"/>
      <c r="B3321" s="36"/>
      <c r="C3321" s="122" t="s">
        <v>15399</v>
      </c>
      <c r="D3321" s="106"/>
      <c r="E3321" s="106"/>
      <c r="F3321" s="106">
        <v>5</v>
      </c>
      <c r="G3321" s="117">
        <v>142.55000000000001</v>
      </c>
      <c r="H3321" s="102"/>
    </row>
    <row r="3322" spans="1:8" ht="31.5" x14ac:dyDescent="0.25">
      <c r="A3322" s="36" t="s">
        <v>4779</v>
      </c>
      <c r="B3322" s="36" t="s">
        <v>10632</v>
      </c>
      <c r="C3322" s="121" t="s">
        <v>4780</v>
      </c>
      <c r="D3322" s="36" t="s">
        <v>8</v>
      </c>
      <c r="E3322" s="36">
        <v>2</v>
      </c>
      <c r="F3322" s="36">
        <v>1</v>
      </c>
      <c r="G3322" s="116">
        <v>51.84</v>
      </c>
      <c r="H3322" s="102" t="s">
        <v>20243</v>
      </c>
    </row>
    <row r="3323" spans="1:8" ht="31.5" x14ac:dyDescent="0.25">
      <c r="A3323" s="36"/>
      <c r="B3323" s="36"/>
      <c r="C3323" s="122" t="s">
        <v>15400</v>
      </c>
      <c r="D3323" s="106"/>
      <c r="E3323" s="106"/>
      <c r="F3323" s="106">
        <v>1</v>
      </c>
      <c r="G3323" s="117">
        <v>51.84</v>
      </c>
      <c r="H3323" s="102"/>
    </row>
    <row r="3324" spans="1:8" ht="31.5" x14ac:dyDescent="0.25">
      <c r="A3324" s="36" t="s">
        <v>4781</v>
      </c>
      <c r="B3324" s="36" t="s">
        <v>10633</v>
      </c>
      <c r="C3324" s="121" t="s">
        <v>4782</v>
      </c>
      <c r="D3324" s="36" t="s">
        <v>8</v>
      </c>
      <c r="E3324" s="36">
        <v>2</v>
      </c>
      <c r="F3324" s="36">
        <v>1</v>
      </c>
      <c r="G3324" s="116">
        <v>51.84</v>
      </c>
      <c r="H3324" s="102" t="s">
        <v>20676</v>
      </c>
    </row>
    <row r="3325" spans="1:8" x14ac:dyDescent="0.25">
      <c r="A3325" s="36"/>
      <c r="B3325" s="36"/>
      <c r="C3325" s="121"/>
      <c r="D3325" s="36" t="s">
        <v>7</v>
      </c>
      <c r="E3325" s="36">
        <v>0.5</v>
      </c>
      <c r="F3325" s="36">
        <v>1</v>
      </c>
      <c r="G3325" s="116">
        <v>12.96</v>
      </c>
      <c r="H3325" s="102"/>
    </row>
    <row r="3326" spans="1:8" ht="31.5" x14ac:dyDescent="0.25">
      <c r="A3326" s="36"/>
      <c r="B3326" s="36"/>
      <c r="C3326" s="122" t="s">
        <v>15401</v>
      </c>
      <c r="D3326" s="106"/>
      <c r="E3326" s="106"/>
      <c r="F3326" s="106">
        <v>2</v>
      </c>
      <c r="G3326" s="117">
        <v>64.800000000000011</v>
      </c>
      <c r="H3326" s="102"/>
    </row>
    <row r="3327" spans="1:8" ht="31.5" x14ac:dyDescent="0.25">
      <c r="A3327" s="36" t="s">
        <v>4783</v>
      </c>
      <c r="B3327" s="36" t="s">
        <v>10634</v>
      </c>
      <c r="C3327" s="121" t="s">
        <v>4784</v>
      </c>
      <c r="D3327" s="36" t="s">
        <v>8</v>
      </c>
      <c r="E3327" s="36">
        <v>2</v>
      </c>
      <c r="F3327" s="36">
        <v>1</v>
      </c>
      <c r="G3327" s="116">
        <v>51.84</v>
      </c>
      <c r="H3327" s="102" t="s">
        <v>17381</v>
      </c>
    </row>
    <row r="3328" spans="1:8" ht="31.5" x14ac:dyDescent="0.25">
      <c r="A3328" s="36"/>
      <c r="B3328" s="36"/>
      <c r="C3328" s="122" t="s">
        <v>15402</v>
      </c>
      <c r="D3328" s="106"/>
      <c r="E3328" s="106"/>
      <c r="F3328" s="106">
        <v>1</v>
      </c>
      <c r="G3328" s="117">
        <v>51.84</v>
      </c>
      <c r="H3328" s="102"/>
    </row>
    <row r="3329" spans="1:8" ht="31.5" x14ac:dyDescent="0.25">
      <c r="A3329" s="36" t="s">
        <v>4785</v>
      </c>
      <c r="B3329" s="36" t="s">
        <v>10635</v>
      </c>
      <c r="C3329" s="121" t="s">
        <v>4786</v>
      </c>
      <c r="D3329" s="36" t="s">
        <v>8</v>
      </c>
      <c r="E3329" s="36">
        <v>2</v>
      </c>
      <c r="F3329" s="36">
        <v>1</v>
      </c>
      <c r="G3329" s="116">
        <v>51.84</v>
      </c>
      <c r="H3329" s="102" t="s">
        <v>20427</v>
      </c>
    </row>
    <row r="3330" spans="1:8" ht="31.5" x14ac:dyDescent="0.25">
      <c r="A3330" s="36"/>
      <c r="B3330" s="36"/>
      <c r="C3330" s="122" t="s">
        <v>15403</v>
      </c>
      <c r="D3330" s="106"/>
      <c r="E3330" s="106"/>
      <c r="F3330" s="106">
        <v>1</v>
      </c>
      <c r="G3330" s="117">
        <v>51.84</v>
      </c>
      <c r="H3330" s="102"/>
    </row>
    <row r="3331" spans="1:8" ht="31.5" x14ac:dyDescent="0.25">
      <c r="A3331" s="36" t="s">
        <v>4787</v>
      </c>
      <c r="B3331" s="36" t="s">
        <v>10636</v>
      </c>
      <c r="C3331" s="121" t="s">
        <v>4788</v>
      </c>
      <c r="D3331" s="36" t="s">
        <v>8</v>
      </c>
      <c r="E3331" s="36">
        <v>2</v>
      </c>
      <c r="F3331" s="36">
        <v>1</v>
      </c>
      <c r="G3331" s="116">
        <v>51.84</v>
      </c>
      <c r="H3331" s="102" t="s">
        <v>19494</v>
      </c>
    </row>
    <row r="3332" spans="1:8" ht="31.5" x14ac:dyDescent="0.25">
      <c r="A3332" s="36"/>
      <c r="B3332" s="36"/>
      <c r="C3332" s="122" t="s">
        <v>15404</v>
      </c>
      <c r="D3332" s="106"/>
      <c r="E3332" s="106"/>
      <c r="F3332" s="106">
        <v>1</v>
      </c>
      <c r="G3332" s="117">
        <v>51.84</v>
      </c>
      <c r="H3332" s="102"/>
    </row>
    <row r="3333" spans="1:8" ht="31.5" x14ac:dyDescent="0.25">
      <c r="A3333" s="36" t="s">
        <v>4789</v>
      </c>
      <c r="B3333" s="36" t="s">
        <v>10637</v>
      </c>
      <c r="C3333" s="121" t="s">
        <v>4790</v>
      </c>
      <c r="D3333" s="36" t="s">
        <v>4</v>
      </c>
      <c r="E3333" s="36">
        <v>8</v>
      </c>
      <c r="F3333" s="36">
        <v>1</v>
      </c>
      <c r="G3333" s="116">
        <v>207.35</v>
      </c>
      <c r="H3333" s="102" t="s">
        <v>19469</v>
      </c>
    </row>
    <row r="3334" spans="1:8" ht="31.5" x14ac:dyDescent="0.25">
      <c r="A3334" s="36"/>
      <c r="B3334" s="36"/>
      <c r="C3334" s="122" t="s">
        <v>15405</v>
      </c>
      <c r="D3334" s="106"/>
      <c r="E3334" s="106"/>
      <c r="F3334" s="106">
        <v>1</v>
      </c>
      <c r="G3334" s="117">
        <v>207.35</v>
      </c>
      <c r="H3334" s="102"/>
    </row>
    <row r="3335" spans="1:8" ht="31.5" x14ac:dyDescent="0.25">
      <c r="A3335" s="36" t="s">
        <v>4791</v>
      </c>
      <c r="B3335" s="36" t="s">
        <v>10638</v>
      </c>
      <c r="C3335" s="121" t="s">
        <v>4792</v>
      </c>
      <c r="D3335" s="36" t="s">
        <v>5</v>
      </c>
      <c r="E3335" s="36">
        <v>5</v>
      </c>
      <c r="F3335" s="36">
        <v>1</v>
      </c>
      <c r="G3335" s="116">
        <v>129.59</v>
      </c>
      <c r="H3335" s="102" t="s">
        <v>18856</v>
      </c>
    </row>
    <row r="3336" spans="1:8" ht="31.5" x14ac:dyDescent="0.25">
      <c r="A3336" s="36"/>
      <c r="B3336" s="36"/>
      <c r="C3336" s="122" t="s">
        <v>15406</v>
      </c>
      <c r="D3336" s="106"/>
      <c r="E3336" s="106"/>
      <c r="F3336" s="106">
        <v>1</v>
      </c>
      <c r="G3336" s="117">
        <v>129.59</v>
      </c>
      <c r="H3336" s="102"/>
    </row>
    <row r="3337" spans="1:8" ht="31.5" x14ac:dyDescent="0.25">
      <c r="A3337" s="36" t="s">
        <v>683</v>
      </c>
      <c r="B3337" s="36" t="s">
        <v>8401</v>
      </c>
      <c r="C3337" s="121" t="s">
        <v>34</v>
      </c>
      <c r="D3337" s="36" t="s">
        <v>5</v>
      </c>
      <c r="E3337" s="36">
        <v>5</v>
      </c>
      <c r="F3337" s="36">
        <v>2</v>
      </c>
      <c r="G3337" s="116">
        <v>259.18</v>
      </c>
      <c r="H3337" s="102" t="s">
        <v>17127</v>
      </c>
    </row>
    <row r="3338" spans="1:8" x14ac:dyDescent="0.25">
      <c r="A3338" s="36"/>
      <c r="B3338" s="36"/>
      <c r="C3338" s="121"/>
      <c r="D3338" s="36" t="s">
        <v>7</v>
      </c>
      <c r="E3338" s="36">
        <v>0.5</v>
      </c>
      <c r="F3338" s="36">
        <v>1</v>
      </c>
      <c r="G3338" s="116">
        <v>12.96</v>
      </c>
      <c r="H3338" s="102"/>
    </row>
    <row r="3339" spans="1:8" ht="47.25" x14ac:dyDescent="0.25">
      <c r="A3339" s="36"/>
      <c r="B3339" s="36"/>
      <c r="C3339" s="122" t="s">
        <v>15407</v>
      </c>
      <c r="D3339" s="106"/>
      <c r="E3339" s="106"/>
      <c r="F3339" s="106">
        <v>3</v>
      </c>
      <c r="G3339" s="117">
        <v>272.14</v>
      </c>
      <c r="H3339" s="102"/>
    </row>
    <row r="3340" spans="1:8" ht="47.25" x14ac:dyDescent="0.25">
      <c r="A3340" s="36" t="s">
        <v>4793</v>
      </c>
      <c r="B3340" s="36" t="s">
        <v>10639</v>
      </c>
      <c r="C3340" s="121" t="s">
        <v>4794</v>
      </c>
      <c r="D3340" s="36" t="s">
        <v>7</v>
      </c>
      <c r="E3340" s="36">
        <v>0.5</v>
      </c>
      <c r="F3340" s="36">
        <v>2</v>
      </c>
      <c r="G3340" s="116">
        <v>25.92</v>
      </c>
      <c r="H3340" s="102" t="s">
        <v>18949</v>
      </c>
    </row>
    <row r="3341" spans="1:8" ht="47.25" x14ac:dyDescent="0.25">
      <c r="A3341" s="36"/>
      <c r="B3341" s="36"/>
      <c r="C3341" s="122" t="s">
        <v>15408</v>
      </c>
      <c r="D3341" s="106"/>
      <c r="E3341" s="106"/>
      <c r="F3341" s="106">
        <v>2</v>
      </c>
      <c r="G3341" s="117">
        <v>25.92</v>
      </c>
      <c r="H3341" s="102"/>
    </row>
    <row r="3342" spans="1:8" ht="31.5" x14ac:dyDescent="0.25">
      <c r="A3342" s="36" t="s">
        <v>4795</v>
      </c>
      <c r="B3342" s="36" t="s">
        <v>10640</v>
      </c>
      <c r="C3342" s="121" t="s">
        <v>4796</v>
      </c>
      <c r="D3342" s="36" t="s">
        <v>5</v>
      </c>
      <c r="E3342" s="36">
        <v>5</v>
      </c>
      <c r="F3342" s="36">
        <v>1</v>
      </c>
      <c r="G3342" s="116">
        <v>129.59</v>
      </c>
      <c r="H3342" s="102" t="s">
        <v>20799</v>
      </c>
    </row>
    <row r="3343" spans="1:8" ht="31.5" x14ac:dyDescent="0.25">
      <c r="A3343" s="36"/>
      <c r="B3343" s="36"/>
      <c r="C3343" s="122" t="s">
        <v>15409</v>
      </c>
      <c r="D3343" s="106"/>
      <c r="E3343" s="106"/>
      <c r="F3343" s="106">
        <v>1</v>
      </c>
      <c r="G3343" s="117">
        <v>129.59</v>
      </c>
      <c r="H3343" s="102"/>
    </row>
    <row r="3344" spans="1:8" ht="31.5" x14ac:dyDescent="0.25">
      <c r="A3344" s="36" t="s">
        <v>4797</v>
      </c>
      <c r="B3344" s="36" t="s">
        <v>10641</v>
      </c>
      <c r="C3344" s="121" t="s">
        <v>4798</v>
      </c>
      <c r="D3344" s="36" t="s">
        <v>3</v>
      </c>
      <c r="E3344" s="36">
        <v>10</v>
      </c>
      <c r="F3344" s="36">
        <v>7</v>
      </c>
      <c r="G3344" s="116">
        <v>1814.27</v>
      </c>
      <c r="H3344" s="102" t="s">
        <v>17757</v>
      </c>
    </row>
    <row r="3345" spans="1:8" x14ac:dyDescent="0.25">
      <c r="A3345" s="36"/>
      <c r="B3345" s="36"/>
      <c r="C3345" s="121"/>
      <c r="D3345" s="36" t="s">
        <v>4</v>
      </c>
      <c r="E3345" s="36">
        <v>8</v>
      </c>
      <c r="F3345" s="36">
        <v>3</v>
      </c>
      <c r="G3345" s="116">
        <v>622.04</v>
      </c>
      <c r="H3345" s="102"/>
    </row>
    <row r="3346" spans="1:8" x14ac:dyDescent="0.25">
      <c r="A3346" s="36"/>
      <c r="B3346" s="36"/>
      <c r="C3346" s="121"/>
      <c r="D3346" s="36" t="s">
        <v>6</v>
      </c>
      <c r="E3346" s="36">
        <v>1</v>
      </c>
      <c r="F3346" s="36">
        <v>2</v>
      </c>
      <c r="G3346" s="116">
        <v>51.84</v>
      </c>
      <c r="H3346" s="102"/>
    </row>
    <row r="3347" spans="1:8" x14ac:dyDescent="0.25">
      <c r="A3347" s="36"/>
      <c r="B3347" s="36"/>
      <c r="C3347" s="121"/>
      <c r="D3347" s="36" t="s">
        <v>7</v>
      </c>
      <c r="E3347" s="36">
        <v>0.5</v>
      </c>
      <c r="F3347" s="36">
        <v>5</v>
      </c>
      <c r="G3347" s="116">
        <v>64.8</v>
      </c>
      <c r="H3347" s="102"/>
    </row>
    <row r="3348" spans="1:8" ht="47.25" x14ac:dyDescent="0.25">
      <c r="A3348" s="36"/>
      <c r="B3348" s="36"/>
      <c r="C3348" s="122" t="s">
        <v>15410</v>
      </c>
      <c r="D3348" s="106"/>
      <c r="E3348" s="106"/>
      <c r="F3348" s="106">
        <v>17</v>
      </c>
      <c r="G3348" s="117">
        <v>2552.9500000000003</v>
      </c>
      <c r="H3348" s="102"/>
    </row>
    <row r="3349" spans="1:8" ht="31.5" x14ac:dyDescent="0.25">
      <c r="A3349" s="36" t="s">
        <v>4799</v>
      </c>
      <c r="B3349" s="36" t="s">
        <v>10642</v>
      </c>
      <c r="C3349" s="121" t="s">
        <v>4800</v>
      </c>
      <c r="D3349" s="36" t="s">
        <v>7</v>
      </c>
      <c r="E3349" s="36">
        <v>0.5</v>
      </c>
      <c r="F3349" s="36">
        <v>1</v>
      </c>
      <c r="G3349" s="116">
        <v>12.96</v>
      </c>
      <c r="H3349" s="102" t="s">
        <v>20339</v>
      </c>
    </row>
    <row r="3350" spans="1:8" ht="31.5" x14ac:dyDescent="0.25">
      <c r="A3350" s="36"/>
      <c r="B3350" s="36"/>
      <c r="C3350" s="122" t="s">
        <v>15411</v>
      </c>
      <c r="D3350" s="106"/>
      <c r="E3350" s="106"/>
      <c r="F3350" s="106">
        <v>1</v>
      </c>
      <c r="G3350" s="117">
        <v>12.96</v>
      </c>
      <c r="H3350" s="102"/>
    </row>
    <row r="3351" spans="1:8" ht="31.5" x14ac:dyDescent="0.25">
      <c r="A3351" s="36" t="s">
        <v>691</v>
      </c>
      <c r="B3351" s="36" t="s">
        <v>8409</v>
      </c>
      <c r="C3351" s="121" t="s">
        <v>2397</v>
      </c>
      <c r="D3351" s="36" t="s">
        <v>3</v>
      </c>
      <c r="E3351" s="36">
        <v>10</v>
      </c>
      <c r="F3351" s="36">
        <v>1</v>
      </c>
      <c r="G3351" s="116">
        <v>259.18</v>
      </c>
      <c r="H3351" s="102" t="s">
        <v>20332</v>
      </c>
    </row>
    <row r="3352" spans="1:8" x14ac:dyDescent="0.25">
      <c r="A3352" s="36"/>
      <c r="B3352" s="36"/>
      <c r="C3352" s="121"/>
      <c r="D3352" s="36" t="s">
        <v>6</v>
      </c>
      <c r="E3352" s="36">
        <v>1</v>
      </c>
      <c r="F3352" s="36">
        <v>1</v>
      </c>
      <c r="G3352" s="116">
        <v>25.92</v>
      </c>
      <c r="H3352" s="102"/>
    </row>
    <row r="3353" spans="1:8" ht="47.25" x14ac:dyDescent="0.25">
      <c r="A3353" s="36"/>
      <c r="B3353" s="36"/>
      <c r="C3353" s="122" t="s">
        <v>15412</v>
      </c>
      <c r="D3353" s="106"/>
      <c r="E3353" s="106"/>
      <c r="F3353" s="106">
        <v>2</v>
      </c>
      <c r="G3353" s="117">
        <v>285.10000000000002</v>
      </c>
      <c r="H3353" s="102"/>
    </row>
    <row r="3354" spans="1:8" ht="63" x14ac:dyDescent="0.25">
      <c r="A3354" s="36" t="s">
        <v>4801</v>
      </c>
      <c r="B3354" s="36" t="s">
        <v>10643</v>
      </c>
      <c r="C3354" s="121" t="s">
        <v>4802</v>
      </c>
      <c r="D3354" s="36" t="s">
        <v>8</v>
      </c>
      <c r="E3354" s="36">
        <v>2</v>
      </c>
      <c r="F3354" s="36">
        <v>5</v>
      </c>
      <c r="G3354" s="116">
        <v>259.18</v>
      </c>
      <c r="H3354" s="102" t="s">
        <v>18333</v>
      </c>
    </row>
    <row r="3355" spans="1:8" x14ac:dyDescent="0.25">
      <c r="A3355" s="36"/>
      <c r="B3355" s="36"/>
      <c r="C3355" s="121"/>
      <c r="D3355" s="36" t="s">
        <v>7</v>
      </c>
      <c r="E3355" s="36">
        <v>0.5</v>
      </c>
      <c r="F3355" s="36">
        <v>5</v>
      </c>
      <c r="G3355" s="116">
        <v>64.8</v>
      </c>
      <c r="H3355" s="102"/>
    </row>
    <row r="3356" spans="1:8" ht="78.75" x14ac:dyDescent="0.25">
      <c r="A3356" s="36"/>
      <c r="B3356" s="36"/>
      <c r="C3356" s="122" t="s">
        <v>15413</v>
      </c>
      <c r="D3356" s="106"/>
      <c r="E3356" s="106"/>
      <c r="F3356" s="106">
        <v>10</v>
      </c>
      <c r="G3356" s="117">
        <v>323.98</v>
      </c>
      <c r="H3356" s="102"/>
    </row>
    <row r="3357" spans="1:8" ht="31.5" x14ac:dyDescent="0.25">
      <c r="A3357" s="36" t="s">
        <v>4803</v>
      </c>
      <c r="B3357" s="36" t="s">
        <v>10644</v>
      </c>
      <c r="C3357" s="121" t="s">
        <v>4804</v>
      </c>
      <c r="D3357" s="36" t="s">
        <v>3</v>
      </c>
      <c r="E3357" s="36">
        <v>10</v>
      </c>
      <c r="F3357" s="36">
        <v>2</v>
      </c>
      <c r="G3357" s="116">
        <v>518.36</v>
      </c>
      <c r="H3357" s="102" t="s">
        <v>18831</v>
      </c>
    </row>
    <row r="3358" spans="1:8" x14ac:dyDescent="0.25">
      <c r="A3358" s="36"/>
      <c r="B3358" s="36"/>
      <c r="C3358" s="121"/>
      <c r="D3358" s="36" t="s">
        <v>5</v>
      </c>
      <c r="E3358" s="36">
        <v>5</v>
      </c>
      <c r="F3358" s="36">
        <v>14</v>
      </c>
      <c r="G3358" s="116">
        <v>1814.27</v>
      </c>
      <c r="H3358" s="102"/>
    </row>
    <row r="3359" spans="1:8" x14ac:dyDescent="0.25">
      <c r="A3359" s="36"/>
      <c r="B3359" s="36"/>
      <c r="C3359" s="121"/>
      <c r="D3359" s="36" t="s">
        <v>7</v>
      </c>
      <c r="E3359" s="36">
        <v>0.5</v>
      </c>
      <c r="F3359" s="36">
        <v>15</v>
      </c>
      <c r="G3359" s="116">
        <v>194.39</v>
      </c>
      <c r="H3359" s="102"/>
    </row>
    <row r="3360" spans="1:8" ht="47.25" x14ac:dyDescent="0.25">
      <c r="A3360" s="36"/>
      <c r="B3360" s="36"/>
      <c r="C3360" s="122" t="s">
        <v>15414</v>
      </c>
      <c r="D3360" s="106"/>
      <c r="E3360" s="106"/>
      <c r="F3360" s="106">
        <v>31</v>
      </c>
      <c r="G3360" s="117">
        <v>2527.02</v>
      </c>
      <c r="H3360" s="102"/>
    </row>
    <row r="3361" spans="1:8" ht="47.25" x14ac:dyDescent="0.25">
      <c r="A3361" s="36" t="s">
        <v>4805</v>
      </c>
      <c r="B3361" s="36" t="s">
        <v>10645</v>
      </c>
      <c r="C3361" s="121" t="s">
        <v>4806</v>
      </c>
      <c r="D3361" s="36" t="s">
        <v>3</v>
      </c>
      <c r="E3361" s="36">
        <v>10</v>
      </c>
      <c r="F3361" s="36">
        <v>2</v>
      </c>
      <c r="G3361" s="116">
        <v>518.36</v>
      </c>
      <c r="H3361" s="102" t="s">
        <v>19189</v>
      </c>
    </row>
    <row r="3362" spans="1:8" x14ac:dyDescent="0.25">
      <c r="A3362" s="36"/>
      <c r="B3362" s="36"/>
      <c r="C3362" s="121"/>
      <c r="D3362" s="36" t="s">
        <v>5</v>
      </c>
      <c r="E3362" s="36">
        <v>5</v>
      </c>
      <c r="F3362" s="36">
        <v>1</v>
      </c>
      <c r="G3362" s="116">
        <v>129.59</v>
      </c>
      <c r="H3362" s="102"/>
    </row>
    <row r="3363" spans="1:8" x14ac:dyDescent="0.25">
      <c r="A3363" s="36"/>
      <c r="B3363" s="36"/>
      <c r="C3363" s="121"/>
      <c r="D3363" s="36" t="s">
        <v>7</v>
      </c>
      <c r="E3363" s="36">
        <v>0.5</v>
      </c>
      <c r="F3363" s="36">
        <v>2</v>
      </c>
      <c r="G3363" s="116">
        <v>25.92</v>
      </c>
      <c r="H3363" s="102"/>
    </row>
    <row r="3364" spans="1:8" ht="47.25" x14ac:dyDescent="0.25">
      <c r="A3364" s="36"/>
      <c r="B3364" s="36"/>
      <c r="C3364" s="122" t="s">
        <v>15415</v>
      </c>
      <c r="D3364" s="106"/>
      <c r="E3364" s="106"/>
      <c r="F3364" s="106">
        <v>5</v>
      </c>
      <c r="G3364" s="117">
        <v>673.87</v>
      </c>
      <c r="H3364" s="102"/>
    </row>
    <row r="3365" spans="1:8" ht="31.5" x14ac:dyDescent="0.25">
      <c r="A3365" s="36" t="s">
        <v>4807</v>
      </c>
      <c r="B3365" s="36" t="s">
        <v>10646</v>
      </c>
      <c r="C3365" s="121" t="s">
        <v>4808</v>
      </c>
      <c r="D3365" s="36" t="s">
        <v>7</v>
      </c>
      <c r="E3365" s="36">
        <v>0.5</v>
      </c>
      <c r="F3365" s="36">
        <v>9</v>
      </c>
      <c r="G3365" s="116">
        <v>116.63</v>
      </c>
      <c r="H3365" s="102" t="s">
        <v>19313</v>
      </c>
    </row>
    <row r="3366" spans="1:8" ht="31.5" x14ac:dyDescent="0.25">
      <c r="A3366" s="36"/>
      <c r="B3366" s="36"/>
      <c r="C3366" s="122" t="s">
        <v>15416</v>
      </c>
      <c r="D3366" s="106"/>
      <c r="E3366" s="106"/>
      <c r="F3366" s="106">
        <v>9</v>
      </c>
      <c r="G3366" s="117">
        <v>116.63</v>
      </c>
      <c r="H3366" s="102"/>
    </row>
    <row r="3367" spans="1:8" ht="31.5" x14ac:dyDescent="0.25">
      <c r="A3367" s="36" t="s">
        <v>4809</v>
      </c>
      <c r="B3367" s="36" t="s">
        <v>10647</v>
      </c>
      <c r="C3367" s="121" t="s">
        <v>4810</v>
      </c>
      <c r="D3367" s="36" t="s">
        <v>8</v>
      </c>
      <c r="E3367" s="36">
        <v>2</v>
      </c>
      <c r="F3367" s="36">
        <v>11</v>
      </c>
      <c r="G3367" s="116">
        <v>570.20000000000005</v>
      </c>
      <c r="H3367" s="102" t="s">
        <v>19174</v>
      </c>
    </row>
    <row r="3368" spans="1:8" x14ac:dyDescent="0.25">
      <c r="A3368" s="36"/>
      <c r="B3368" s="36"/>
      <c r="C3368" s="121"/>
      <c r="D3368" s="36" t="s">
        <v>7</v>
      </c>
      <c r="E3368" s="36">
        <v>0.5</v>
      </c>
      <c r="F3368" s="36">
        <v>10</v>
      </c>
      <c r="G3368" s="116">
        <v>129.59</v>
      </c>
      <c r="H3368" s="102"/>
    </row>
    <row r="3369" spans="1:8" ht="47.25" x14ac:dyDescent="0.25">
      <c r="A3369" s="36"/>
      <c r="B3369" s="36"/>
      <c r="C3369" s="122" t="s">
        <v>15417</v>
      </c>
      <c r="D3369" s="106"/>
      <c r="E3369" s="106"/>
      <c r="F3369" s="106">
        <v>21</v>
      </c>
      <c r="G3369" s="117">
        <v>699.79000000000008</v>
      </c>
      <c r="H3369" s="102"/>
    </row>
    <row r="3370" spans="1:8" x14ac:dyDescent="0.25">
      <c r="A3370" s="36" t="s">
        <v>4811</v>
      </c>
      <c r="B3370" s="36" t="s">
        <v>10648</v>
      </c>
      <c r="C3370" s="121" t="s">
        <v>4812</v>
      </c>
      <c r="D3370" s="36" t="s">
        <v>8</v>
      </c>
      <c r="E3370" s="36">
        <v>2</v>
      </c>
      <c r="F3370" s="36">
        <v>6</v>
      </c>
      <c r="G3370" s="116">
        <v>311.02</v>
      </c>
      <c r="H3370" s="102" t="s">
        <v>20690</v>
      </c>
    </row>
    <row r="3371" spans="1:8" x14ac:dyDescent="0.25">
      <c r="A3371" s="36"/>
      <c r="B3371" s="36"/>
      <c r="C3371" s="121"/>
      <c r="D3371" s="36" t="s">
        <v>7</v>
      </c>
      <c r="E3371" s="36">
        <v>0.5</v>
      </c>
      <c r="F3371" s="36">
        <v>6</v>
      </c>
      <c r="G3371" s="116">
        <v>77.75</v>
      </c>
      <c r="H3371" s="102"/>
    </row>
    <row r="3372" spans="1:8" ht="31.5" x14ac:dyDescent="0.25">
      <c r="A3372" s="36"/>
      <c r="B3372" s="36"/>
      <c r="C3372" s="122" t="s">
        <v>15418</v>
      </c>
      <c r="D3372" s="106"/>
      <c r="E3372" s="106"/>
      <c r="F3372" s="106">
        <v>12</v>
      </c>
      <c r="G3372" s="117">
        <v>388.77</v>
      </c>
      <c r="H3372" s="102"/>
    </row>
    <row r="3373" spans="1:8" x14ac:dyDescent="0.25">
      <c r="A3373" s="36" t="s">
        <v>4813</v>
      </c>
      <c r="B3373" s="36" t="s">
        <v>10649</v>
      </c>
      <c r="C3373" s="121" t="s">
        <v>4814</v>
      </c>
      <c r="D3373" s="36" t="s">
        <v>8</v>
      </c>
      <c r="E3373" s="36">
        <v>2</v>
      </c>
      <c r="F3373" s="36">
        <v>2</v>
      </c>
      <c r="G3373" s="116">
        <v>103.67</v>
      </c>
      <c r="H3373" s="102" t="s">
        <v>20292</v>
      </c>
    </row>
    <row r="3374" spans="1:8" x14ac:dyDescent="0.25">
      <c r="A3374" s="36"/>
      <c r="B3374" s="36"/>
      <c r="C3374" s="121"/>
      <c r="D3374" s="36" t="s">
        <v>7</v>
      </c>
      <c r="E3374" s="36">
        <v>0.5</v>
      </c>
      <c r="F3374" s="36">
        <v>1</v>
      </c>
      <c r="G3374" s="116">
        <v>12.96</v>
      </c>
      <c r="H3374" s="102"/>
    </row>
    <row r="3375" spans="1:8" ht="31.5" x14ac:dyDescent="0.25">
      <c r="A3375" s="36"/>
      <c r="B3375" s="36"/>
      <c r="C3375" s="122" t="s">
        <v>15419</v>
      </c>
      <c r="D3375" s="106"/>
      <c r="E3375" s="106"/>
      <c r="F3375" s="106">
        <v>3</v>
      </c>
      <c r="G3375" s="117">
        <v>116.63</v>
      </c>
      <c r="H3375" s="102"/>
    </row>
    <row r="3376" spans="1:8" ht="31.5" x14ac:dyDescent="0.25">
      <c r="A3376" s="36" t="s">
        <v>4817</v>
      </c>
      <c r="B3376" s="36" t="s">
        <v>10650</v>
      </c>
      <c r="C3376" s="121" t="s">
        <v>4818</v>
      </c>
      <c r="D3376" s="36" t="s">
        <v>8</v>
      </c>
      <c r="E3376" s="36">
        <v>2</v>
      </c>
      <c r="F3376" s="36">
        <v>3</v>
      </c>
      <c r="G3376" s="116">
        <v>155.51</v>
      </c>
      <c r="H3376" s="102" t="s">
        <v>19602</v>
      </c>
    </row>
    <row r="3377" spans="1:8" x14ac:dyDescent="0.25">
      <c r="A3377" s="36"/>
      <c r="B3377" s="36"/>
      <c r="C3377" s="121"/>
      <c r="D3377" s="36" t="s">
        <v>7</v>
      </c>
      <c r="E3377" s="36">
        <v>0.5</v>
      </c>
      <c r="F3377" s="36">
        <v>1</v>
      </c>
      <c r="G3377" s="116">
        <v>12.96</v>
      </c>
      <c r="H3377" s="102"/>
    </row>
    <row r="3378" spans="1:8" ht="31.5" x14ac:dyDescent="0.25">
      <c r="A3378" s="36"/>
      <c r="B3378" s="36"/>
      <c r="C3378" s="122" t="s">
        <v>15420</v>
      </c>
      <c r="D3378" s="106"/>
      <c r="E3378" s="106"/>
      <c r="F3378" s="106">
        <v>4</v>
      </c>
      <c r="G3378" s="117">
        <v>168.47</v>
      </c>
      <c r="H3378" s="102"/>
    </row>
    <row r="3379" spans="1:8" ht="31.5" x14ac:dyDescent="0.25">
      <c r="A3379" s="36" t="s">
        <v>4819</v>
      </c>
      <c r="B3379" s="36" t="s">
        <v>10651</v>
      </c>
      <c r="C3379" s="121" t="s">
        <v>4820</v>
      </c>
      <c r="D3379" s="36" t="s">
        <v>8</v>
      </c>
      <c r="E3379" s="36">
        <v>2</v>
      </c>
      <c r="F3379" s="36">
        <v>2</v>
      </c>
      <c r="G3379" s="116">
        <v>103.67</v>
      </c>
      <c r="H3379" s="102" t="s">
        <v>20191</v>
      </c>
    </row>
    <row r="3380" spans="1:8" x14ac:dyDescent="0.25">
      <c r="A3380" s="36"/>
      <c r="B3380" s="36"/>
      <c r="C3380" s="121"/>
      <c r="D3380" s="36" t="s">
        <v>7</v>
      </c>
      <c r="E3380" s="36">
        <v>0.5</v>
      </c>
      <c r="F3380" s="36">
        <v>1</v>
      </c>
      <c r="G3380" s="116">
        <v>12.96</v>
      </c>
      <c r="H3380" s="102"/>
    </row>
    <row r="3381" spans="1:8" ht="31.5" x14ac:dyDescent="0.25">
      <c r="A3381" s="36"/>
      <c r="B3381" s="36"/>
      <c r="C3381" s="122" t="s">
        <v>15421</v>
      </c>
      <c r="D3381" s="106"/>
      <c r="E3381" s="106"/>
      <c r="F3381" s="106">
        <v>3</v>
      </c>
      <c r="G3381" s="117">
        <v>116.63</v>
      </c>
      <c r="H3381" s="102"/>
    </row>
    <row r="3382" spans="1:8" ht="31.5" x14ac:dyDescent="0.25">
      <c r="A3382" s="36" t="s">
        <v>4821</v>
      </c>
      <c r="B3382" s="36" t="s">
        <v>10652</v>
      </c>
      <c r="C3382" s="121" t="s">
        <v>4822</v>
      </c>
      <c r="D3382" s="36" t="s">
        <v>8</v>
      </c>
      <c r="E3382" s="36">
        <v>2</v>
      </c>
      <c r="F3382" s="36">
        <v>1</v>
      </c>
      <c r="G3382" s="116">
        <v>51.84</v>
      </c>
      <c r="H3382" s="102" t="s">
        <v>20284</v>
      </c>
    </row>
    <row r="3383" spans="1:8" x14ac:dyDescent="0.25">
      <c r="A3383" s="36"/>
      <c r="B3383" s="36"/>
      <c r="C3383" s="121"/>
      <c r="D3383" s="36" t="s">
        <v>7</v>
      </c>
      <c r="E3383" s="36">
        <v>0.5</v>
      </c>
      <c r="F3383" s="36">
        <v>1</v>
      </c>
      <c r="G3383" s="116">
        <v>12.96</v>
      </c>
      <c r="H3383" s="102"/>
    </row>
    <row r="3384" spans="1:8" ht="31.5" x14ac:dyDescent="0.25">
      <c r="A3384" s="36"/>
      <c r="B3384" s="36"/>
      <c r="C3384" s="122" t="s">
        <v>15422</v>
      </c>
      <c r="D3384" s="106"/>
      <c r="E3384" s="106"/>
      <c r="F3384" s="106">
        <v>2</v>
      </c>
      <c r="G3384" s="117">
        <v>64.800000000000011</v>
      </c>
      <c r="H3384" s="102"/>
    </row>
    <row r="3385" spans="1:8" ht="31.5" x14ac:dyDescent="0.25">
      <c r="A3385" s="36" t="s">
        <v>4823</v>
      </c>
      <c r="B3385" s="36" t="s">
        <v>10653</v>
      </c>
      <c r="C3385" s="121" t="s">
        <v>4824</v>
      </c>
      <c r="D3385" s="36" t="s">
        <v>8</v>
      </c>
      <c r="E3385" s="36">
        <v>2</v>
      </c>
      <c r="F3385" s="36">
        <v>2</v>
      </c>
      <c r="G3385" s="116">
        <v>103.67</v>
      </c>
      <c r="H3385" s="102" t="s">
        <v>17903</v>
      </c>
    </row>
    <row r="3386" spans="1:8" ht="31.5" x14ac:dyDescent="0.25">
      <c r="A3386" s="36"/>
      <c r="B3386" s="36"/>
      <c r="C3386" s="122" t="s">
        <v>15423</v>
      </c>
      <c r="D3386" s="106"/>
      <c r="E3386" s="106"/>
      <c r="F3386" s="106">
        <v>2</v>
      </c>
      <c r="G3386" s="117">
        <v>103.67</v>
      </c>
      <c r="H3386" s="102"/>
    </row>
    <row r="3387" spans="1:8" ht="31.5" x14ac:dyDescent="0.25">
      <c r="A3387" s="36" t="s">
        <v>4825</v>
      </c>
      <c r="B3387" s="36" t="s">
        <v>10654</v>
      </c>
      <c r="C3387" s="121" t="s">
        <v>4826</v>
      </c>
      <c r="D3387" s="36" t="s">
        <v>8</v>
      </c>
      <c r="E3387" s="36">
        <v>2</v>
      </c>
      <c r="F3387" s="36">
        <v>3</v>
      </c>
      <c r="G3387" s="116">
        <v>155.51</v>
      </c>
      <c r="H3387" s="102" t="s">
        <v>19304</v>
      </c>
    </row>
    <row r="3388" spans="1:8" ht="47.25" x14ac:dyDescent="0.25">
      <c r="A3388" s="36"/>
      <c r="B3388" s="36"/>
      <c r="C3388" s="122" t="s">
        <v>15424</v>
      </c>
      <c r="D3388" s="106"/>
      <c r="E3388" s="106"/>
      <c r="F3388" s="106">
        <v>3</v>
      </c>
      <c r="G3388" s="117">
        <v>155.51</v>
      </c>
      <c r="H3388" s="102"/>
    </row>
    <row r="3389" spans="1:8" ht="31.5" x14ac:dyDescent="0.25">
      <c r="A3389" s="36" t="s">
        <v>4827</v>
      </c>
      <c r="B3389" s="36" t="s">
        <v>10655</v>
      </c>
      <c r="C3389" s="121" t="s">
        <v>4828</v>
      </c>
      <c r="D3389" s="36" t="s">
        <v>8</v>
      </c>
      <c r="E3389" s="36">
        <v>2</v>
      </c>
      <c r="F3389" s="36">
        <v>1</v>
      </c>
      <c r="G3389" s="116">
        <v>51.84</v>
      </c>
      <c r="H3389" s="102" t="s">
        <v>19221</v>
      </c>
    </row>
    <row r="3390" spans="1:8" x14ac:dyDescent="0.25">
      <c r="A3390" s="36"/>
      <c r="B3390" s="36"/>
      <c r="C3390" s="121"/>
      <c r="D3390" s="36" t="s">
        <v>7</v>
      </c>
      <c r="E3390" s="36">
        <v>0.5</v>
      </c>
      <c r="F3390" s="36">
        <v>1</v>
      </c>
      <c r="G3390" s="116">
        <v>12.96</v>
      </c>
      <c r="H3390" s="102"/>
    </row>
    <row r="3391" spans="1:8" ht="31.5" x14ac:dyDescent="0.25">
      <c r="A3391" s="36"/>
      <c r="B3391" s="36"/>
      <c r="C3391" s="122" t="s">
        <v>15425</v>
      </c>
      <c r="D3391" s="106"/>
      <c r="E3391" s="106"/>
      <c r="F3391" s="106">
        <v>2</v>
      </c>
      <c r="G3391" s="117">
        <v>64.800000000000011</v>
      </c>
      <c r="H3391" s="102"/>
    </row>
    <row r="3392" spans="1:8" x14ac:dyDescent="0.25">
      <c r="A3392" s="36" t="s">
        <v>2988</v>
      </c>
      <c r="B3392" s="36" t="s">
        <v>10656</v>
      </c>
      <c r="C3392" s="121" t="s">
        <v>2989</v>
      </c>
      <c r="D3392" s="36" t="s">
        <v>8</v>
      </c>
      <c r="E3392" s="36">
        <v>2</v>
      </c>
      <c r="F3392" s="36">
        <v>2</v>
      </c>
      <c r="G3392" s="116">
        <v>103.67</v>
      </c>
      <c r="H3392" s="102" t="s">
        <v>20566</v>
      </c>
    </row>
    <row r="3393" spans="1:8" x14ac:dyDescent="0.25">
      <c r="A3393" s="36"/>
      <c r="B3393" s="36"/>
      <c r="C3393" s="122" t="s">
        <v>15426</v>
      </c>
      <c r="D3393" s="106"/>
      <c r="E3393" s="106"/>
      <c r="F3393" s="106">
        <v>2</v>
      </c>
      <c r="G3393" s="117">
        <v>103.67</v>
      </c>
      <c r="H3393" s="102"/>
    </row>
    <row r="3394" spans="1:8" ht="31.5" x14ac:dyDescent="0.25">
      <c r="A3394" s="36" t="s">
        <v>4829</v>
      </c>
      <c r="B3394" s="36" t="s">
        <v>10657</v>
      </c>
      <c r="C3394" s="121" t="s">
        <v>4830</v>
      </c>
      <c r="D3394" s="36" t="s">
        <v>8</v>
      </c>
      <c r="E3394" s="36">
        <v>2</v>
      </c>
      <c r="F3394" s="36">
        <v>4</v>
      </c>
      <c r="G3394" s="116">
        <v>207.35</v>
      </c>
      <c r="H3394" s="102" t="s">
        <v>17050</v>
      </c>
    </row>
    <row r="3395" spans="1:8" x14ac:dyDescent="0.25">
      <c r="A3395" s="36"/>
      <c r="B3395" s="36"/>
      <c r="C3395" s="121"/>
      <c r="D3395" s="36" t="s">
        <v>7</v>
      </c>
      <c r="E3395" s="36">
        <v>0.5</v>
      </c>
      <c r="F3395" s="36">
        <v>3</v>
      </c>
      <c r="G3395" s="116">
        <v>38.880000000000003</v>
      </c>
      <c r="H3395" s="102"/>
    </row>
    <row r="3396" spans="1:8" ht="31.5" x14ac:dyDescent="0.25">
      <c r="A3396" s="36"/>
      <c r="B3396" s="36"/>
      <c r="C3396" s="122" t="s">
        <v>15427</v>
      </c>
      <c r="D3396" s="106"/>
      <c r="E3396" s="106"/>
      <c r="F3396" s="106">
        <v>7</v>
      </c>
      <c r="G3396" s="117">
        <v>246.23</v>
      </c>
      <c r="H3396" s="102"/>
    </row>
    <row r="3397" spans="1:8" ht="63" x14ac:dyDescent="0.25">
      <c r="A3397" s="36" t="s">
        <v>4831</v>
      </c>
      <c r="B3397" s="36" t="s">
        <v>10658</v>
      </c>
      <c r="C3397" s="121" t="s">
        <v>4832</v>
      </c>
      <c r="D3397" s="36" t="s">
        <v>4</v>
      </c>
      <c r="E3397" s="36">
        <v>8</v>
      </c>
      <c r="F3397" s="36">
        <v>1</v>
      </c>
      <c r="G3397" s="116">
        <v>207.35</v>
      </c>
      <c r="H3397" s="102" t="s">
        <v>16854</v>
      </c>
    </row>
    <row r="3398" spans="1:8" ht="78.75" x14ac:dyDescent="0.25">
      <c r="A3398" s="36"/>
      <c r="B3398" s="36"/>
      <c r="C3398" s="122" t="s">
        <v>15428</v>
      </c>
      <c r="D3398" s="106"/>
      <c r="E3398" s="106"/>
      <c r="F3398" s="106">
        <v>1</v>
      </c>
      <c r="G3398" s="117">
        <v>207.35</v>
      </c>
      <c r="H3398" s="102"/>
    </row>
    <row r="3399" spans="1:8" ht="31.5" x14ac:dyDescent="0.25">
      <c r="A3399" s="36" t="s">
        <v>4833</v>
      </c>
      <c r="B3399" s="36" t="s">
        <v>10659</v>
      </c>
      <c r="C3399" s="121" t="s">
        <v>4834</v>
      </c>
      <c r="D3399" s="36" t="s">
        <v>7</v>
      </c>
      <c r="E3399" s="36">
        <v>0.5</v>
      </c>
      <c r="F3399" s="36">
        <v>8</v>
      </c>
      <c r="G3399" s="116">
        <v>103.67</v>
      </c>
      <c r="H3399" s="102" t="s">
        <v>17626</v>
      </c>
    </row>
    <row r="3400" spans="1:8" ht="31.5" x14ac:dyDescent="0.25">
      <c r="A3400" s="36"/>
      <c r="B3400" s="36"/>
      <c r="C3400" s="122" t="s">
        <v>15429</v>
      </c>
      <c r="D3400" s="106"/>
      <c r="E3400" s="106"/>
      <c r="F3400" s="106">
        <v>8</v>
      </c>
      <c r="G3400" s="117">
        <v>103.67</v>
      </c>
      <c r="H3400" s="102"/>
    </row>
    <row r="3401" spans="1:8" x14ac:dyDescent="0.25">
      <c r="A3401" s="36" t="s">
        <v>711</v>
      </c>
      <c r="B3401" s="36" t="s">
        <v>10660</v>
      </c>
      <c r="C3401" s="121" t="s">
        <v>114</v>
      </c>
      <c r="D3401" s="36" t="s">
        <v>5</v>
      </c>
      <c r="E3401" s="36">
        <v>5</v>
      </c>
      <c r="F3401" s="36">
        <v>1</v>
      </c>
      <c r="G3401" s="116">
        <v>129.59</v>
      </c>
      <c r="H3401" s="102" t="s">
        <v>18062</v>
      </c>
    </row>
    <row r="3402" spans="1:8" ht="31.5" x14ac:dyDescent="0.25">
      <c r="A3402" s="36"/>
      <c r="B3402" s="36"/>
      <c r="C3402" s="122" t="s">
        <v>15430</v>
      </c>
      <c r="D3402" s="106"/>
      <c r="E3402" s="106"/>
      <c r="F3402" s="106">
        <v>1</v>
      </c>
      <c r="G3402" s="117">
        <v>129.59</v>
      </c>
      <c r="H3402" s="102"/>
    </row>
    <row r="3403" spans="1:8" ht="31.5" x14ac:dyDescent="0.25">
      <c r="A3403" s="36" t="s">
        <v>721</v>
      </c>
      <c r="B3403" s="36" t="s">
        <v>10661</v>
      </c>
      <c r="C3403" s="121" t="s">
        <v>270</v>
      </c>
      <c r="D3403" s="36" t="s">
        <v>5</v>
      </c>
      <c r="E3403" s="36">
        <v>5</v>
      </c>
      <c r="F3403" s="36">
        <v>1</v>
      </c>
      <c r="G3403" s="116">
        <v>129.59</v>
      </c>
      <c r="H3403" s="102" t="s">
        <v>19825</v>
      </c>
    </row>
    <row r="3404" spans="1:8" x14ac:dyDescent="0.25">
      <c r="A3404" s="36"/>
      <c r="B3404" s="36"/>
      <c r="C3404" s="121"/>
      <c r="D3404" s="36" t="s">
        <v>7</v>
      </c>
      <c r="E3404" s="36">
        <v>0.5</v>
      </c>
      <c r="F3404" s="36">
        <v>1</v>
      </c>
      <c r="G3404" s="116">
        <v>12.96</v>
      </c>
      <c r="H3404" s="102"/>
    </row>
    <row r="3405" spans="1:8" ht="31.5" x14ac:dyDescent="0.25">
      <c r="A3405" s="36"/>
      <c r="B3405" s="36"/>
      <c r="C3405" s="122" t="s">
        <v>15431</v>
      </c>
      <c r="D3405" s="106"/>
      <c r="E3405" s="106"/>
      <c r="F3405" s="106">
        <v>2</v>
      </c>
      <c r="G3405" s="117">
        <v>142.55000000000001</v>
      </c>
      <c r="H3405" s="102"/>
    </row>
    <row r="3406" spans="1:8" ht="31.5" x14ac:dyDescent="0.25">
      <c r="A3406" s="36" t="s">
        <v>4835</v>
      </c>
      <c r="B3406" s="36" t="s">
        <v>10662</v>
      </c>
      <c r="C3406" s="121" t="s">
        <v>4836</v>
      </c>
      <c r="D3406" s="36" t="s">
        <v>5</v>
      </c>
      <c r="E3406" s="36">
        <v>5</v>
      </c>
      <c r="F3406" s="36">
        <v>1</v>
      </c>
      <c r="G3406" s="116">
        <v>129.59</v>
      </c>
      <c r="H3406" s="102" t="s">
        <v>19324</v>
      </c>
    </row>
    <row r="3407" spans="1:8" ht="31.5" x14ac:dyDescent="0.25">
      <c r="A3407" s="36"/>
      <c r="B3407" s="36"/>
      <c r="C3407" s="122" t="s">
        <v>15432</v>
      </c>
      <c r="D3407" s="106"/>
      <c r="E3407" s="106"/>
      <c r="F3407" s="106">
        <v>1</v>
      </c>
      <c r="G3407" s="117">
        <v>129.59</v>
      </c>
      <c r="H3407" s="102"/>
    </row>
    <row r="3408" spans="1:8" ht="31.5" x14ac:dyDescent="0.25">
      <c r="A3408" s="36" t="s">
        <v>4837</v>
      </c>
      <c r="B3408" s="36" t="s">
        <v>10663</v>
      </c>
      <c r="C3408" s="121" t="s">
        <v>4838</v>
      </c>
      <c r="D3408" s="36" t="s">
        <v>8</v>
      </c>
      <c r="E3408" s="36">
        <v>2</v>
      </c>
      <c r="F3408" s="36">
        <v>1</v>
      </c>
      <c r="G3408" s="116">
        <v>51.84</v>
      </c>
      <c r="H3408" s="102" t="s">
        <v>17383</v>
      </c>
    </row>
    <row r="3409" spans="1:8" x14ac:dyDescent="0.25">
      <c r="A3409" s="36"/>
      <c r="B3409" s="36"/>
      <c r="C3409" s="121"/>
      <c r="D3409" s="36" t="s">
        <v>7</v>
      </c>
      <c r="E3409" s="36">
        <v>0.5</v>
      </c>
      <c r="F3409" s="36">
        <v>1</v>
      </c>
      <c r="G3409" s="116">
        <v>12.96</v>
      </c>
      <c r="H3409" s="102"/>
    </row>
    <row r="3410" spans="1:8" ht="31.5" x14ac:dyDescent="0.25">
      <c r="A3410" s="36"/>
      <c r="B3410" s="36"/>
      <c r="C3410" s="122" t="s">
        <v>15433</v>
      </c>
      <c r="D3410" s="106"/>
      <c r="E3410" s="106"/>
      <c r="F3410" s="106">
        <v>2</v>
      </c>
      <c r="G3410" s="117">
        <v>64.800000000000011</v>
      </c>
      <c r="H3410" s="102"/>
    </row>
    <row r="3411" spans="1:8" ht="31.5" x14ac:dyDescent="0.25">
      <c r="A3411" s="36" t="s">
        <v>4839</v>
      </c>
      <c r="B3411" s="36" t="s">
        <v>10664</v>
      </c>
      <c r="C3411" s="121" t="s">
        <v>4840</v>
      </c>
      <c r="D3411" s="36" t="s">
        <v>8</v>
      </c>
      <c r="E3411" s="36">
        <v>2</v>
      </c>
      <c r="F3411" s="36">
        <v>1</v>
      </c>
      <c r="G3411" s="116">
        <v>51.84</v>
      </c>
      <c r="H3411" s="102" t="s">
        <v>17771</v>
      </c>
    </row>
    <row r="3412" spans="1:8" x14ac:dyDescent="0.25">
      <c r="A3412" s="36"/>
      <c r="B3412" s="36"/>
      <c r="C3412" s="121"/>
      <c r="D3412" s="36" t="s">
        <v>7</v>
      </c>
      <c r="E3412" s="36">
        <v>0.5</v>
      </c>
      <c r="F3412" s="36">
        <v>1</v>
      </c>
      <c r="G3412" s="116">
        <v>12.96</v>
      </c>
      <c r="H3412" s="102"/>
    </row>
    <row r="3413" spans="1:8" ht="47.25" x14ac:dyDescent="0.25">
      <c r="A3413" s="36"/>
      <c r="B3413" s="36"/>
      <c r="C3413" s="122" t="s">
        <v>15434</v>
      </c>
      <c r="D3413" s="106"/>
      <c r="E3413" s="106"/>
      <c r="F3413" s="106">
        <v>2</v>
      </c>
      <c r="G3413" s="117">
        <v>64.800000000000011</v>
      </c>
      <c r="H3413" s="102"/>
    </row>
    <row r="3414" spans="1:8" ht="31.5" x14ac:dyDescent="0.25">
      <c r="A3414" s="36" t="s">
        <v>4841</v>
      </c>
      <c r="B3414" s="36" t="s">
        <v>10665</v>
      </c>
      <c r="C3414" s="121" t="s">
        <v>4842</v>
      </c>
      <c r="D3414" s="36" t="s">
        <v>8</v>
      </c>
      <c r="E3414" s="36">
        <v>2</v>
      </c>
      <c r="F3414" s="36">
        <v>1</v>
      </c>
      <c r="G3414" s="116">
        <v>51.84</v>
      </c>
      <c r="H3414" s="102" t="s">
        <v>16933</v>
      </c>
    </row>
    <row r="3415" spans="1:8" ht="31.5" x14ac:dyDescent="0.25">
      <c r="A3415" s="36"/>
      <c r="B3415" s="36"/>
      <c r="C3415" s="122" t="s">
        <v>15435</v>
      </c>
      <c r="D3415" s="106"/>
      <c r="E3415" s="106"/>
      <c r="F3415" s="106">
        <v>1</v>
      </c>
      <c r="G3415" s="117">
        <v>51.84</v>
      </c>
      <c r="H3415" s="102"/>
    </row>
    <row r="3416" spans="1:8" ht="31.5" x14ac:dyDescent="0.25">
      <c r="A3416" s="36" t="s">
        <v>4843</v>
      </c>
      <c r="B3416" s="36" t="s">
        <v>10666</v>
      </c>
      <c r="C3416" s="121" t="s">
        <v>4844</v>
      </c>
      <c r="D3416" s="36" t="s">
        <v>8</v>
      </c>
      <c r="E3416" s="36">
        <v>2</v>
      </c>
      <c r="F3416" s="36">
        <v>1</v>
      </c>
      <c r="G3416" s="116">
        <v>51.84</v>
      </c>
      <c r="H3416" s="102" t="s">
        <v>16851</v>
      </c>
    </row>
    <row r="3417" spans="1:8" x14ac:dyDescent="0.25">
      <c r="A3417" s="36"/>
      <c r="B3417" s="36"/>
      <c r="C3417" s="121"/>
      <c r="D3417" s="36" t="s">
        <v>7</v>
      </c>
      <c r="E3417" s="36">
        <v>0.5</v>
      </c>
      <c r="F3417" s="36">
        <v>1</v>
      </c>
      <c r="G3417" s="116">
        <v>12.96</v>
      </c>
      <c r="H3417" s="102"/>
    </row>
    <row r="3418" spans="1:8" ht="31.5" x14ac:dyDescent="0.25">
      <c r="A3418" s="36"/>
      <c r="B3418" s="36"/>
      <c r="C3418" s="122" t="s">
        <v>15436</v>
      </c>
      <c r="D3418" s="106"/>
      <c r="E3418" s="106"/>
      <c r="F3418" s="106">
        <v>2</v>
      </c>
      <c r="G3418" s="117">
        <v>64.800000000000011</v>
      </c>
      <c r="H3418" s="102"/>
    </row>
    <row r="3419" spans="1:8" ht="31.5" x14ac:dyDescent="0.25">
      <c r="A3419" s="36" t="s">
        <v>4845</v>
      </c>
      <c r="B3419" s="36" t="s">
        <v>10667</v>
      </c>
      <c r="C3419" s="121" t="s">
        <v>4846</v>
      </c>
      <c r="D3419" s="36" t="s">
        <v>8</v>
      </c>
      <c r="E3419" s="36">
        <v>2</v>
      </c>
      <c r="F3419" s="36">
        <v>1</v>
      </c>
      <c r="G3419" s="116">
        <v>51.84</v>
      </c>
      <c r="H3419" s="102" t="s">
        <v>17791</v>
      </c>
    </row>
    <row r="3420" spans="1:8" x14ac:dyDescent="0.25">
      <c r="A3420" s="36"/>
      <c r="B3420" s="36"/>
      <c r="C3420" s="121"/>
      <c r="D3420" s="36" t="s">
        <v>7</v>
      </c>
      <c r="E3420" s="36">
        <v>0.5</v>
      </c>
      <c r="F3420" s="36">
        <v>1</v>
      </c>
      <c r="G3420" s="116">
        <v>12.96</v>
      </c>
      <c r="H3420" s="102"/>
    </row>
    <row r="3421" spans="1:8" ht="31.5" x14ac:dyDescent="0.25">
      <c r="A3421" s="36"/>
      <c r="B3421" s="36"/>
      <c r="C3421" s="122" t="s">
        <v>15437</v>
      </c>
      <c r="D3421" s="106"/>
      <c r="E3421" s="106"/>
      <c r="F3421" s="106">
        <v>2</v>
      </c>
      <c r="G3421" s="117">
        <v>64.800000000000011</v>
      </c>
      <c r="H3421" s="102"/>
    </row>
    <row r="3422" spans="1:8" ht="31.5" x14ac:dyDescent="0.25">
      <c r="A3422" s="36" t="s">
        <v>4847</v>
      </c>
      <c r="B3422" s="36" t="s">
        <v>10668</v>
      </c>
      <c r="C3422" s="121" t="s">
        <v>4848</v>
      </c>
      <c r="D3422" s="36" t="s">
        <v>8</v>
      </c>
      <c r="E3422" s="36">
        <v>2</v>
      </c>
      <c r="F3422" s="36">
        <v>1</v>
      </c>
      <c r="G3422" s="116">
        <v>51.84</v>
      </c>
      <c r="H3422" s="102" t="s">
        <v>18873</v>
      </c>
    </row>
    <row r="3423" spans="1:8" ht="31.5" x14ac:dyDescent="0.25">
      <c r="A3423" s="36"/>
      <c r="B3423" s="36"/>
      <c r="C3423" s="122" t="s">
        <v>15438</v>
      </c>
      <c r="D3423" s="106"/>
      <c r="E3423" s="106"/>
      <c r="F3423" s="106">
        <v>1</v>
      </c>
      <c r="G3423" s="117">
        <v>51.84</v>
      </c>
      <c r="H3423" s="102"/>
    </row>
    <row r="3424" spans="1:8" ht="31.5" x14ac:dyDescent="0.25">
      <c r="A3424" s="36" t="s">
        <v>4849</v>
      </c>
      <c r="B3424" s="36" t="s">
        <v>10669</v>
      </c>
      <c r="C3424" s="121" t="s">
        <v>4850</v>
      </c>
      <c r="D3424" s="36" t="s">
        <v>8</v>
      </c>
      <c r="E3424" s="36">
        <v>2</v>
      </c>
      <c r="F3424" s="36">
        <v>1</v>
      </c>
      <c r="G3424" s="116">
        <v>51.84</v>
      </c>
      <c r="H3424" s="102" t="s">
        <v>17139</v>
      </c>
    </row>
    <row r="3425" spans="1:8" x14ac:dyDescent="0.25">
      <c r="A3425" s="36"/>
      <c r="B3425" s="36"/>
      <c r="C3425" s="121"/>
      <c r="D3425" s="36" t="s">
        <v>7</v>
      </c>
      <c r="E3425" s="36">
        <v>0.5</v>
      </c>
      <c r="F3425" s="36">
        <v>2</v>
      </c>
      <c r="G3425" s="116">
        <v>25.92</v>
      </c>
      <c r="H3425" s="102"/>
    </row>
    <row r="3426" spans="1:8" ht="31.5" x14ac:dyDescent="0.25">
      <c r="A3426" s="36"/>
      <c r="B3426" s="36"/>
      <c r="C3426" s="122" t="s">
        <v>15439</v>
      </c>
      <c r="D3426" s="106"/>
      <c r="E3426" s="106"/>
      <c r="F3426" s="106">
        <v>3</v>
      </c>
      <c r="G3426" s="117">
        <v>77.760000000000005</v>
      </c>
      <c r="H3426" s="102"/>
    </row>
    <row r="3427" spans="1:8" ht="31.5" x14ac:dyDescent="0.25">
      <c r="A3427" s="36" t="s">
        <v>4851</v>
      </c>
      <c r="B3427" s="36" t="s">
        <v>10670</v>
      </c>
      <c r="C3427" s="121" t="s">
        <v>4852</v>
      </c>
      <c r="D3427" s="36" t="s">
        <v>8</v>
      </c>
      <c r="E3427" s="36">
        <v>2</v>
      </c>
      <c r="F3427" s="36">
        <v>1</v>
      </c>
      <c r="G3427" s="116">
        <v>51.84</v>
      </c>
      <c r="H3427" s="102" t="s">
        <v>19787</v>
      </c>
    </row>
    <row r="3428" spans="1:8" x14ac:dyDescent="0.25">
      <c r="A3428" s="36"/>
      <c r="B3428" s="36"/>
      <c r="C3428" s="121"/>
      <c r="D3428" s="36" t="s">
        <v>7</v>
      </c>
      <c r="E3428" s="36">
        <v>0.5</v>
      </c>
      <c r="F3428" s="36">
        <v>1</v>
      </c>
      <c r="G3428" s="116">
        <v>12.96</v>
      </c>
      <c r="H3428" s="102"/>
    </row>
    <row r="3429" spans="1:8" ht="47.25" x14ac:dyDescent="0.25">
      <c r="A3429" s="36"/>
      <c r="B3429" s="36"/>
      <c r="C3429" s="122" t="s">
        <v>15440</v>
      </c>
      <c r="D3429" s="106"/>
      <c r="E3429" s="106"/>
      <c r="F3429" s="106">
        <v>2</v>
      </c>
      <c r="G3429" s="117">
        <v>64.800000000000011</v>
      </c>
      <c r="H3429" s="102"/>
    </row>
    <row r="3430" spans="1:8" ht="47.25" x14ac:dyDescent="0.25">
      <c r="A3430" s="36" t="s">
        <v>4853</v>
      </c>
      <c r="B3430" s="36" t="s">
        <v>10671</v>
      </c>
      <c r="C3430" s="121" t="s">
        <v>4854</v>
      </c>
      <c r="D3430" s="36" t="s">
        <v>8</v>
      </c>
      <c r="E3430" s="36">
        <v>2</v>
      </c>
      <c r="F3430" s="36">
        <v>1</v>
      </c>
      <c r="G3430" s="116">
        <v>51.84</v>
      </c>
      <c r="H3430" s="102" t="s">
        <v>17735</v>
      </c>
    </row>
    <row r="3431" spans="1:8" x14ac:dyDescent="0.25">
      <c r="A3431" s="36"/>
      <c r="B3431" s="36"/>
      <c r="C3431" s="121"/>
      <c r="D3431" s="36" t="s">
        <v>7</v>
      </c>
      <c r="E3431" s="36">
        <v>0.5</v>
      </c>
      <c r="F3431" s="36">
        <v>1</v>
      </c>
      <c r="G3431" s="116">
        <v>12.96</v>
      </c>
      <c r="H3431" s="102"/>
    </row>
    <row r="3432" spans="1:8" ht="63" x14ac:dyDescent="0.25">
      <c r="A3432" s="36"/>
      <c r="B3432" s="36"/>
      <c r="C3432" s="122" t="s">
        <v>15441</v>
      </c>
      <c r="D3432" s="106"/>
      <c r="E3432" s="106"/>
      <c r="F3432" s="106">
        <v>2</v>
      </c>
      <c r="G3432" s="117">
        <v>64.800000000000011</v>
      </c>
      <c r="H3432" s="102"/>
    </row>
    <row r="3433" spans="1:8" ht="31.5" x14ac:dyDescent="0.25">
      <c r="A3433" s="36" t="s">
        <v>4855</v>
      </c>
      <c r="B3433" s="36" t="s">
        <v>10672</v>
      </c>
      <c r="C3433" s="121" t="s">
        <v>4856</v>
      </c>
      <c r="D3433" s="36" t="s">
        <v>8</v>
      </c>
      <c r="E3433" s="36">
        <v>2</v>
      </c>
      <c r="F3433" s="36">
        <v>1</v>
      </c>
      <c r="G3433" s="116">
        <v>51.84</v>
      </c>
      <c r="H3433" s="102" t="s">
        <v>17439</v>
      </c>
    </row>
    <row r="3434" spans="1:8" ht="31.5" x14ac:dyDescent="0.25">
      <c r="A3434" s="36"/>
      <c r="B3434" s="36"/>
      <c r="C3434" s="122" t="s">
        <v>15442</v>
      </c>
      <c r="D3434" s="106"/>
      <c r="E3434" s="106"/>
      <c r="F3434" s="106">
        <v>1</v>
      </c>
      <c r="G3434" s="117">
        <v>51.84</v>
      </c>
      <c r="H3434" s="102"/>
    </row>
    <row r="3435" spans="1:8" ht="31.5" x14ac:dyDescent="0.25">
      <c r="A3435" s="36" t="s">
        <v>4857</v>
      </c>
      <c r="B3435" s="36" t="s">
        <v>10673</v>
      </c>
      <c r="C3435" s="121" t="s">
        <v>4858</v>
      </c>
      <c r="D3435" s="36" t="s">
        <v>8</v>
      </c>
      <c r="E3435" s="36">
        <v>2</v>
      </c>
      <c r="F3435" s="36">
        <v>2</v>
      </c>
      <c r="G3435" s="116">
        <v>103.67</v>
      </c>
      <c r="H3435" s="102" t="s">
        <v>19688</v>
      </c>
    </row>
    <row r="3436" spans="1:8" ht="47.25" x14ac:dyDescent="0.25">
      <c r="A3436" s="36"/>
      <c r="B3436" s="36"/>
      <c r="C3436" s="122" t="s">
        <v>15443</v>
      </c>
      <c r="D3436" s="106"/>
      <c r="E3436" s="106"/>
      <c r="F3436" s="106">
        <v>2</v>
      </c>
      <c r="G3436" s="117">
        <v>103.67</v>
      </c>
      <c r="H3436" s="102"/>
    </row>
    <row r="3437" spans="1:8" ht="31.5" x14ac:dyDescent="0.25">
      <c r="A3437" s="36" t="s">
        <v>4859</v>
      </c>
      <c r="B3437" s="36" t="s">
        <v>10674</v>
      </c>
      <c r="C3437" s="121" t="s">
        <v>4860</v>
      </c>
      <c r="D3437" s="36" t="s">
        <v>8</v>
      </c>
      <c r="E3437" s="36">
        <v>2</v>
      </c>
      <c r="F3437" s="36">
        <v>1</v>
      </c>
      <c r="G3437" s="116">
        <v>51.84</v>
      </c>
      <c r="H3437" s="102" t="s">
        <v>17336</v>
      </c>
    </row>
    <row r="3438" spans="1:8" x14ac:dyDescent="0.25">
      <c r="A3438" s="36"/>
      <c r="B3438" s="36"/>
      <c r="C3438" s="121"/>
      <c r="D3438" s="36" t="s">
        <v>7</v>
      </c>
      <c r="E3438" s="36">
        <v>0.5</v>
      </c>
      <c r="F3438" s="36">
        <v>2</v>
      </c>
      <c r="G3438" s="116">
        <v>25.92</v>
      </c>
      <c r="H3438" s="102"/>
    </row>
    <row r="3439" spans="1:8" ht="31.5" x14ac:dyDescent="0.25">
      <c r="A3439" s="36"/>
      <c r="B3439" s="36"/>
      <c r="C3439" s="122" t="s">
        <v>15444</v>
      </c>
      <c r="D3439" s="106"/>
      <c r="E3439" s="106"/>
      <c r="F3439" s="106">
        <v>3</v>
      </c>
      <c r="G3439" s="117">
        <v>77.760000000000005</v>
      </c>
      <c r="H3439" s="102"/>
    </row>
    <row r="3440" spans="1:8" ht="31.5" x14ac:dyDescent="0.25">
      <c r="A3440" s="36" t="s">
        <v>4861</v>
      </c>
      <c r="B3440" s="36" t="s">
        <v>10675</v>
      </c>
      <c r="C3440" s="121" t="s">
        <v>4862</v>
      </c>
      <c r="D3440" s="36" t="s">
        <v>5</v>
      </c>
      <c r="E3440" s="36">
        <v>5</v>
      </c>
      <c r="F3440" s="36">
        <v>1</v>
      </c>
      <c r="G3440" s="116">
        <v>129.59</v>
      </c>
      <c r="H3440" s="102" t="s">
        <v>18892</v>
      </c>
    </row>
    <row r="3441" spans="1:8" ht="47.25" x14ac:dyDescent="0.25">
      <c r="A3441" s="36"/>
      <c r="B3441" s="36"/>
      <c r="C3441" s="122" t="s">
        <v>15445</v>
      </c>
      <c r="D3441" s="106"/>
      <c r="E3441" s="106"/>
      <c r="F3441" s="106">
        <v>1</v>
      </c>
      <c r="G3441" s="117">
        <v>129.59</v>
      </c>
      <c r="H3441" s="102"/>
    </row>
    <row r="3442" spans="1:8" ht="31.5" x14ac:dyDescent="0.25">
      <c r="A3442" s="36" t="s">
        <v>4863</v>
      </c>
      <c r="B3442" s="36" t="s">
        <v>10676</v>
      </c>
      <c r="C3442" s="121" t="s">
        <v>4864</v>
      </c>
      <c r="D3442" s="36" t="s">
        <v>3</v>
      </c>
      <c r="E3442" s="36">
        <v>10</v>
      </c>
      <c r="F3442" s="36">
        <v>1</v>
      </c>
      <c r="G3442" s="116">
        <v>259.18</v>
      </c>
      <c r="H3442" s="102" t="s">
        <v>20486</v>
      </c>
    </row>
    <row r="3443" spans="1:8" ht="47.25" x14ac:dyDescent="0.25">
      <c r="A3443" s="36"/>
      <c r="B3443" s="36"/>
      <c r="C3443" s="122" t="s">
        <v>15446</v>
      </c>
      <c r="D3443" s="106"/>
      <c r="E3443" s="106"/>
      <c r="F3443" s="106">
        <v>1</v>
      </c>
      <c r="G3443" s="117">
        <v>259.18</v>
      </c>
      <c r="H3443" s="102"/>
    </row>
    <row r="3444" spans="1:8" ht="31.5" x14ac:dyDescent="0.25">
      <c r="A3444" s="36" t="s">
        <v>726</v>
      </c>
      <c r="B3444" s="36" t="s">
        <v>8445</v>
      </c>
      <c r="C3444" s="121" t="s">
        <v>99</v>
      </c>
      <c r="D3444" s="36" t="s">
        <v>5</v>
      </c>
      <c r="E3444" s="36">
        <v>5</v>
      </c>
      <c r="F3444" s="36">
        <v>1</v>
      </c>
      <c r="G3444" s="116">
        <v>129.59</v>
      </c>
      <c r="H3444" s="102" t="s">
        <v>17844</v>
      </c>
    </row>
    <row r="3445" spans="1:8" x14ac:dyDescent="0.25">
      <c r="A3445" s="36"/>
      <c r="B3445" s="36"/>
      <c r="C3445" s="121"/>
      <c r="D3445" s="36" t="s">
        <v>6</v>
      </c>
      <c r="E3445" s="36">
        <v>1</v>
      </c>
      <c r="F3445" s="36">
        <v>1</v>
      </c>
      <c r="G3445" s="116">
        <v>25.92</v>
      </c>
      <c r="H3445" s="102"/>
    </row>
    <row r="3446" spans="1:8" x14ac:dyDescent="0.25">
      <c r="A3446" s="36"/>
      <c r="B3446" s="36"/>
      <c r="C3446" s="121"/>
      <c r="D3446" s="36" t="s">
        <v>7</v>
      </c>
      <c r="E3446" s="36">
        <v>0.5</v>
      </c>
      <c r="F3446" s="36">
        <v>1</v>
      </c>
      <c r="G3446" s="116">
        <v>12.96</v>
      </c>
      <c r="H3446" s="102"/>
    </row>
    <row r="3447" spans="1:8" ht="31.5" x14ac:dyDescent="0.25">
      <c r="A3447" s="36"/>
      <c r="B3447" s="36"/>
      <c r="C3447" s="122" t="s">
        <v>15447</v>
      </c>
      <c r="D3447" s="106"/>
      <c r="E3447" s="106"/>
      <c r="F3447" s="106">
        <v>3</v>
      </c>
      <c r="G3447" s="117">
        <v>168.47</v>
      </c>
      <c r="H3447" s="102"/>
    </row>
    <row r="3448" spans="1:8" ht="31.5" x14ac:dyDescent="0.25">
      <c r="A3448" s="36" t="s">
        <v>4865</v>
      </c>
      <c r="B3448" s="36" t="s">
        <v>10677</v>
      </c>
      <c r="C3448" s="121" t="s">
        <v>4866</v>
      </c>
      <c r="D3448" s="36" t="s">
        <v>4</v>
      </c>
      <c r="E3448" s="36">
        <v>8</v>
      </c>
      <c r="F3448" s="36">
        <v>1</v>
      </c>
      <c r="G3448" s="116">
        <v>207.35</v>
      </c>
      <c r="H3448" s="102" t="s">
        <v>20624</v>
      </c>
    </row>
    <row r="3449" spans="1:8" ht="31.5" x14ac:dyDescent="0.25">
      <c r="A3449" s="36"/>
      <c r="B3449" s="36"/>
      <c r="C3449" s="122" t="s">
        <v>15448</v>
      </c>
      <c r="D3449" s="106"/>
      <c r="E3449" s="106"/>
      <c r="F3449" s="106">
        <v>1</v>
      </c>
      <c r="G3449" s="117">
        <v>207.35</v>
      </c>
      <c r="H3449" s="102"/>
    </row>
    <row r="3450" spans="1:8" ht="31.5" x14ac:dyDescent="0.25">
      <c r="A3450" s="36" t="s">
        <v>730</v>
      </c>
      <c r="B3450" s="36" t="s">
        <v>10678</v>
      </c>
      <c r="C3450" s="121" t="s">
        <v>49</v>
      </c>
      <c r="D3450" s="36" t="s">
        <v>5</v>
      </c>
      <c r="E3450" s="36">
        <v>5</v>
      </c>
      <c r="F3450" s="36">
        <v>1</v>
      </c>
      <c r="G3450" s="116">
        <v>129.59</v>
      </c>
      <c r="H3450" s="102" t="s">
        <v>17196</v>
      </c>
    </row>
    <row r="3451" spans="1:8" x14ac:dyDescent="0.25">
      <c r="A3451" s="36"/>
      <c r="B3451" s="36"/>
      <c r="C3451" s="121"/>
      <c r="D3451" s="36" t="s">
        <v>7</v>
      </c>
      <c r="E3451" s="36">
        <v>0.5</v>
      </c>
      <c r="F3451" s="36">
        <v>1</v>
      </c>
      <c r="G3451" s="116">
        <v>12.96</v>
      </c>
      <c r="H3451" s="102"/>
    </row>
    <row r="3452" spans="1:8" ht="31.5" x14ac:dyDescent="0.25">
      <c r="A3452" s="36"/>
      <c r="B3452" s="36"/>
      <c r="C3452" s="122" t="s">
        <v>15449</v>
      </c>
      <c r="D3452" s="106"/>
      <c r="E3452" s="106"/>
      <c r="F3452" s="106">
        <v>2</v>
      </c>
      <c r="G3452" s="117">
        <v>142.55000000000001</v>
      </c>
      <c r="H3452" s="102"/>
    </row>
    <row r="3453" spans="1:8" ht="31.5" x14ac:dyDescent="0.25">
      <c r="A3453" s="36" t="s">
        <v>733</v>
      </c>
      <c r="B3453" s="36" t="s">
        <v>10679</v>
      </c>
      <c r="C3453" s="121" t="s">
        <v>209</v>
      </c>
      <c r="D3453" s="36" t="s">
        <v>5</v>
      </c>
      <c r="E3453" s="36">
        <v>5</v>
      </c>
      <c r="F3453" s="36">
        <v>2</v>
      </c>
      <c r="G3453" s="116">
        <v>259.18</v>
      </c>
      <c r="H3453" s="102" t="s">
        <v>19054</v>
      </c>
    </row>
    <row r="3454" spans="1:8" x14ac:dyDescent="0.25">
      <c r="A3454" s="36"/>
      <c r="B3454" s="36"/>
      <c r="C3454" s="121"/>
      <c r="D3454" s="36" t="s">
        <v>7</v>
      </c>
      <c r="E3454" s="36">
        <v>0.5</v>
      </c>
      <c r="F3454" s="36">
        <v>1</v>
      </c>
      <c r="G3454" s="116">
        <v>12.96</v>
      </c>
      <c r="H3454" s="102"/>
    </row>
    <row r="3455" spans="1:8" ht="47.25" x14ac:dyDescent="0.25">
      <c r="A3455" s="36"/>
      <c r="B3455" s="36"/>
      <c r="C3455" s="122" t="s">
        <v>15450</v>
      </c>
      <c r="D3455" s="106"/>
      <c r="E3455" s="106"/>
      <c r="F3455" s="106">
        <v>3</v>
      </c>
      <c r="G3455" s="117">
        <v>272.14</v>
      </c>
      <c r="H3455" s="102"/>
    </row>
    <row r="3456" spans="1:8" ht="31.5" x14ac:dyDescent="0.25">
      <c r="A3456" s="36" t="s">
        <v>736</v>
      </c>
      <c r="B3456" s="36" t="s">
        <v>10680</v>
      </c>
      <c r="C3456" s="121" t="s">
        <v>164</v>
      </c>
      <c r="D3456" s="36" t="s">
        <v>4</v>
      </c>
      <c r="E3456" s="36">
        <v>8</v>
      </c>
      <c r="F3456" s="36">
        <v>1</v>
      </c>
      <c r="G3456" s="116">
        <v>207.35</v>
      </c>
      <c r="H3456" s="102" t="s">
        <v>18515</v>
      </c>
    </row>
    <row r="3457" spans="1:8" ht="31.5" x14ac:dyDescent="0.25">
      <c r="A3457" s="36"/>
      <c r="B3457" s="36"/>
      <c r="C3457" s="122" t="s">
        <v>15451</v>
      </c>
      <c r="D3457" s="106"/>
      <c r="E3457" s="106"/>
      <c r="F3457" s="106">
        <v>1</v>
      </c>
      <c r="G3457" s="117">
        <v>207.35</v>
      </c>
      <c r="H3457" s="102"/>
    </row>
    <row r="3458" spans="1:8" ht="31.5" x14ac:dyDescent="0.25">
      <c r="A3458" s="36" t="s">
        <v>4868</v>
      </c>
      <c r="B3458" s="36" t="s">
        <v>10681</v>
      </c>
      <c r="C3458" s="121" t="s">
        <v>4869</v>
      </c>
      <c r="D3458" s="36" t="s">
        <v>7</v>
      </c>
      <c r="E3458" s="36">
        <v>0.5</v>
      </c>
      <c r="F3458" s="36">
        <v>1</v>
      </c>
      <c r="G3458" s="116">
        <v>12.96</v>
      </c>
      <c r="H3458" s="102" t="s">
        <v>18054</v>
      </c>
    </row>
    <row r="3459" spans="1:8" ht="31.5" x14ac:dyDescent="0.25">
      <c r="A3459" s="36"/>
      <c r="B3459" s="36"/>
      <c r="C3459" s="122" t="s">
        <v>15452</v>
      </c>
      <c r="D3459" s="106"/>
      <c r="E3459" s="106"/>
      <c r="F3459" s="106">
        <v>1</v>
      </c>
      <c r="G3459" s="117">
        <v>12.96</v>
      </c>
      <c r="H3459" s="102"/>
    </row>
    <row r="3460" spans="1:8" ht="31.5" x14ac:dyDescent="0.25">
      <c r="A3460" s="36" t="s">
        <v>741</v>
      </c>
      <c r="B3460" s="36" t="s">
        <v>10682</v>
      </c>
      <c r="C3460" s="121" t="s">
        <v>267</v>
      </c>
      <c r="D3460" s="36" t="s">
        <v>5</v>
      </c>
      <c r="E3460" s="36">
        <v>5</v>
      </c>
      <c r="F3460" s="36">
        <v>2</v>
      </c>
      <c r="G3460" s="116">
        <v>259.18</v>
      </c>
      <c r="H3460" s="102" t="s">
        <v>19804</v>
      </c>
    </row>
    <row r="3461" spans="1:8" x14ac:dyDescent="0.25">
      <c r="A3461" s="36"/>
      <c r="B3461" s="36"/>
      <c r="C3461" s="121"/>
      <c r="D3461" s="36" t="s">
        <v>7</v>
      </c>
      <c r="E3461" s="36">
        <v>0.5</v>
      </c>
      <c r="F3461" s="36">
        <v>1</v>
      </c>
      <c r="G3461" s="116">
        <v>12.96</v>
      </c>
      <c r="H3461" s="102"/>
    </row>
    <row r="3462" spans="1:8" ht="31.5" x14ac:dyDescent="0.25">
      <c r="A3462" s="36"/>
      <c r="B3462" s="36"/>
      <c r="C3462" s="122" t="s">
        <v>15453</v>
      </c>
      <c r="D3462" s="106"/>
      <c r="E3462" s="106"/>
      <c r="F3462" s="106">
        <v>3</v>
      </c>
      <c r="G3462" s="117">
        <v>272.14</v>
      </c>
      <c r="H3462" s="102"/>
    </row>
    <row r="3463" spans="1:8" x14ac:dyDescent="0.25">
      <c r="A3463" s="36" t="s">
        <v>743</v>
      </c>
      <c r="B3463" s="36" t="s">
        <v>10683</v>
      </c>
      <c r="C3463" s="121" t="s">
        <v>242</v>
      </c>
      <c r="D3463" s="36" t="s">
        <v>5</v>
      </c>
      <c r="E3463" s="36">
        <v>5</v>
      </c>
      <c r="F3463" s="36">
        <v>1</v>
      </c>
      <c r="G3463" s="116">
        <v>129.59</v>
      </c>
      <c r="H3463" s="102" t="s">
        <v>19513</v>
      </c>
    </row>
    <row r="3464" spans="1:8" x14ac:dyDescent="0.25">
      <c r="A3464" s="36"/>
      <c r="B3464" s="36"/>
      <c r="C3464" s="121"/>
      <c r="D3464" s="36" t="s">
        <v>7</v>
      </c>
      <c r="E3464" s="36">
        <v>0.5</v>
      </c>
      <c r="F3464" s="36">
        <v>1</v>
      </c>
      <c r="G3464" s="116">
        <v>12.96</v>
      </c>
      <c r="H3464" s="102"/>
    </row>
    <row r="3465" spans="1:8" ht="31.5" x14ac:dyDescent="0.25">
      <c r="A3465" s="36"/>
      <c r="B3465" s="36"/>
      <c r="C3465" s="122" t="s">
        <v>15454</v>
      </c>
      <c r="D3465" s="106"/>
      <c r="E3465" s="106"/>
      <c r="F3465" s="106">
        <v>2</v>
      </c>
      <c r="G3465" s="117">
        <v>142.55000000000001</v>
      </c>
      <c r="H3465" s="102"/>
    </row>
    <row r="3466" spans="1:8" ht="31.5" x14ac:dyDescent="0.25">
      <c r="A3466" s="36" t="s">
        <v>4870</v>
      </c>
      <c r="B3466" s="36" t="s">
        <v>10684</v>
      </c>
      <c r="C3466" s="121" t="s">
        <v>6698</v>
      </c>
      <c r="D3466" s="36" t="s">
        <v>7</v>
      </c>
      <c r="E3466" s="36">
        <v>0.5</v>
      </c>
      <c r="F3466" s="36">
        <v>1</v>
      </c>
      <c r="G3466" s="116">
        <v>12.96</v>
      </c>
      <c r="H3466" s="102" t="s">
        <v>19081</v>
      </c>
    </row>
    <row r="3467" spans="1:8" ht="31.5" x14ac:dyDescent="0.25">
      <c r="A3467" s="36"/>
      <c r="B3467" s="36"/>
      <c r="C3467" s="122" t="s">
        <v>15455</v>
      </c>
      <c r="D3467" s="106"/>
      <c r="E3467" s="106"/>
      <c r="F3467" s="106">
        <v>1</v>
      </c>
      <c r="G3467" s="117">
        <v>12.96</v>
      </c>
      <c r="H3467" s="102"/>
    </row>
    <row r="3468" spans="1:8" x14ac:dyDescent="0.25">
      <c r="A3468" s="36" t="s">
        <v>4871</v>
      </c>
      <c r="B3468" s="36" t="s">
        <v>10685</v>
      </c>
      <c r="C3468" s="121" t="s">
        <v>4872</v>
      </c>
      <c r="D3468" s="36" t="s">
        <v>5</v>
      </c>
      <c r="E3468" s="36">
        <v>5</v>
      </c>
      <c r="F3468" s="36">
        <v>2</v>
      </c>
      <c r="G3468" s="116">
        <v>259.18</v>
      </c>
      <c r="H3468" s="102" t="s">
        <v>17532</v>
      </c>
    </row>
    <row r="3469" spans="1:8" ht="31.5" x14ac:dyDescent="0.25">
      <c r="A3469" s="36"/>
      <c r="B3469" s="36"/>
      <c r="C3469" s="122" t="s">
        <v>15456</v>
      </c>
      <c r="D3469" s="106"/>
      <c r="E3469" s="106"/>
      <c r="F3469" s="106">
        <v>2</v>
      </c>
      <c r="G3469" s="117">
        <v>259.18</v>
      </c>
      <c r="H3469" s="102"/>
    </row>
    <row r="3470" spans="1:8" ht="31.5" x14ac:dyDescent="0.25">
      <c r="A3470" s="36" t="s">
        <v>4873</v>
      </c>
      <c r="B3470" s="36" t="s">
        <v>10686</v>
      </c>
      <c r="C3470" s="121" t="s">
        <v>4874</v>
      </c>
      <c r="D3470" s="36" t="s">
        <v>5</v>
      </c>
      <c r="E3470" s="36">
        <v>5</v>
      </c>
      <c r="F3470" s="36">
        <v>1</v>
      </c>
      <c r="G3470" s="116">
        <v>129.59</v>
      </c>
      <c r="H3470" s="102" t="s">
        <v>17069</v>
      </c>
    </row>
    <row r="3471" spans="1:8" ht="31.5" x14ac:dyDescent="0.25">
      <c r="A3471" s="36"/>
      <c r="B3471" s="36"/>
      <c r="C3471" s="122" t="s">
        <v>15457</v>
      </c>
      <c r="D3471" s="106"/>
      <c r="E3471" s="106"/>
      <c r="F3471" s="106">
        <v>1</v>
      </c>
      <c r="G3471" s="117">
        <v>129.59</v>
      </c>
      <c r="H3471" s="102"/>
    </row>
    <row r="3472" spans="1:8" ht="47.25" x14ac:dyDescent="0.25">
      <c r="A3472" s="36" t="s">
        <v>4875</v>
      </c>
      <c r="B3472" s="36" t="s">
        <v>10687</v>
      </c>
      <c r="C3472" s="121" t="s">
        <v>4876</v>
      </c>
      <c r="D3472" s="36" t="s">
        <v>5</v>
      </c>
      <c r="E3472" s="36">
        <v>5</v>
      </c>
      <c r="F3472" s="36">
        <v>2</v>
      </c>
      <c r="G3472" s="116">
        <v>259.18</v>
      </c>
      <c r="H3472" s="102" t="s">
        <v>19122</v>
      </c>
    </row>
    <row r="3473" spans="1:8" x14ac:dyDescent="0.25">
      <c r="A3473" s="36"/>
      <c r="B3473" s="36"/>
      <c r="C3473" s="121"/>
      <c r="D3473" s="36" t="s">
        <v>7</v>
      </c>
      <c r="E3473" s="36">
        <v>0.5</v>
      </c>
      <c r="F3473" s="36">
        <v>1</v>
      </c>
      <c r="G3473" s="116">
        <v>12.96</v>
      </c>
      <c r="H3473" s="102"/>
    </row>
    <row r="3474" spans="1:8" ht="47.25" x14ac:dyDescent="0.25">
      <c r="A3474" s="36"/>
      <c r="B3474" s="36"/>
      <c r="C3474" s="122" t="s">
        <v>15458</v>
      </c>
      <c r="D3474" s="106"/>
      <c r="E3474" s="106"/>
      <c r="F3474" s="106">
        <v>3</v>
      </c>
      <c r="G3474" s="117">
        <v>272.14</v>
      </c>
      <c r="H3474" s="102"/>
    </row>
    <row r="3475" spans="1:8" x14ac:dyDescent="0.25">
      <c r="A3475" s="36" t="s">
        <v>4877</v>
      </c>
      <c r="B3475" s="36" t="s">
        <v>10688</v>
      </c>
      <c r="C3475" s="121" t="s">
        <v>4878</v>
      </c>
      <c r="D3475" s="36" t="s">
        <v>3</v>
      </c>
      <c r="E3475" s="36">
        <v>10</v>
      </c>
      <c r="F3475" s="36">
        <v>1</v>
      </c>
      <c r="G3475" s="116">
        <v>259.18</v>
      </c>
      <c r="H3475" s="102" t="s">
        <v>17252</v>
      </c>
    </row>
    <row r="3476" spans="1:8" x14ac:dyDescent="0.25">
      <c r="A3476" s="36"/>
      <c r="B3476" s="36"/>
      <c r="C3476" s="121"/>
      <c r="D3476" s="36" t="s">
        <v>8</v>
      </c>
      <c r="E3476" s="36">
        <v>2</v>
      </c>
      <c r="F3476" s="36">
        <v>1</v>
      </c>
      <c r="G3476" s="116">
        <v>51.84</v>
      </c>
      <c r="H3476" s="102"/>
    </row>
    <row r="3477" spans="1:8" ht="31.5" x14ac:dyDescent="0.25">
      <c r="A3477" s="36"/>
      <c r="B3477" s="36"/>
      <c r="C3477" s="122" t="s">
        <v>15459</v>
      </c>
      <c r="D3477" s="106"/>
      <c r="E3477" s="106"/>
      <c r="F3477" s="106">
        <v>2</v>
      </c>
      <c r="G3477" s="117">
        <v>311.02</v>
      </c>
      <c r="H3477" s="102"/>
    </row>
    <row r="3478" spans="1:8" x14ac:dyDescent="0.25">
      <c r="A3478" s="36" t="s">
        <v>4879</v>
      </c>
      <c r="B3478" s="36" t="s">
        <v>10689</v>
      </c>
      <c r="C3478" s="121" t="s">
        <v>4880</v>
      </c>
      <c r="D3478" s="36" t="s">
        <v>7</v>
      </c>
      <c r="E3478" s="36">
        <v>0.5</v>
      </c>
      <c r="F3478" s="36">
        <v>1</v>
      </c>
      <c r="G3478" s="116">
        <v>12.96</v>
      </c>
      <c r="H3478" s="102" t="s">
        <v>17378</v>
      </c>
    </row>
    <row r="3479" spans="1:8" ht="31.5" x14ac:dyDescent="0.25">
      <c r="A3479" s="36"/>
      <c r="B3479" s="36"/>
      <c r="C3479" s="122" t="s">
        <v>15460</v>
      </c>
      <c r="D3479" s="106"/>
      <c r="E3479" s="106"/>
      <c r="F3479" s="106">
        <v>1</v>
      </c>
      <c r="G3479" s="117">
        <v>12.96</v>
      </c>
      <c r="H3479" s="102"/>
    </row>
    <row r="3480" spans="1:8" ht="31.5" x14ac:dyDescent="0.25">
      <c r="A3480" s="36" t="s">
        <v>4881</v>
      </c>
      <c r="B3480" s="36" t="s">
        <v>10690</v>
      </c>
      <c r="C3480" s="121" t="s">
        <v>4882</v>
      </c>
      <c r="D3480" s="36" t="s">
        <v>7</v>
      </c>
      <c r="E3480" s="36">
        <v>0.5</v>
      </c>
      <c r="F3480" s="36">
        <v>1</v>
      </c>
      <c r="G3480" s="116">
        <v>12.96</v>
      </c>
      <c r="H3480" s="102" t="s">
        <v>19655</v>
      </c>
    </row>
    <row r="3481" spans="1:8" ht="31.5" x14ac:dyDescent="0.25">
      <c r="A3481" s="36"/>
      <c r="B3481" s="36"/>
      <c r="C3481" s="122" t="s">
        <v>15461</v>
      </c>
      <c r="D3481" s="106"/>
      <c r="E3481" s="106"/>
      <c r="F3481" s="106">
        <v>1</v>
      </c>
      <c r="G3481" s="117">
        <v>12.96</v>
      </c>
      <c r="H3481" s="102"/>
    </row>
    <row r="3482" spans="1:8" ht="47.25" x14ac:dyDescent="0.25">
      <c r="A3482" s="36" t="s">
        <v>4883</v>
      </c>
      <c r="B3482" s="36" t="s">
        <v>10691</v>
      </c>
      <c r="C3482" s="121" t="s">
        <v>4884</v>
      </c>
      <c r="D3482" s="36" t="s">
        <v>7</v>
      </c>
      <c r="E3482" s="36">
        <v>0.5</v>
      </c>
      <c r="F3482" s="36">
        <v>9</v>
      </c>
      <c r="G3482" s="116">
        <v>116.63</v>
      </c>
      <c r="H3482" s="102" t="s">
        <v>19766</v>
      </c>
    </row>
    <row r="3483" spans="1:8" ht="63" x14ac:dyDescent="0.25">
      <c r="A3483" s="36"/>
      <c r="B3483" s="36"/>
      <c r="C3483" s="122" t="s">
        <v>15462</v>
      </c>
      <c r="D3483" s="106"/>
      <c r="E3483" s="106"/>
      <c r="F3483" s="106">
        <v>9</v>
      </c>
      <c r="G3483" s="117">
        <v>116.63</v>
      </c>
      <c r="H3483" s="102"/>
    </row>
    <row r="3484" spans="1:8" ht="31.5" x14ac:dyDescent="0.25">
      <c r="A3484" s="36" t="s">
        <v>4885</v>
      </c>
      <c r="B3484" s="36" t="s">
        <v>10692</v>
      </c>
      <c r="C3484" s="121" t="s">
        <v>4886</v>
      </c>
      <c r="D3484" s="36" t="s">
        <v>8</v>
      </c>
      <c r="E3484" s="36">
        <v>2</v>
      </c>
      <c r="F3484" s="36">
        <v>1</v>
      </c>
      <c r="G3484" s="116">
        <v>51.84</v>
      </c>
      <c r="H3484" s="102" t="s">
        <v>16931</v>
      </c>
    </row>
    <row r="3485" spans="1:8" x14ac:dyDescent="0.25">
      <c r="A3485" s="36"/>
      <c r="B3485" s="36"/>
      <c r="C3485" s="121"/>
      <c r="D3485" s="36" t="s">
        <v>7</v>
      </c>
      <c r="E3485" s="36">
        <v>0.5</v>
      </c>
      <c r="F3485" s="36">
        <v>1</v>
      </c>
      <c r="G3485" s="116">
        <v>12.96</v>
      </c>
      <c r="H3485" s="102"/>
    </row>
    <row r="3486" spans="1:8" ht="31.5" x14ac:dyDescent="0.25">
      <c r="A3486" s="36"/>
      <c r="B3486" s="36"/>
      <c r="C3486" s="122" t="s">
        <v>15463</v>
      </c>
      <c r="D3486" s="106"/>
      <c r="E3486" s="106"/>
      <c r="F3486" s="106">
        <v>2</v>
      </c>
      <c r="G3486" s="117">
        <v>64.800000000000011</v>
      </c>
      <c r="H3486" s="102"/>
    </row>
    <row r="3487" spans="1:8" ht="47.25" x14ac:dyDescent="0.25">
      <c r="A3487" s="36" t="s">
        <v>4887</v>
      </c>
      <c r="B3487" s="36" t="s">
        <v>10693</v>
      </c>
      <c r="C3487" s="121" t="s">
        <v>4888</v>
      </c>
      <c r="D3487" s="36" t="s">
        <v>3</v>
      </c>
      <c r="E3487" s="36">
        <v>10</v>
      </c>
      <c r="F3487" s="36">
        <v>1</v>
      </c>
      <c r="G3487" s="116">
        <v>259.18</v>
      </c>
      <c r="H3487" s="102" t="s">
        <v>17096</v>
      </c>
    </row>
    <row r="3488" spans="1:8" x14ac:dyDescent="0.25">
      <c r="A3488" s="36"/>
      <c r="B3488" s="36"/>
      <c r="C3488" s="121"/>
      <c r="D3488" s="36" t="s">
        <v>8</v>
      </c>
      <c r="E3488" s="36">
        <v>2</v>
      </c>
      <c r="F3488" s="36">
        <v>1</v>
      </c>
      <c r="G3488" s="116">
        <v>51.84</v>
      </c>
      <c r="H3488" s="102"/>
    </row>
    <row r="3489" spans="1:8" x14ac:dyDescent="0.25">
      <c r="A3489" s="36"/>
      <c r="B3489" s="36"/>
      <c r="C3489" s="121"/>
      <c r="D3489" s="36" t="s">
        <v>7</v>
      </c>
      <c r="E3489" s="36">
        <v>0.5</v>
      </c>
      <c r="F3489" s="36">
        <v>3</v>
      </c>
      <c r="G3489" s="116">
        <v>38.880000000000003</v>
      </c>
      <c r="H3489" s="102"/>
    </row>
    <row r="3490" spans="1:8" ht="47.25" x14ac:dyDescent="0.25">
      <c r="A3490" s="36"/>
      <c r="B3490" s="36"/>
      <c r="C3490" s="122" t="s">
        <v>15464</v>
      </c>
      <c r="D3490" s="106"/>
      <c r="E3490" s="106"/>
      <c r="F3490" s="106">
        <v>5</v>
      </c>
      <c r="G3490" s="117">
        <v>349.9</v>
      </c>
      <c r="H3490" s="102"/>
    </row>
    <row r="3491" spans="1:8" ht="31.5" x14ac:dyDescent="0.25">
      <c r="A3491" s="36" t="s">
        <v>4889</v>
      </c>
      <c r="B3491" s="36" t="s">
        <v>10694</v>
      </c>
      <c r="C3491" s="121" t="s">
        <v>4890</v>
      </c>
      <c r="D3491" s="36" t="s">
        <v>5</v>
      </c>
      <c r="E3491" s="36">
        <v>5</v>
      </c>
      <c r="F3491" s="36">
        <v>1</v>
      </c>
      <c r="G3491" s="116">
        <v>129.59</v>
      </c>
      <c r="H3491" s="102" t="s">
        <v>18216</v>
      </c>
    </row>
    <row r="3492" spans="1:8" x14ac:dyDescent="0.25">
      <c r="A3492" s="36"/>
      <c r="B3492" s="36"/>
      <c r="C3492" s="121"/>
      <c r="D3492" s="36" t="s">
        <v>7</v>
      </c>
      <c r="E3492" s="36">
        <v>0.5</v>
      </c>
      <c r="F3492" s="36">
        <v>2</v>
      </c>
      <c r="G3492" s="116">
        <v>25.92</v>
      </c>
      <c r="H3492" s="102"/>
    </row>
    <row r="3493" spans="1:8" ht="47.25" x14ac:dyDescent="0.25">
      <c r="A3493" s="36"/>
      <c r="B3493" s="36"/>
      <c r="C3493" s="122" t="s">
        <v>15465</v>
      </c>
      <c r="D3493" s="106"/>
      <c r="E3493" s="106"/>
      <c r="F3493" s="106">
        <v>3</v>
      </c>
      <c r="G3493" s="117">
        <v>155.51</v>
      </c>
      <c r="H3493" s="102"/>
    </row>
    <row r="3494" spans="1:8" ht="31.5" x14ac:dyDescent="0.25">
      <c r="A3494" s="36" t="s">
        <v>749</v>
      </c>
      <c r="B3494" s="36" t="s">
        <v>8463</v>
      </c>
      <c r="C3494" s="121" t="s">
        <v>295</v>
      </c>
      <c r="D3494" s="36" t="s">
        <v>5</v>
      </c>
      <c r="E3494" s="36">
        <v>5</v>
      </c>
      <c r="F3494" s="36">
        <v>1</v>
      </c>
      <c r="G3494" s="116">
        <v>129.59</v>
      </c>
      <c r="H3494" s="102" t="s">
        <v>20165</v>
      </c>
    </row>
    <row r="3495" spans="1:8" ht="31.5" x14ac:dyDescent="0.25">
      <c r="A3495" s="36"/>
      <c r="B3495" s="36"/>
      <c r="C3495" s="122" t="s">
        <v>15466</v>
      </c>
      <c r="D3495" s="106"/>
      <c r="E3495" s="106"/>
      <c r="F3495" s="106">
        <v>1</v>
      </c>
      <c r="G3495" s="117">
        <v>129.59</v>
      </c>
      <c r="H3495" s="102"/>
    </row>
    <row r="3496" spans="1:8" x14ac:dyDescent="0.25">
      <c r="A3496" s="36" t="s">
        <v>4891</v>
      </c>
      <c r="B3496" s="36" t="s">
        <v>10695</v>
      </c>
      <c r="C3496" s="121" t="s">
        <v>4892</v>
      </c>
      <c r="D3496" s="36" t="s">
        <v>5</v>
      </c>
      <c r="E3496" s="36">
        <v>5</v>
      </c>
      <c r="F3496" s="36">
        <v>1</v>
      </c>
      <c r="G3496" s="116">
        <v>129.59</v>
      </c>
      <c r="H3496" s="102" t="s">
        <v>20640</v>
      </c>
    </row>
    <row r="3497" spans="1:8" ht="31.5" x14ac:dyDescent="0.25">
      <c r="A3497" s="36"/>
      <c r="B3497" s="36"/>
      <c r="C3497" s="122" t="s">
        <v>15467</v>
      </c>
      <c r="D3497" s="106"/>
      <c r="E3497" s="106"/>
      <c r="F3497" s="106">
        <v>1</v>
      </c>
      <c r="G3497" s="117">
        <v>129.59</v>
      </c>
      <c r="H3497" s="102"/>
    </row>
    <row r="3498" spans="1:8" ht="31.5" x14ac:dyDescent="0.25">
      <c r="A3498" s="36" t="s">
        <v>764</v>
      </c>
      <c r="B3498" s="36" t="s">
        <v>8479</v>
      </c>
      <c r="C3498" s="121" t="s">
        <v>84</v>
      </c>
      <c r="D3498" s="36" t="s">
        <v>5</v>
      </c>
      <c r="E3498" s="36">
        <v>5</v>
      </c>
      <c r="F3498" s="36">
        <v>1</v>
      </c>
      <c r="G3498" s="116">
        <v>129.59</v>
      </c>
      <c r="H3498" s="102" t="s">
        <v>17520</v>
      </c>
    </row>
    <row r="3499" spans="1:8" ht="31.5" x14ac:dyDescent="0.25">
      <c r="A3499" s="36"/>
      <c r="B3499" s="36"/>
      <c r="C3499" s="122" t="s">
        <v>15468</v>
      </c>
      <c r="D3499" s="106"/>
      <c r="E3499" s="106"/>
      <c r="F3499" s="106">
        <v>1</v>
      </c>
      <c r="G3499" s="117">
        <v>129.59</v>
      </c>
      <c r="H3499" s="102"/>
    </row>
    <row r="3500" spans="1:8" ht="31.5" x14ac:dyDescent="0.25">
      <c r="A3500" s="36" t="s">
        <v>4893</v>
      </c>
      <c r="B3500" s="36" t="s">
        <v>10696</v>
      </c>
      <c r="C3500" s="121" t="s">
        <v>4894</v>
      </c>
      <c r="D3500" s="36" t="s">
        <v>5</v>
      </c>
      <c r="E3500" s="36">
        <v>5</v>
      </c>
      <c r="F3500" s="36">
        <v>1</v>
      </c>
      <c r="G3500" s="116">
        <v>129.59</v>
      </c>
      <c r="H3500" s="102" t="s">
        <v>20203</v>
      </c>
    </row>
    <row r="3501" spans="1:8" ht="31.5" x14ac:dyDescent="0.25">
      <c r="A3501" s="36"/>
      <c r="B3501" s="36"/>
      <c r="C3501" s="122" t="s">
        <v>15469</v>
      </c>
      <c r="D3501" s="106"/>
      <c r="E3501" s="106"/>
      <c r="F3501" s="106">
        <v>1</v>
      </c>
      <c r="G3501" s="117">
        <v>129.59</v>
      </c>
      <c r="H3501" s="102"/>
    </row>
    <row r="3502" spans="1:8" x14ac:dyDescent="0.25">
      <c r="A3502" s="36" t="s">
        <v>768</v>
      </c>
      <c r="B3502" s="36" t="s">
        <v>8484</v>
      </c>
      <c r="C3502" s="121" t="s">
        <v>100</v>
      </c>
      <c r="D3502" s="36" t="s">
        <v>5</v>
      </c>
      <c r="E3502" s="36">
        <v>5</v>
      </c>
      <c r="F3502" s="36">
        <v>1</v>
      </c>
      <c r="G3502" s="116">
        <v>129.59</v>
      </c>
      <c r="H3502" s="102" t="s">
        <v>17848</v>
      </c>
    </row>
    <row r="3503" spans="1:8" ht="31.5" x14ac:dyDescent="0.25">
      <c r="A3503" s="36"/>
      <c r="B3503" s="36"/>
      <c r="C3503" s="122" t="s">
        <v>15470</v>
      </c>
      <c r="D3503" s="106"/>
      <c r="E3503" s="106"/>
      <c r="F3503" s="106">
        <v>1</v>
      </c>
      <c r="G3503" s="117">
        <v>129.59</v>
      </c>
      <c r="H3503" s="102"/>
    </row>
    <row r="3504" spans="1:8" ht="31.5" x14ac:dyDescent="0.25">
      <c r="A3504" s="36" t="s">
        <v>4895</v>
      </c>
      <c r="B3504" s="36" t="s">
        <v>10697</v>
      </c>
      <c r="C3504" s="121" t="s">
        <v>4896</v>
      </c>
      <c r="D3504" s="36" t="s">
        <v>5</v>
      </c>
      <c r="E3504" s="36">
        <v>5</v>
      </c>
      <c r="F3504" s="36">
        <v>1</v>
      </c>
      <c r="G3504" s="116">
        <v>129.59</v>
      </c>
      <c r="H3504" s="102" t="s">
        <v>20107</v>
      </c>
    </row>
    <row r="3505" spans="1:8" ht="31.5" x14ac:dyDescent="0.25">
      <c r="A3505" s="36"/>
      <c r="B3505" s="36"/>
      <c r="C3505" s="122" t="s">
        <v>15471</v>
      </c>
      <c r="D3505" s="106"/>
      <c r="E3505" s="106"/>
      <c r="F3505" s="106">
        <v>1</v>
      </c>
      <c r="G3505" s="117">
        <v>129.59</v>
      </c>
      <c r="H3505" s="102"/>
    </row>
    <row r="3506" spans="1:8" ht="31.5" x14ac:dyDescent="0.25">
      <c r="A3506" s="36" t="s">
        <v>4897</v>
      </c>
      <c r="B3506" s="36" t="s">
        <v>10698</v>
      </c>
      <c r="C3506" s="121" t="s">
        <v>4898</v>
      </c>
      <c r="D3506" s="36" t="s">
        <v>7</v>
      </c>
      <c r="E3506" s="36">
        <v>0.5</v>
      </c>
      <c r="F3506" s="36">
        <v>1</v>
      </c>
      <c r="G3506" s="116">
        <v>12.96</v>
      </c>
      <c r="H3506" s="102" t="s">
        <v>18001</v>
      </c>
    </row>
    <row r="3507" spans="1:8" ht="31.5" x14ac:dyDescent="0.25">
      <c r="A3507" s="36"/>
      <c r="B3507" s="36"/>
      <c r="C3507" s="122" t="s">
        <v>15472</v>
      </c>
      <c r="D3507" s="106"/>
      <c r="E3507" s="106"/>
      <c r="F3507" s="106">
        <v>1</v>
      </c>
      <c r="G3507" s="117">
        <v>12.96</v>
      </c>
      <c r="H3507" s="102"/>
    </row>
    <row r="3508" spans="1:8" ht="31.5" x14ac:dyDescent="0.25">
      <c r="A3508" s="36" t="s">
        <v>4899</v>
      </c>
      <c r="B3508" s="36" t="s">
        <v>10699</v>
      </c>
      <c r="C3508" s="121" t="s">
        <v>4900</v>
      </c>
      <c r="D3508" s="36" t="s">
        <v>4</v>
      </c>
      <c r="E3508" s="36">
        <v>8</v>
      </c>
      <c r="F3508" s="36">
        <v>2</v>
      </c>
      <c r="G3508" s="116">
        <v>414.69</v>
      </c>
      <c r="H3508" s="102" t="s">
        <v>20154</v>
      </c>
    </row>
    <row r="3509" spans="1:8" x14ac:dyDescent="0.25">
      <c r="A3509" s="36"/>
      <c r="B3509" s="36"/>
      <c r="C3509" s="121"/>
      <c r="D3509" s="36" t="s">
        <v>8</v>
      </c>
      <c r="E3509" s="36">
        <v>2</v>
      </c>
      <c r="F3509" s="36">
        <v>19</v>
      </c>
      <c r="G3509" s="116">
        <v>984.89</v>
      </c>
      <c r="H3509" s="102"/>
    </row>
    <row r="3510" spans="1:8" x14ac:dyDescent="0.25">
      <c r="A3510" s="36"/>
      <c r="B3510" s="36"/>
      <c r="C3510" s="121"/>
      <c r="D3510" s="36" t="s">
        <v>6</v>
      </c>
      <c r="E3510" s="36">
        <v>1</v>
      </c>
      <c r="F3510" s="36">
        <v>2</v>
      </c>
      <c r="G3510" s="116">
        <v>51.84</v>
      </c>
      <c r="H3510" s="102"/>
    </row>
    <row r="3511" spans="1:8" x14ac:dyDescent="0.25">
      <c r="A3511" s="36"/>
      <c r="B3511" s="36"/>
      <c r="C3511" s="121"/>
      <c r="D3511" s="36" t="s">
        <v>7</v>
      </c>
      <c r="E3511" s="36">
        <v>0.5</v>
      </c>
      <c r="F3511" s="36">
        <v>13</v>
      </c>
      <c r="G3511" s="116">
        <v>168.47</v>
      </c>
      <c r="H3511" s="102"/>
    </row>
    <row r="3512" spans="1:8" ht="31.5" x14ac:dyDescent="0.25">
      <c r="A3512" s="36"/>
      <c r="B3512" s="36"/>
      <c r="C3512" s="122" t="s">
        <v>15473</v>
      </c>
      <c r="D3512" s="106"/>
      <c r="E3512" s="106"/>
      <c r="F3512" s="106">
        <v>36</v>
      </c>
      <c r="G3512" s="117">
        <v>1619.8899999999999</v>
      </c>
      <c r="H3512" s="102"/>
    </row>
    <row r="3513" spans="1:8" x14ac:dyDescent="0.25">
      <c r="A3513" s="36" t="s">
        <v>4901</v>
      </c>
      <c r="B3513" s="36" t="s">
        <v>10700</v>
      </c>
      <c r="C3513" s="121" t="s">
        <v>4902</v>
      </c>
      <c r="D3513" s="36" t="s">
        <v>8</v>
      </c>
      <c r="E3513" s="36">
        <v>2</v>
      </c>
      <c r="F3513" s="36">
        <v>5</v>
      </c>
      <c r="G3513" s="116">
        <v>259.18</v>
      </c>
      <c r="H3513" s="102" t="s">
        <v>17624</v>
      </c>
    </row>
    <row r="3514" spans="1:8" x14ac:dyDescent="0.25">
      <c r="A3514" s="36"/>
      <c r="B3514" s="36"/>
      <c r="C3514" s="121"/>
      <c r="D3514" s="36" t="s">
        <v>7</v>
      </c>
      <c r="E3514" s="36">
        <v>0.5</v>
      </c>
      <c r="F3514" s="36">
        <v>3</v>
      </c>
      <c r="G3514" s="116">
        <v>38.880000000000003</v>
      </c>
      <c r="H3514" s="102"/>
    </row>
    <row r="3515" spans="1:8" ht="31.5" x14ac:dyDescent="0.25">
      <c r="A3515" s="36"/>
      <c r="B3515" s="36"/>
      <c r="C3515" s="122" t="s">
        <v>15474</v>
      </c>
      <c r="D3515" s="106"/>
      <c r="E3515" s="106"/>
      <c r="F3515" s="106">
        <v>8</v>
      </c>
      <c r="G3515" s="117">
        <v>298.06</v>
      </c>
      <c r="H3515" s="102"/>
    </row>
    <row r="3516" spans="1:8" ht="31.5" x14ac:dyDescent="0.25">
      <c r="A3516" s="36" t="s">
        <v>4903</v>
      </c>
      <c r="B3516" s="36" t="s">
        <v>10701</v>
      </c>
      <c r="C3516" s="121" t="s">
        <v>4904</v>
      </c>
      <c r="D3516" s="36" t="s">
        <v>8</v>
      </c>
      <c r="E3516" s="36">
        <v>2</v>
      </c>
      <c r="F3516" s="36">
        <v>1</v>
      </c>
      <c r="G3516" s="116">
        <v>51.84</v>
      </c>
      <c r="H3516" s="102" t="s">
        <v>20945</v>
      </c>
    </row>
    <row r="3517" spans="1:8" ht="47.25" x14ac:dyDescent="0.25">
      <c r="A3517" s="36"/>
      <c r="B3517" s="36"/>
      <c r="C3517" s="122" t="s">
        <v>15475</v>
      </c>
      <c r="D3517" s="106"/>
      <c r="E3517" s="106"/>
      <c r="F3517" s="106">
        <v>1</v>
      </c>
      <c r="G3517" s="117">
        <v>51.84</v>
      </c>
      <c r="H3517" s="102"/>
    </row>
    <row r="3518" spans="1:8" ht="31.5" x14ac:dyDescent="0.25">
      <c r="A3518" s="36" t="s">
        <v>4905</v>
      </c>
      <c r="B3518" s="36" t="s">
        <v>10702</v>
      </c>
      <c r="C3518" s="121" t="s">
        <v>4906</v>
      </c>
      <c r="D3518" s="36" t="s">
        <v>8</v>
      </c>
      <c r="E3518" s="36">
        <v>2</v>
      </c>
      <c r="F3518" s="36">
        <v>3</v>
      </c>
      <c r="G3518" s="116">
        <v>155.51</v>
      </c>
      <c r="H3518" s="102" t="s">
        <v>18468</v>
      </c>
    </row>
    <row r="3519" spans="1:8" x14ac:dyDescent="0.25">
      <c r="A3519" s="36"/>
      <c r="B3519" s="36"/>
      <c r="C3519" s="121"/>
      <c r="D3519" s="36" t="s">
        <v>7</v>
      </c>
      <c r="E3519" s="36">
        <v>0.5</v>
      </c>
      <c r="F3519" s="36">
        <v>1</v>
      </c>
      <c r="G3519" s="116">
        <v>12.96</v>
      </c>
      <c r="H3519" s="102"/>
    </row>
    <row r="3520" spans="1:8" ht="31.5" x14ac:dyDescent="0.25">
      <c r="A3520" s="36"/>
      <c r="B3520" s="36"/>
      <c r="C3520" s="122" t="s">
        <v>15476</v>
      </c>
      <c r="D3520" s="106"/>
      <c r="E3520" s="106"/>
      <c r="F3520" s="106">
        <v>4</v>
      </c>
      <c r="G3520" s="117">
        <v>168.47</v>
      </c>
      <c r="H3520" s="102"/>
    </row>
    <row r="3521" spans="1:8" ht="31.5" x14ac:dyDescent="0.25">
      <c r="A3521" s="36" t="s">
        <v>4907</v>
      </c>
      <c r="B3521" s="36" t="s">
        <v>10703</v>
      </c>
      <c r="C3521" s="121" t="s">
        <v>4908</v>
      </c>
      <c r="D3521" s="36" t="s">
        <v>5</v>
      </c>
      <c r="E3521" s="36">
        <v>5</v>
      </c>
      <c r="F3521" s="36">
        <v>1</v>
      </c>
      <c r="G3521" s="116">
        <v>129.59</v>
      </c>
      <c r="H3521" s="102" t="s">
        <v>17052</v>
      </c>
    </row>
    <row r="3522" spans="1:8" ht="31.5" x14ac:dyDescent="0.25">
      <c r="A3522" s="36"/>
      <c r="B3522" s="36"/>
      <c r="C3522" s="122" t="s">
        <v>15477</v>
      </c>
      <c r="D3522" s="106"/>
      <c r="E3522" s="106"/>
      <c r="F3522" s="106">
        <v>1</v>
      </c>
      <c r="G3522" s="117">
        <v>129.59</v>
      </c>
      <c r="H3522" s="102"/>
    </row>
    <row r="3523" spans="1:8" ht="31.5" x14ac:dyDescent="0.25">
      <c r="A3523" s="36" t="s">
        <v>4909</v>
      </c>
      <c r="B3523" s="36" t="s">
        <v>10704</v>
      </c>
      <c r="C3523" s="121" t="s">
        <v>4910</v>
      </c>
      <c r="D3523" s="36" t="s">
        <v>8</v>
      </c>
      <c r="E3523" s="36">
        <v>2</v>
      </c>
      <c r="F3523" s="36">
        <v>1</v>
      </c>
      <c r="G3523" s="116">
        <v>51.84</v>
      </c>
      <c r="H3523" s="102" t="s">
        <v>19019</v>
      </c>
    </row>
    <row r="3524" spans="1:8" ht="31.5" x14ac:dyDescent="0.25">
      <c r="A3524" s="36"/>
      <c r="B3524" s="36"/>
      <c r="C3524" s="122" t="s">
        <v>15478</v>
      </c>
      <c r="D3524" s="106"/>
      <c r="E3524" s="106"/>
      <c r="F3524" s="106">
        <v>1</v>
      </c>
      <c r="G3524" s="117">
        <v>51.84</v>
      </c>
      <c r="H3524" s="102"/>
    </row>
    <row r="3525" spans="1:8" ht="31.5" x14ac:dyDescent="0.25">
      <c r="A3525" s="36" t="s">
        <v>4911</v>
      </c>
      <c r="B3525" s="36" t="s">
        <v>10705</v>
      </c>
      <c r="C3525" s="121" t="s">
        <v>4912</v>
      </c>
      <c r="D3525" s="36" t="s">
        <v>5</v>
      </c>
      <c r="E3525" s="36">
        <v>5</v>
      </c>
      <c r="F3525" s="36">
        <v>2</v>
      </c>
      <c r="G3525" s="116">
        <v>259.18</v>
      </c>
      <c r="H3525" s="102" t="s">
        <v>20615</v>
      </c>
    </row>
    <row r="3526" spans="1:8" ht="47.25" x14ac:dyDescent="0.25">
      <c r="A3526" s="36"/>
      <c r="B3526" s="36"/>
      <c r="C3526" s="122" t="s">
        <v>15479</v>
      </c>
      <c r="D3526" s="106"/>
      <c r="E3526" s="106"/>
      <c r="F3526" s="106">
        <v>2</v>
      </c>
      <c r="G3526" s="117">
        <v>259.18</v>
      </c>
      <c r="H3526" s="102"/>
    </row>
    <row r="3527" spans="1:8" ht="47.25" x14ac:dyDescent="0.25">
      <c r="A3527" s="36" t="s">
        <v>4913</v>
      </c>
      <c r="B3527" s="36" t="s">
        <v>10706</v>
      </c>
      <c r="C3527" s="121" t="s">
        <v>4914</v>
      </c>
      <c r="D3527" s="36" t="s">
        <v>8</v>
      </c>
      <c r="E3527" s="36">
        <v>2</v>
      </c>
      <c r="F3527" s="36">
        <v>1</v>
      </c>
      <c r="G3527" s="116">
        <v>51.84</v>
      </c>
      <c r="H3527" s="102" t="s">
        <v>17271</v>
      </c>
    </row>
    <row r="3528" spans="1:8" ht="47.25" x14ac:dyDescent="0.25">
      <c r="A3528" s="36"/>
      <c r="B3528" s="36"/>
      <c r="C3528" s="122" t="s">
        <v>15480</v>
      </c>
      <c r="D3528" s="106"/>
      <c r="E3528" s="106"/>
      <c r="F3528" s="106">
        <v>1</v>
      </c>
      <c r="G3528" s="117">
        <v>51.84</v>
      </c>
      <c r="H3528" s="102"/>
    </row>
    <row r="3529" spans="1:8" ht="31.5" x14ac:dyDescent="0.25">
      <c r="A3529" s="36" t="s">
        <v>4915</v>
      </c>
      <c r="B3529" s="36" t="s">
        <v>10707</v>
      </c>
      <c r="C3529" s="121" t="s">
        <v>4916</v>
      </c>
      <c r="D3529" s="36" t="s">
        <v>3</v>
      </c>
      <c r="E3529" s="36">
        <v>10</v>
      </c>
      <c r="F3529" s="36">
        <v>1</v>
      </c>
      <c r="G3529" s="116">
        <v>259.18</v>
      </c>
      <c r="H3529" s="102" t="s">
        <v>19482</v>
      </c>
    </row>
    <row r="3530" spans="1:8" ht="31.5" x14ac:dyDescent="0.25">
      <c r="A3530" s="36"/>
      <c r="B3530" s="36"/>
      <c r="C3530" s="122" t="s">
        <v>15481</v>
      </c>
      <c r="D3530" s="106"/>
      <c r="E3530" s="106"/>
      <c r="F3530" s="106">
        <v>1</v>
      </c>
      <c r="G3530" s="117">
        <v>259.18</v>
      </c>
      <c r="H3530" s="102"/>
    </row>
    <row r="3531" spans="1:8" ht="31.5" x14ac:dyDescent="0.25">
      <c r="A3531" s="36" t="s">
        <v>4917</v>
      </c>
      <c r="B3531" s="36" t="s">
        <v>10708</v>
      </c>
      <c r="C3531" s="121" t="s">
        <v>4918</v>
      </c>
      <c r="D3531" s="36" t="s">
        <v>3</v>
      </c>
      <c r="E3531" s="36">
        <v>10</v>
      </c>
      <c r="F3531" s="36">
        <v>1</v>
      </c>
      <c r="G3531" s="116">
        <v>259.18</v>
      </c>
      <c r="H3531" s="102" t="s">
        <v>18057</v>
      </c>
    </row>
    <row r="3532" spans="1:8" ht="47.25" x14ac:dyDescent="0.25">
      <c r="A3532" s="36"/>
      <c r="B3532" s="36"/>
      <c r="C3532" s="122" t="s">
        <v>15482</v>
      </c>
      <c r="D3532" s="106"/>
      <c r="E3532" s="106"/>
      <c r="F3532" s="106">
        <v>1</v>
      </c>
      <c r="G3532" s="117">
        <v>259.18</v>
      </c>
      <c r="H3532" s="102"/>
    </row>
    <row r="3533" spans="1:8" ht="31.5" x14ac:dyDescent="0.25">
      <c r="A3533" s="36" t="s">
        <v>4919</v>
      </c>
      <c r="B3533" s="36" t="s">
        <v>10709</v>
      </c>
      <c r="C3533" s="121" t="s">
        <v>4920</v>
      </c>
      <c r="D3533" s="36" t="s">
        <v>3</v>
      </c>
      <c r="E3533" s="36">
        <v>10</v>
      </c>
      <c r="F3533" s="36">
        <v>1</v>
      </c>
      <c r="G3533" s="116">
        <v>259.18</v>
      </c>
      <c r="H3533" s="102" t="s">
        <v>19168</v>
      </c>
    </row>
    <row r="3534" spans="1:8" ht="31.5" x14ac:dyDescent="0.25">
      <c r="A3534" s="36"/>
      <c r="B3534" s="36"/>
      <c r="C3534" s="122" t="s">
        <v>15483</v>
      </c>
      <c r="D3534" s="106"/>
      <c r="E3534" s="106"/>
      <c r="F3534" s="106">
        <v>1</v>
      </c>
      <c r="G3534" s="117">
        <v>259.18</v>
      </c>
      <c r="H3534" s="102"/>
    </row>
    <row r="3535" spans="1:8" ht="31.5" x14ac:dyDescent="0.25">
      <c r="A3535" s="36" t="s">
        <v>4921</v>
      </c>
      <c r="B3535" s="36" t="s">
        <v>10710</v>
      </c>
      <c r="C3535" s="121" t="s">
        <v>4922</v>
      </c>
      <c r="D3535" s="36" t="s">
        <v>3</v>
      </c>
      <c r="E3535" s="36">
        <v>10</v>
      </c>
      <c r="F3535" s="36">
        <v>1</v>
      </c>
      <c r="G3535" s="116">
        <v>259.18</v>
      </c>
      <c r="H3535" s="102" t="s">
        <v>17216</v>
      </c>
    </row>
    <row r="3536" spans="1:8" ht="47.25" x14ac:dyDescent="0.25">
      <c r="A3536" s="36"/>
      <c r="B3536" s="36"/>
      <c r="C3536" s="122" t="s">
        <v>15484</v>
      </c>
      <c r="D3536" s="106"/>
      <c r="E3536" s="106"/>
      <c r="F3536" s="106">
        <v>1</v>
      </c>
      <c r="G3536" s="117">
        <v>259.18</v>
      </c>
      <c r="H3536" s="102"/>
    </row>
    <row r="3537" spans="1:8" ht="31.5" x14ac:dyDescent="0.25">
      <c r="A3537" s="36" t="s">
        <v>4923</v>
      </c>
      <c r="B3537" s="36" t="s">
        <v>10711</v>
      </c>
      <c r="C3537" s="121" t="s">
        <v>4924</v>
      </c>
      <c r="D3537" s="36" t="s">
        <v>3</v>
      </c>
      <c r="E3537" s="36">
        <v>10</v>
      </c>
      <c r="F3537" s="36">
        <v>1</v>
      </c>
      <c r="G3537" s="116">
        <v>259.18</v>
      </c>
      <c r="H3537" s="102" t="s">
        <v>20866</v>
      </c>
    </row>
    <row r="3538" spans="1:8" ht="47.25" x14ac:dyDescent="0.25">
      <c r="A3538" s="36"/>
      <c r="B3538" s="36"/>
      <c r="C3538" s="122" t="s">
        <v>15485</v>
      </c>
      <c r="D3538" s="106"/>
      <c r="E3538" s="106"/>
      <c r="F3538" s="106">
        <v>1</v>
      </c>
      <c r="G3538" s="117">
        <v>259.18</v>
      </c>
      <c r="H3538" s="102"/>
    </row>
    <row r="3539" spans="1:8" ht="31.5" x14ac:dyDescent="0.25">
      <c r="A3539" s="36" t="s">
        <v>7355</v>
      </c>
      <c r="B3539" s="36" t="s">
        <v>10712</v>
      </c>
      <c r="C3539" s="121" t="s">
        <v>7356</v>
      </c>
      <c r="D3539" s="36" t="s">
        <v>7</v>
      </c>
      <c r="E3539" s="36">
        <v>0.5</v>
      </c>
      <c r="F3539" s="36">
        <v>1</v>
      </c>
      <c r="G3539" s="116">
        <v>12.96</v>
      </c>
      <c r="H3539" s="102" t="s">
        <v>17944</v>
      </c>
    </row>
    <row r="3540" spans="1:8" ht="31.5" x14ac:dyDescent="0.25">
      <c r="A3540" s="36"/>
      <c r="B3540" s="36"/>
      <c r="C3540" s="122" t="s">
        <v>15486</v>
      </c>
      <c r="D3540" s="106"/>
      <c r="E3540" s="106"/>
      <c r="F3540" s="106">
        <v>1</v>
      </c>
      <c r="G3540" s="117">
        <v>12.96</v>
      </c>
      <c r="H3540" s="102"/>
    </row>
    <row r="3541" spans="1:8" ht="31.5" x14ac:dyDescent="0.25">
      <c r="A3541" s="36" t="s">
        <v>10713</v>
      </c>
      <c r="B3541" s="36" t="s">
        <v>10714</v>
      </c>
      <c r="C3541" s="121" t="s">
        <v>10715</v>
      </c>
      <c r="D3541" s="36" t="s">
        <v>7</v>
      </c>
      <c r="E3541" s="36">
        <v>0.5</v>
      </c>
      <c r="F3541" s="36">
        <v>1</v>
      </c>
      <c r="G3541" s="116">
        <v>12.96</v>
      </c>
      <c r="H3541" s="102" t="s">
        <v>18976</v>
      </c>
    </row>
    <row r="3542" spans="1:8" ht="31.5" x14ac:dyDescent="0.25">
      <c r="A3542" s="36"/>
      <c r="B3542" s="36"/>
      <c r="C3542" s="122" t="s">
        <v>15487</v>
      </c>
      <c r="D3542" s="106"/>
      <c r="E3542" s="106"/>
      <c r="F3542" s="106">
        <v>1</v>
      </c>
      <c r="G3542" s="117">
        <v>12.96</v>
      </c>
      <c r="H3542" s="102"/>
    </row>
    <row r="3543" spans="1:8" ht="31.5" x14ac:dyDescent="0.25">
      <c r="A3543" s="36" t="s">
        <v>10716</v>
      </c>
      <c r="B3543" s="36" t="s">
        <v>10717</v>
      </c>
      <c r="C3543" s="121" t="s">
        <v>10718</v>
      </c>
      <c r="D3543" s="36" t="s">
        <v>7</v>
      </c>
      <c r="E3543" s="36">
        <v>0.5</v>
      </c>
      <c r="F3543" s="36">
        <v>2</v>
      </c>
      <c r="G3543" s="116">
        <v>25.92</v>
      </c>
      <c r="H3543" s="102" t="s">
        <v>18078</v>
      </c>
    </row>
    <row r="3544" spans="1:8" ht="31.5" x14ac:dyDescent="0.25">
      <c r="A3544" s="36"/>
      <c r="B3544" s="36"/>
      <c r="C3544" s="122" t="s">
        <v>15488</v>
      </c>
      <c r="D3544" s="106"/>
      <c r="E3544" s="106"/>
      <c r="F3544" s="106">
        <v>2</v>
      </c>
      <c r="G3544" s="117">
        <v>25.92</v>
      </c>
      <c r="H3544" s="102"/>
    </row>
    <row r="3545" spans="1:8" x14ac:dyDescent="0.25">
      <c r="A3545" s="36" t="s">
        <v>15489</v>
      </c>
      <c r="B3545" s="36" t="s">
        <v>15490</v>
      </c>
      <c r="C3545" s="121" t="s">
        <v>15491</v>
      </c>
      <c r="D3545" s="36" t="s">
        <v>5</v>
      </c>
      <c r="E3545" s="36">
        <v>5</v>
      </c>
      <c r="F3545" s="36">
        <v>1</v>
      </c>
      <c r="G3545" s="116">
        <v>129.59</v>
      </c>
      <c r="H3545" s="102" t="s">
        <v>17019</v>
      </c>
    </row>
    <row r="3546" spans="1:8" x14ac:dyDescent="0.25">
      <c r="A3546" s="36"/>
      <c r="B3546" s="36"/>
      <c r="C3546" s="122" t="s">
        <v>15492</v>
      </c>
      <c r="D3546" s="106"/>
      <c r="E3546" s="106"/>
      <c r="F3546" s="106">
        <v>1</v>
      </c>
      <c r="G3546" s="117">
        <v>129.59</v>
      </c>
      <c r="H3546" s="102"/>
    </row>
    <row r="3547" spans="1:8" x14ac:dyDescent="0.25">
      <c r="A3547" s="36" t="s">
        <v>15493</v>
      </c>
      <c r="B3547" s="36" t="s">
        <v>15494</v>
      </c>
      <c r="C3547" s="121" t="s">
        <v>15495</v>
      </c>
      <c r="D3547" s="36" t="s">
        <v>7</v>
      </c>
      <c r="E3547" s="36">
        <v>0.5</v>
      </c>
      <c r="F3547" s="36">
        <v>1</v>
      </c>
      <c r="G3547" s="116">
        <v>12.96</v>
      </c>
      <c r="H3547" s="102" t="s">
        <v>20212</v>
      </c>
    </row>
    <row r="3548" spans="1:8" x14ac:dyDescent="0.25">
      <c r="A3548" s="36"/>
      <c r="B3548" s="36"/>
      <c r="C3548" s="122" t="s">
        <v>15496</v>
      </c>
      <c r="D3548" s="106"/>
      <c r="E3548" s="106"/>
      <c r="F3548" s="106">
        <v>1</v>
      </c>
      <c r="G3548" s="117">
        <v>12.96</v>
      </c>
      <c r="H3548" s="102"/>
    </row>
    <row r="3549" spans="1:8" x14ac:dyDescent="0.25">
      <c r="A3549" s="36" t="s">
        <v>15497</v>
      </c>
      <c r="B3549" s="36" t="s">
        <v>15498</v>
      </c>
      <c r="C3549" s="121" t="s">
        <v>15499</v>
      </c>
      <c r="D3549" s="36" t="s">
        <v>7</v>
      </c>
      <c r="E3549" s="36">
        <v>0.5</v>
      </c>
      <c r="F3549" s="36">
        <v>1</v>
      </c>
      <c r="G3549" s="116">
        <v>12.96</v>
      </c>
      <c r="H3549" s="102" t="s">
        <v>16967</v>
      </c>
    </row>
    <row r="3550" spans="1:8" x14ac:dyDescent="0.25">
      <c r="A3550" s="36"/>
      <c r="B3550" s="36"/>
      <c r="C3550" s="122" t="s">
        <v>15500</v>
      </c>
      <c r="D3550" s="106"/>
      <c r="E3550" s="106"/>
      <c r="F3550" s="106">
        <v>1</v>
      </c>
      <c r="G3550" s="117">
        <v>12.96</v>
      </c>
      <c r="H3550" s="102"/>
    </row>
    <row r="3551" spans="1:8" ht="31.5" x14ac:dyDescent="0.25">
      <c r="A3551" s="36" t="s">
        <v>6699</v>
      </c>
      <c r="B3551" s="36" t="s">
        <v>10719</v>
      </c>
      <c r="C3551" s="121" t="s">
        <v>6700</v>
      </c>
      <c r="D3551" s="36" t="s">
        <v>8</v>
      </c>
      <c r="E3551" s="36">
        <v>2</v>
      </c>
      <c r="F3551" s="36">
        <v>1</v>
      </c>
      <c r="G3551" s="116">
        <v>51.84</v>
      </c>
      <c r="H3551" s="102" t="s">
        <v>16929</v>
      </c>
    </row>
    <row r="3552" spans="1:8" x14ac:dyDescent="0.25">
      <c r="A3552" s="36"/>
      <c r="B3552" s="36"/>
      <c r="C3552" s="121"/>
      <c r="D3552" s="36" t="s">
        <v>7</v>
      </c>
      <c r="E3552" s="36">
        <v>0.5</v>
      </c>
      <c r="F3552" s="36">
        <v>1</v>
      </c>
      <c r="G3552" s="116">
        <v>12.96</v>
      </c>
      <c r="H3552" s="102"/>
    </row>
    <row r="3553" spans="1:8" ht="31.5" x14ac:dyDescent="0.25">
      <c r="A3553" s="36"/>
      <c r="B3553" s="36"/>
      <c r="C3553" s="122" t="s">
        <v>15501</v>
      </c>
      <c r="D3553" s="106"/>
      <c r="E3553" s="106"/>
      <c r="F3553" s="106">
        <v>2</v>
      </c>
      <c r="G3553" s="117">
        <v>64.800000000000011</v>
      </c>
      <c r="H3553" s="102"/>
    </row>
    <row r="3554" spans="1:8" ht="31.5" x14ac:dyDescent="0.25">
      <c r="A3554" s="36" t="s">
        <v>10720</v>
      </c>
      <c r="B3554" s="36" t="s">
        <v>10721</v>
      </c>
      <c r="C3554" s="121" t="s">
        <v>10722</v>
      </c>
      <c r="D3554" s="36" t="s">
        <v>7</v>
      </c>
      <c r="E3554" s="36">
        <v>0.5</v>
      </c>
      <c r="F3554" s="36">
        <v>3</v>
      </c>
      <c r="G3554" s="116">
        <v>38.880000000000003</v>
      </c>
      <c r="H3554" s="114" t="s">
        <v>17108</v>
      </c>
    </row>
    <row r="3555" spans="1:8" ht="47.25" x14ac:dyDescent="0.25">
      <c r="A3555" s="36"/>
      <c r="B3555" s="36"/>
      <c r="C3555" s="122" t="s">
        <v>15502</v>
      </c>
      <c r="D3555" s="106"/>
      <c r="E3555" s="106"/>
      <c r="F3555" s="106">
        <v>3</v>
      </c>
      <c r="G3555" s="117">
        <v>38.880000000000003</v>
      </c>
      <c r="H3555" s="102"/>
    </row>
    <row r="3556" spans="1:8" ht="31.5" x14ac:dyDescent="0.25">
      <c r="A3556" s="36" t="s">
        <v>6701</v>
      </c>
      <c r="B3556" s="36" t="s">
        <v>10723</v>
      </c>
      <c r="C3556" s="121" t="s">
        <v>6226</v>
      </c>
      <c r="D3556" s="36" t="s">
        <v>5</v>
      </c>
      <c r="E3556" s="36">
        <v>5</v>
      </c>
      <c r="F3556" s="36">
        <v>1</v>
      </c>
      <c r="G3556" s="116">
        <v>129.59</v>
      </c>
      <c r="H3556" s="102" t="s">
        <v>17056</v>
      </c>
    </row>
    <row r="3557" spans="1:8" ht="31.5" x14ac:dyDescent="0.25">
      <c r="A3557" s="36"/>
      <c r="B3557" s="36"/>
      <c r="C3557" s="122" t="s">
        <v>15503</v>
      </c>
      <c r="D3557" s="106"/>
      <c r="E3557" s="106"/>
      <c r="F3557" s="106">
        <v>1</v>
      </c>
      <c r="G3557" s="117">
        <v>129.59</v>
      </c>
      <c r="H3557" s="102"/>
    </row>
    <row r="3558" spans="1:8" ht="31.5" x14ac:dyDescent="0.25">
      <c r="A3558" s="36" t="s">
        <v>7031</v>
      </c>
      <c r="B3558" s="36" t="s">
        <v>10724</v>
      </c>
      <c r="C3558" s="121" t="s">
        <v>7032</v>
      </c>
      <c r="D3558" s="36" t="s">
        <v>3</v>
      </c>
      <c r="E3558" s="36">
        <v>10</v>
      </c>
      <c r="F3558" s="36">
        <v>2</v>
      </c>
      <c r="G3558" s="116">
        <v>518.36</v>
      </c>
      <c r="H3558" s="102" t="s">
        <v>20884</v>
      </c>
    </row>
    <row r="3559" spans="1:8" x14ac:dyDescent="0.25">
      <c r="A3559" s="36"/>
      <c r="B3559" s="36"/>
      <c r="C3559" s="121"/>
      <c r="D3559" s="36" t="s">
        <v>7</v>
      </c>
      <c r="E3559" s="36">
        <v>0.5</v>
      </c>
      <c r="F3559" s="36">
        <v>1</v>
      </c>
      <c r="G3559" s="116">
        <v>12.96</v>
      </c>
      <c r="H3559" s="102"/>
    </row>
    <row r="3560" spans="1:8" ht="47.25" x14ac:dyDescent="0.25">
      <c r="A3560" s="36"/>
      <c r="B3560" s="36"/>
      <c r="C3560" s="122" t="s">
        <v>15504</v>
      </c>
      <c r="D3560" s="106"/>
      <c r="E3560" s="106"/>
      <c r="F3560" s="106">
        <v>3</v>
      </c>
      <c r="G3560" s="117">
        <v>531.32000000000005</v>
      </c>
      <c r="H3560" s="102"/>
    </row>
    <row r="3561" spans="1:8" x14ac:dyDescent="0.25">
      <c r="A3561" s="36" t="s">
        <v>7033</v>
      </c>
      <c r="B3561" s="36" t="s">
        <v>10725</v>
      </c>
      <c r="C3561" s="121" t="s">
        <v>7034</v>
      </c>
      <c r="D3561" s="36" t="s">
        <v>3</v>
      </c>
      <c r="E3561" s="36">
        <v>10</v>
      </c>
      <c r="F3561" s="36">
        <v>2</v>
      </c>
      <c r="G3561" s="116">
        <v>518.36</v>
      </c>
      <c r="H3561" s="102" t="s">
        <v>18669</v>
      </c>
    </row>
    <row r="3562" spans="1:8" x14ac:dyDescent="0.25">
      <c r="A3562" s="36"/>
      <c r="B3562" s="36"/>
      <c r="C3562" s="122" t="s">
        <v>15505</v>
      </c>
      <c r="D3562" s="106"/>
      <c r="E3562" s="106"/>
      <c r="F3562" s="106">
        <v>2</v>
      </c>
      <c r="G3562" s="117">
        <v>518.36</v>
      </c>
      <c r="H3562" s="102"/>
    </row>
    <row r="3563" spans="1:8" x14ac:dyDescent="0.25">
      <c r="A3563" s="36" t="s">
        <v>15506</v>
      </c>
      <c r="B3563" s="36" t="s">
        <v>15507</v>
      </c>
      <c r="C3563" s="121" t="s">
        <v>15508</v>
      </c>
      <c r="D3563" s="36" t="s">
        <v>8</v>
      </c>
      <c r="E3563" s="36">
        <v>2</v>
      </c>
      <c r="F3563" s="36">
        <v>4</v>
      </c>
      <c r="G3563" s="116">
        <v>207.35</v>
      </c>
      <c r="H3563" s="102" t="s">
        <v>20439</v>
      </c>
    </row>
    <row r="3564" spans="1:8" x14ac:dyDescent="0.25">
      <c r="A3564" s="36"/>
      <c r="B3564" s="36"/>
      <c r="C3564" s="121"/>
      <c r="D3564" s="36" t="s">
        <v>7</v>
      </c>
      <c r="E3564" s="36">
        <v>0.5</v>
      </c>
      <c r="F3564" s="36">
        <v>1</v>
      </c>
      <c r="G3564" s="116">
        <v>12.96</v>
      </c>
      <c r="H3564" s="102"/>
    </row>
    <row r="3565" spans="1:8" x14ac:dyDescent="0.25">
      <c r="A3565" s="36"/>
      <c r="B3565" s="36"/>
      <c r="C3565" s="122" t="s">
        <v>15509</v>
      </c>
      <c r="D3565" s="106"/>
      <c r="E3565" s="106"/>
      <c r="F3565" s="106">
        <v>5</v>
      </c>
      <c r="G3565" s="117">
        <v>220.31</v>
      </c>
      <c r="H3565" s="102"/>
    </row>
    <row r="3566" spans="1:8" x14ac:dyDescent="0.25">
      <c r="A3566" s="36" t="s">
        <v>15510</v>
      </c>
      <c r="B3566" s="36" t="s">
        <v>15511</v>
      </c>
      <c r="C3566" s="121" t="s">
        <v>15512</v>
      </c>
      <c r="D3566" s="36" t="s">
        <v>7</v>
      </c>
      <c r="E3566" s="36">
        <v>0.5</v>
      </c>
      <c r="F3566" s="36">
        <v>1</v>
      </c>
      <c r="G3566" s="116">
        <v>12.96</v>
      </c>
      <c r="H3566" s="102" t="s">
        <v>19914</v>
      </c>
    </row>
    <row r="3567" spans="1:8" ht="31.5" x14ac:dyDescent="0.25">
      <c r="A3567" s="36"/>
      <c r="B3567" s="36"/>
      <c r="C3567" s="122" t="s">
        <v>15513</v>
      </c>
      <c r="D3567" s="106"/>
      <c r="E3567" s="106"/>
      <c r="F3567" s="106">
        <v>1</v>
      </c>
      <c r="G3567" s="117">
        <v>12.96</v>
      </c>
      <c r="H3567" s="102"/>
    </row>
    <row r="3568" spans="1:8" x14ac:dyDescent="0.25">
      <c r="A3568" s="36" t="s">
        <v>15514</v>
      </c>
      <c r="B3568" s="36" t="s">
        <v>15515</v>
      </c>
      <c r="C3568" s="121" t="s">
        <v>15516</v>
      </c>
      <c r="D3568" s="36" t="s">
        <v>7</v>
      </c>
      <c r="E3568" s="36">
        <v>0.5</v>
      </c>
      <c r="F3568" s="36">
        <v>1</v>
      </c>
      <c r="G3568" s="116">
        <v>12.96</v>
      </c>
      <c r="H3568" s="102" t="s">
        <v>18971</v>
      </c>
    </row>
    <row r="3569" spans="1:8" ht="31.5" x14ac:dyDescent="0.25">
      <c r="A3569" s="36"/>
      <c r="B3569" s="36"/>
      <c r="C3569" s="122" t="s">
        <v>15517</v>
      </c>
      <c r="D3569" s="106"/>
      <c r="E3569" s="106"/>
      <c r="F3569" s="106">
        <v>1</v>
      </c>
      <c r="G3569" s="117">
        <v>12.96</v>
      </c>
      <c r="H3569" s="102"/>
    </row>
    <row r="3570" spans="1:8" ht="31.5" x14ac:dyDescent="0.25">
      <c r="A3570" s="36" t="s">
        <v>7035</v>
      </c>
      <c r="B3570" s="36" t="s">
        <v>10726</v>
      </c>
      <c r="C3570" s="121" t="s">
        <v>7036</v>
      </c>
      <c r="D3570" s="36" t="s">
        <v>8</v>
      </c>
      <c r="E3570" s="36">
        <v>2</v>
      </c>
      <c r="F3570" s="36">
        <v>1</v>
      </c>
      <c r="G3570" s="116">
        <v>51.84</v>
      </c>
      <c r="H3570" s="102" t="s">
        <v>20366</v>
      </c>
    </row>
    <row r="3571" spans="1:8" ht="31.5" x14ac:dyDescent="0.25">
      <c r="A3571" s="36"/>
      <c r="B3571" s="36"/>
      <c r="C3571" s="122" t="s">
        <v>15518</v>
      </c>
      <c r="D3571" s="106"/>
      <c r="E3571" s="106"/>
      <c r="F3571" s="106">
        <v>1</v>
      </c>
      <c r="G3571" s="117">
        <v>51.84</v>
      </c>
      <c r="H3571" s="102"/>
    </row>
    <row r="3572" spans="1:8" x14ac:dyDescent="0.25">
      <c r="A3572" s="36" t="s">
        <v>7357</v>
      </c>
      <c r="B3572" s="36" t="s">
        <v>10727</v>
      </c>
      <c r="C3572" s="121" t="s">
        <v>7358</v>
      </c>
      <c r="D3572" s="36" t="s">
        <v>7</v>
      </c>
      <c r="E3572" s="36">
        <v>0.5</v>
      </c>
      <c r="F3572" s="36">
        <v>1</v>
      </c>
      <c r="G3572" s="116">
        <v>12.96</v>
      </c>
      <c r="H3572" s="102" t="s">
        <v>18032</v>
      </c>
    </row>
    <row r="3573" spans="1:8" ht="31.5" x14ac:dyDescent="0.25">
      <c r="A3573" s="36"/>
      <c r="B3573" s="36"/>
      <c r="C3573" s="122" t="s">
        <v>15519</v>
      </c>
      <c r="D3573" s="106"/>
      <c r="E3573" s="106"/>
      <c r="F3573" s="106">
        <v>1</v>
      </c>
      <c r="G3573" s="117">
        <v>12.96</v>
      </c>
      <c r="H3573" s="102"/>
    </row>
    <row r="3574" spans="1:8" ht="31.5" x14ac:dyDescent="0.25">
      <c r="A3574" s="36" t="s">
        <v>7359</v>
      </c>
      <c r="B3574" s="36" t="s">
        <v>10728</v>
      </c>
      <c r="C3574" s="121" t="s">
        <v>7360</v>
      </c>
      <c r="D3574" s="36" t="s">
        <v>8</v>
      </c>
      <c r="E3574" s="36">
        <v>2</v>
      </c>
      <c r="F3574" s="36">
        <v>1</v>
      </c>
      <c r="G3574" s="116">
        <v>51.84</v>
      </c>
      <c r="H3574" s="102" t="s">
        <v>17902</v>
      </c>
    </row>
    <row r="3575" spans="1:8" x14ac:dyDescent="0.25">
      <c r="A3575" s="36"/>
      <c r="B3575" s="36"/>
      <c r="C3575" s="121"/>
      <c r="D3575" s="36" t="s">
        <v>7</v>
      </c>
      <c r="E3575" s="36">
        <v>0.5</v>
      </c>
      <c r="F3575" s="36">
        <v>2</v>
      </c>
      <c r="G3575" s="116">
        <v>25.92</v>
      </c>
      <c r="H3575" s="102"/>
    </row>
    <row r="3576" spans="1:8" ht="31.5" x14ac:dyDescent="0.25">
      <c r="A3576" s="36"/>
      <c r="B3576" s="36"/>
      <c r="C3576" s="122" t="s">
        <v>15520</v>
      </c>
      <c r="D3576" s="106"/>
      <c r="E3576" s="106"/>
      <c r="F3576" s="106">
        <v>3</v>
      </c>
      <c r="G3576" s="117">
        <v>77.760000000000005</v>
      </c>
      <c r="H3576" s="102"/>
    </row>
    <row r="3577" spans="1:8" x14ac:dyDescent="0.25">
      <c r="A3577" s="36" t="s">
        <v>10729</v>
      </c>
      <c r="B3577" s="36" t="s">
        <v>10730</v>
      </c>
      <c r="C3577" s="121" t="s">
        <v>10731</v>
      </c>
      <c r="D3577" s="36" t="s">
        <v>5</v>
      </c>
      <c r="E3577" s="36">
        <v>5</v>
      </c>
      <c r="F3577" s="36">
        <v>1</v>
      </c>
      <c r="G3577" s="116">
        <v>129.59</v>
      </c>
      <c r="H3577" s="102" t="s">
        <v>18961</v>
      </c>
    </row>
    <row r="3578" spans="1:8" x14ac:dyDescent="0.25">
      <c r="A3578" s="36"/>
      <c r="B3578" s="36"/>
      <c r="C3578" s="122" t="s">
        <v>15521</v>
      </c>
      <c r="D3578" s="106"/>
      <c r="E3578" s="106"/>
      <c r="F3578" s="106">
        <v>1</v>
      </c>
      <c r="G3578" s="117">
        <v>129.59</v>
      </c>
      <c r="H3578" s="102"/>
    </row>
    <row r="3579" spans="1:8" x14ac:dyDescent="0.25">
      <c r="A3579" s="36" t="s">
        <v>15522</v>
      </c>
      <c r="B3579" s="36" t="s">
        <v>15523</v>
      </c>
      <c r="C3579" s="121" t="s">
        <v>15524</v>
      </c>
      <c r="D3579" s="36" t="s">
        <v>8</v>
      </c>
      <c r="E3579" s="36">
        <v>2</v>
      </c>
      <c r="F3579" s="36">
        <v>1</v>
      </c>
      <c r="G3579" s="116">
        <v>51.84</v>
      </c>
      <c r="H3579" s="102" t="s">
        <v>19085</v>
      </c>
    </row>
    <row r="3580" spans="1:8" x14ac:dyDescent="0.25">
      <c r="A3580" s="36"/>
      <c r="B3580" s="36"/>
      <c r="C3580" s="122" t="s">
        <v>15525</v>
      </c>
      <c r="D3580" s="106"/>
      <c r="E3580" s="106"/>
      <c r="F3580" s="106">
        <v>1</v>
      </c>
      <c r="G3580" s="117">
        <v>51.84</v>
      </c>
      <c r="H3580" s="102"/>
    </row>
    <row r="3581" spans="1:8" x14ac:dyDescent="0.25">
      <c r="A3581" s="36" t="s">
        <v>15526</v>
      </c>
      <c r="B3581" s="36" t="s">
        <v>15527</v>
      </c>
      <c r="C3581" s="121" t="s">
        <v>15528</v>
      </c>
      <c r="D3581" s="36" t="s">
        <v>7</v>
      </c>
      <c r="E3581" s="36">
        <v>0.5</v>
      </c>
      <c r="F3581" s="36">
        <v>1</v>
      </c>
      <c r="G3581" s="116">
        <v>12.96</v>
      </c>
      <c r="H3581" s="102" t="s">
        <v>18482</v>
      </c>
    </row>
    <row r="3582" spans="1:8" ht="31.5" x14ac:dyDescent="0.25">
      <c r="A3582" s="36"/>
      <c r="B3582" s="36"/>
      <c r="C3582" s="122" t="s">
        <v>15529</v>
      </c>
      <c r="D3582" s="106"/>
      <c r="E3582" s="106"/>
      <c r="F3582" s="106">
        <v>1</v>
      </c>
      <c r="G3582" s="117">
        <v>12.96</v>
      </c>
      <c r="H3582" s="102"/>
    </row>
    <row r="3583" spans="1:8" x14ac:dyDescent="0.25">
      <c r="A3583" s="36" t="s">
        <v>15530</v>
      </c>
      <c r="B3583" s="36" t="s">
        <v>15531</v>
      </c>
      <c r="C3583" s="121" t="s">
        <v>15532</v>
      </c>
      <c r="D3583" s="36" t="s">
        <v>7</v>
      </c>
      <c r="E3583" s="36">
        <v>0.5</v>
      </c>
      <c r="F3583" s="36">
        <v>1</v>
      </c>
      <c r="G3583" s="116">
        <v>12.96</v>
      </c>
      <c r="H3583" s="102" t="s">
        <v>19200</v>
      </c>
    </row>
    <row r="3584" spans="1:8" ht="31.5" x14ac:dyDescent="0.25">
      <c r="A3584" s="36"/>
      <c r="B3584" s="36"/>
      <c r="C3584" s="122" t="s">
        <v>15533</v>
      </c>
      <c r="D3584" s="106"/>
      <c r="E3584" s="106"/>
      <c r="F3584" s="106">
        <v>1</v>
      </c>
      <c r="G3584" s="117">
        <v>12.96</v>
      </c>
      <c r="H3584" s="102"/>
    </row>
    <row r="3585" spans="1:8" ht="31.5" x14ac:dyDescent="0.25">
      <c r="A3585" s="36" t="s">
        <v>6702</v>
      </c>
      <c r="B3585" s="36" t="s">
        <v>10732</v>
      </c>
      <c r="C3585" s="121" t="s">
        <v>6703</v>
      </c>
      <c r="D3585" s="36" t="s">
        <v>7</v>
      </c>
      <c r="E3585" s="36">
        <v>0.5</v>
      </c>
      <c r="F3585" s="36">
        <v>1</v>
      </c>
      <c r="G3585" s="116">
        <v>12.96</v>
      </c>
      <c r="H3585" s="102" t="s">
        <v>17553</v>
      </c>
    </row>
    <row r="3586" spans="1:8" ht="31.5" x14ac:dyDescent="0.25">
      <c r="A3586" s="36"/>
      <c r="B3586" s="36"/>
      <c r="C3586" s="122" t="s">
        <v>15534</v>
      </c>
      <c r="D3586" s="106"/>
      <c r="E3586" s="106"/>
      <c r="F3586" s="106">
        <v>1</v>
      </c>
      <c r="G3586" s="117">
        <v>12.96</v>
      </c>
      <c r="H3586" s="102"/>
    </row>
    <row r="3587" spans="1:8" x14ac:dyDescent="0.25">
      <c r="A3587" s="36" t="s">
        <v>6704</v>
      </c>
      <c r="B3587" s="36" t="s">
        <v>10733</v>
      </c>
      <c r="C3587" s="121" t="s">
        <v>6705</v>
      </c>
      <c r="D3587" s="36" t="s">
        <v>7</v>
      </c>
      <c r="E3587" s="36">
        <v>0.5</v>
      </c>
      <c r="F3587" s="36">
        <v>1</v>
      </c>
      <c r="G3587" s="116">
        <v>12.96</v>
      </c>
      <c r="H3587" s="102" t="s">
        <v>18420</v>
      </c>
    </row>
    <row r="3588" spans="1:8" ht="31.5" x14ac:dyDescent="0.25">
      <c r="A3588" s="36"/>
      <c r="B3588" s="36"/>
      <c r="C3588" s="122" t="s">
        <v>15535</v>
      </c>
      <c r="D3588" s="106"/>
      <c r="E3588" s="106"/>
      <c r="F3588" s="106">
        <v>1</v>
      </c>
      <c r="G3588" s="117">
        <v>12.96</v>
      </c>
      <c r="H3588" s="102"/>
    </row>
    <row r="3589" spans="1:8" x14ac:dyDescent="0.25">
      <c r="A3589" s="36" t="s">
        <v>7037</v>
      </c>
      <c r="B3589" s="36" t="s">
        <v>10734</v>
      </c>
      <c r="C3589" s="121" t="s">
        <v>7038</v>
      </c>
      <c r="D3589" s="36" t="s">
        <v>7</v>
      </c>
      <c r="E3589" s="36">
        <v>0.5</v>
      </c>
      <c r="F3589" s="36">
        <v>1</v>
      </c>
      <c r="G3589" s="116">
        <v>12.96</v>
      </c>
      <c r="H3589" s="102" t="s">
        <v>19952</v>
      </c>
    </row>
    <row r="3590" spans="1:8" ht="31.5" x14ac:dyDescent="0.25">
      <c r="A3590" s="36"/>
      <c r="B3590" s="36"/>
      <c r="C3590" s="122" t="s">
        <v>15536</v>
      </c>
      <c r="D3590" s="106"/>
      <c r="E3590" s="106"/>
      <c r="F3590" s="106">
        <v>1</v>
      </c>
      <c r="G3590" s="117">
        <v>12.96</v>
      </c>
      <c r="H3590" s="102"/>
    </row>
    <row r="3591" spans="1:8" ht="31.5" x14ac:dyDescent="0.25">
      <c r="A3591" s="36" t="s">
        <v>7039</v>
      </c>
      <c r="B3591" s="36" t="s">
        <v>10735</v>
      </c>
      <c r="C3591" s="121" t="s">
        <v>7040</v>
      </c>
      <c r="D3591" s="36" t="s">
        <v>5</v>
      </c>
      <c r="E3591" s="36">
        <v>5</v>
      </c>
      <c r="F3591" s="36">
        <v>1</v>
      </c>
      <c r="G3591" s="116">
        <v>129.59</v>
      </c>
      <c r="H3591" s="102" t="s">
        <v>19831</v>
      </c>
    </row>
    <row r="3592" spans="1:8" x14ac:dyDescent="0.25">
      <c r="A3592" s="36"/>
      <c r="B3592" s="36"/>
      <c r="C3592" s="121"/>
      <c r="D3592" s="36" t="s">
        <v>7</v>
      </c>
      <c r="E3592" s="36">
        <v>0.5</v>
      </c>
      <c r="F3592" s="36">
        <v>1</v>
      </c>
      <c r="G3592" s="116">
        <v>12.96</v>
      </c>
      <c r="H3592" s="102"/>
    </row>
    <row r="3593" spans="1:8" ht="31.5" x14ac:dyDescent="0.25">
      <c r="A3593" s="36"/>
      <c r="B3593" s="36"/>
      <c r="C3593" s="122" t="s">
        <v>15537</v>
      </c>
      <c r="D3593" s="106"/>
      <c r="E3593" s="106"/>
      <c r="F3593" s="106">
        <v>2</v>
      </c>
      <c r="G3593" s="117">
        <v>142.55000000000001</v>
      </c>
      <c r="H3593" s="102"/>
    </row>
    <row r="3594" spans="1:8" ht="31.5" x14ac:dyDescent="0.25">
      <c r="A3594" s="36" t="s">
        <v>7041</v>
      </c>
      <c r="B3594" s="36" t="s">
        <v>10736</v>
      </c>
      <c r="C3594" s="121" t="s">
        <v>7042</v>
      </c>
      <c r="D3594" s="36" t="s">
        <v>7</v>
      </c>
      <c r="E3594" s="36">
        <v>0.5</v>
      </c>
      <c r="F3594" s="36">
        <v>3</v>
      </c>
      <c r="G3594" s="116">
        <v>38.880000000000003</v>
      </c>
      <c r="H3594" s="102" t="s">
        <v>17650</v>
      </c>
    </row>
    <row r="3595" spans="1:8" ht="47.25" x14ac:dyDescent="0.25">
      <c r="A3595" s="36"/>
      <c r="B3595" s="36"/>
      <c r="C3595" s="122" t="s">
        <v>15538</v>
      </c>
      <c r="D3595" s="106"/>
      <c r="E3595" s="106"/>
      <c r="F3595" s="106">
        <v>3</v>
      </c>
      <c r="G3595" s="117">
        <v>38.880000000000003</v>
      </c>
      <c r="H3595" s="102"/>
    </row>
    <row r="3596" spans="1:8" ht="31.5" x14ac:dyDescent="0.25">
      <c r="A3596" s="36" t="s">
        <v>7043</v>
      </c>
      <c r="B3596" s="36" t="s">
        <v>10737</v>
      </c>
      <c r="C3596" s="121" t="s">
        <v>7044</v>
      </c>
      <c r="D3596" s="36" t="s">
        <v>7</v>
      </c>
      <c r="E3596" s="36">
        <v>0.5</v>
      </c>
      <c r="F3596" s="36">
        <v>1</v>
      </c>
      <c r="G3596" s="116">
        <v>12.96</v>
      </c>
      <c r="H3596" s="102" t="s">
        <v>17966</v>
      </c>
    </row>
    <row r="3597" spans="1:8" ht="31.5" x14ac:dyDescent="0.25">
      <c r="A3597" s="36"/>
      <c r="B3597" s="36"/>
      <c r="C3597" s="122" t="s">
        <v>15539</v>
      </c>
      <c r="D3597" s="106"/>
      <c r="E3597" s="106"/>
      <c r="F3597" s="106">
        <v>1</v>
      </c>
      <c r="G3597" s="117">
        <v>12.96</v>
      </c>
      <c r="H3597" s="102"/>
    </row>
    <row r="3598" spans="1:8" x14ac:dyDescent="0.25">
      <c r="A3598" s="36" t="s">
        <v>7361</v>
      </c>
      <c r="B3598" s="36" t="s">
        <v>10738</v>
      </c>
      <c r="C3598" s="121" t="s">
        <v>7362</v>
      </c>
      <c r="D3598" s="36" t="s">
        <v>7</v>
      </c>
      <c r="E3598" s="36">
        <v>0.5</v>
      </c>
      <c r="F3598" s="36">
        <v>1</v>
      </c>
      <c r="G3598" s="116">
        <v>12.96</v>
      </c>
      <c r="H3598" s="102" t="s">
        <v>19287</v>
      </c>
    </row>
    <row r="3599" spans="1:8" x14ac:dyDescent="0.25">
      <c r="A3599" s="36"/>
      <c r="B3599" s="36"/>
      <c r="C3599" s="122" t="s">
        <v>15540</v>
      </c>
      <c r="D3599" s="106"/>
      <c r="E3599" s="106"/>
      <c r="F3599" s="106">
        <v>1</v>
      </c>
      <c r="G3599" s="117">
        <v>12.96</v>
      </c>
      <c r="H3599" s="102"/>
    </row>
    <row r="3600" spans="1:8" x14ac:dyDescent="0.25">
      <c r="A3600" s="36" t="s">
        <v>7363</v>
      </c>
      <c r="B3600" s="36" t="s">
        <v>10739</v>
      </c>
      <c r="C3600" s="121" t="s">
        <v>7364</v>
      </c>
      <c r="D3600" s="36" t="s">
        <v>7</v>
      </c>
      <c r="E3600" s="36">
        <v>0.5</v>
      </c>
      <c r="F3600" s="36">
        <v>1</v>
      </c>
      <c r="G3600" s="116">
        <v>12.96</v>
      </c>
      <c r="H3600" s="102" t="s">
        <v>17958</v>
      </c>
    </row>
    <row r="3601" spans="1:8" x14ac:dyDescent="0.25">
      <c r="A3601" s="36"/>
      <c r="B3601" s="36"/>
      <c r="C3601" s="122" t="s">
        <v>15541</v>
      </c>
      <c r="D3601" s="106"/>
      <c r="E3601" s="106"/>
      <c r="F3601" s="106">
        <v>1</v>
      </c>
      <c r="G3601" s="117">
        <v>12.96</v>
      </c>
      <c r="H3601" s="102"/>
    </row>
    <row r="3602" spans="1:8" x14ac:dyDescent="0.25">
      <c r="A3602" s="36" t="s">
        <v>10740</v>
      </c>
      <c r="B3602" s="36" t="s">
        <v>10741</v>
      </c>
      <c r="C3602" s="121" t="s">
        <v>10742</v>
      </c>
      <c r="D3602" s="36" t="s">
        <v>8</v>
      </c>
      <c r="E3602" s="36">
        <v>2</v>
      </c>
      <c r="F3602" s="36">
        <v>1</v>
      </c>
      <c r="G3602" s="116">
        <v>51.84</v>
      </c>
      <c r="H3602" s="102" t="s">
        <v>17658</v>
      </c>
    </row>
    <row r="3603" spans="1:8" x14ac:dyDescent="0.25">
      <c r="A3603" s="36"/>
      <c r="B3603" s="36"/>
      <c r="C3603" s="121"/>
      <c r="D3603" s="36" t="s">
        <v>7</v>
      </c>
      <c r="E3603" s="36">
        <v>0.5</v>
      </c>
      <c r="F3603" s="36">
        <v>2</v>
      </c>
      <c r="G3603" s="116">
        <v>25.92</v>
      </c>
      <c r="H3603" s="102"/>
    </row>
    <row r="3604" spans="1:8" x14ac:dyDescent="0.25">
      <c r="A3604" s="36"/>
      <c r="B3604" s="36"/>
      <c r="C3604" s="122" t="s">
        <v>15542</v>
      </c>
      <c r="D3604" s="106"/>
      <c r="E3604" s="106"/>
      <c r="F3604" s="106">
        <v>3</v>
      </c>
      <c r="G3604" s="117">
        <v>77.760000000000005</v>
      </c>
      <c r="H3604" s="102"/>
    </row>
    <row r="3605" spans="1:8" x14ac:dyDescent="0.25">
      <c r="A3605" s="36" t="s">
        <v>10743</v>
      </c>
      <c r="B3605" s="36" t="s">
        <v>10744</v>
      </c>
      <c r="C3605" s="121" t="s">
        <v>10745</v>
      </c>
      <c r="D3605" s="36" t="s">
        <v>7</v>
      </c>
      <c r="E3605" s="36">
        <v>0.5</v>
      </c>
      <c r="F3605" s="36">
        <v>1</v>
      </c>
      <c r="G3605" s="116">
        <v>12.96</v>
      </c>
      <c r="H3605" s="102" t="s">
        <v>16908</v>
      </c>
    </row>
    <row r="3606" spans="1:8" x14ac:dyDescent="0.25">
      <c r="A3606" s="36"/>
      <c r="B3606" s="36"/>
      <c r="C3606" s="122" t="s">
        <v>15543</v>
      </c>
      <c r="D3606" s="106"/>
      <c r="E3606" s="106"/>
      <c r="F3606" s="106">
        <v>1</v>
      </c>
      <c r="G3606" s="117">
        <v>12.96</v>
      </c>
      <c r="H3606" s="102"/>
    </row>
    <row r="3607" spans="1:8" x14ac:dyDescent="0.25">
      <c r="A3607" s="36" t="s">
        <v>10746</v>
      </c>
      <c r="B3607" s="36" t="s">
        <v>10747</v>
      </c>
      <c r="C3607" s="121" t="s">
        <v>10748</v>
      </c>
      <c r="D3607" s="36" t="s">
        <v>8</v>
      </c>
      <c r="E3607" s="36">
        <v>2</v>
      </c>
      <c r="F3607" s="36">
        <v>5</v>
      </c>
      <c r="G3607" s="116">
        <v>259.18</v>
      </c>
      <c r="H3607" s="102" t="s">
        <v>17597</v>
      </c>
    </row>
    <row r="3608" spans="1:8" x14ac:dyDescent="0.25">
      <c r="A3608" s="36"/>
      <c r="B3608" s="36"/>
      <c r="C3608" s="121"/>
      <c r="D3608" s="36" t="s">
        <v>7</v>
      </c>
      <c r="E3608" s="36">
        <v>0.5</v>
      </c>
      <c r="F3608" s="36">
        <v>4</v>
      </c>
      <c r="G3608" s="116">
        <v>51.84</v>
      </c>
      <c r="H3608" s="102"/>
    </row>
    <row r="3609" spans="1:8" x14ac:dyDescent="0.25">
      <c r="A3609" s="36"/>
      <c r="B3609" s="36"/>
      <c r="C3609" s="122" t="s">
        <v>15544</v>
      </c>
      <c r="D3609" s="106"/>
      <c r="E3609" s="106"/>
      <c r="F3609" s="106">
        <v>9</v>
      </c>
      <c r="G3609" s="117">
        <v>311.02</v>
      </c>
      <c r="H3609" s="102"/>
    </row>
    <row r="3610" spans="1:8" ht="31.5" x14ac:dyDescent="0.25">
      <c r="A3610" s="36" t="s">
        <v>15545</v>
      </c>
      <c r="B3610" s="36" t="s">
        <v>15546</v>
      </c>
      <c r="C3610" s="121" t="s">
        <v>15547</v>
      </c>
      <c r="D3610" s="36" t="s">
        <v>5</v>
      </c>
      <c r="E3610" s="36">
        <v>5</v>
      </c>
      <c r="F3610" s="36">
        <v>2</v>
      </c>
      <c r="G3610" s="116">
        <v>259.18</v>
      </c>
      <c r="H3610" s="102" t="s">
        <v>17038</v>
      </c>
    </row>
    <row r="3611" spans="1:8" ht="31.5" x14ac:dyDescent="0.25">
      <c r="A3611" s="36"/>
      <c r="B3611" s="36"/>
      <c r="C3611" s="122" t="s">
        <v>15548</v>
      </c>
      <c r="D3611" s="106"/>
      <c r="E3611" s="106"/>
      <c r="F3611" s="106">
        <v>2</v>
      </c>
      <c r="G3611" s="117">
        <v>259.18</v>
      </c>
      <c r="H3611" s="102"/>
    </row>
    <row r="3612" spans="1:8" ht="31.5" x14ac:dyDescent="0.25">
      <c r="A3612" s="36" t="s">
        <v>15549</v>
      </c>
      <c r="B3612" s="36" t="s">
        <v>15550</v>
      </c>
      <c r="C3612" s="121" t="s">
        <v>15551</v>
      </c>
      <c r="D3612" s="36" t="s">
        <v>3</v>
      </c>
      <c r="E3612" s="36">
        <v>10</v>
      </c>
      <c r="F3612" s="36">
        <v>1</v>
      </c>
      <c r="G3612" s="116">
        <v>259.18</v>
      </c>
      <c r="H3612" s="102" t="s">
        <v>17711</v>
      </c>
    </row>
    <row r="3613" spans="1:8" ht="31.5" x14ac:dyDescent="0.25">
      <c r="A3613" s="36"/>
      <c r="B3613" s="36"/>
      <c r="C3613" s="122" t="s">
        <v>15552</v>
      </c>
      <c r="D3613" s="106"/>
      <c r="E3613" s="106"/>
      <c r="F3613" s="106">
        <v>1</v>
      </c>
      <c r="G3613" s="117">
        <v>259.18</v>
      </c>
      <c r="H3613" s="102"/>
    </row>
    <row r="3614" spans="1:8" x14ac:dyDescent="0.25">
      <c r="A3614" s="36" t="s">
        <v>15553</v>
      </c>
      <c r="B3614" s="36" t="s">
        <v>15554</v>
      </c>
      <c r="C3614" s="121" t="s">
        <v>15555</v>
      </c>
      <c r="D3614" s="36" t="s">
        <v>7</v>
      </c>
      <c r="E3614" s="36">
        <v>0.5</v>
      </c>
      <c r="F3614" s="36">
        <v>1</v>
      </c>
      <c r="G3614" s="116">
        <v>12.96</v>
      </c>
      <c r="H3614" s="102" t="s">
        <v>17942</v>
      </c>
    </row>
    <row r="3615" spans="1:8" x14ac:dyDescent="0.25">
      <c r="A3615" s="36"/>
      <c r="B3615" s="36"/>
      <c r="C3615" s="122" t="s">
        <v>15556</v>
      </c>
      <c r="D3615" s="106"/>
      <c r="E3615" s="106"/>
      <c r="F3615" s="106">
        <v>1</v>
      </c>
      <c r="G3615" s="117">
        <v>12.96</v>
      </c>
      <c r="H3615" s="102"/>
    </row>
    <row r="3616" spans="1:8" ht="31.5" x14ac:dyDescent="0.25">
      <c r="A3616" s="36" t="s">
        <v>7046</v>
      </c>
      <c r="B3616" s="36" t="s">
        <v>10749</v>
      </c>
      <c r="C3616" s="121" t="s">
        <v>5321</v>
      </c>
      <c r="D3616" s="36" t="s">
        <v>3</v>
      </c>
      <c r="E3616" s="36">
        <v>10</v>
      </c>
      <c r="F3616" s="36">
        <v>1</v>
      </c>
      <c r="G3616" s="116">
        <v>259.18</v>
      </c>
      <c r="H3616" s="102" t="s">
        <v>19769</v>
      </c>
    </row>
    <row r="3617" spans="1:8" ht="47.25" x14ac:dyDescent="0.25">
      <c r="A3617" s="36"/>
      <c r="B3617" s="36"/>
      <c r="C3617" s="122" t="s">
        <v>15557</v>
      </c>
      <c r="D3617" s="106"/>
      <c r="E3617" s="106"/>
      <c r="F3617" s="106">
        <v>1</v>
      </c>
      <c r="G3617" s="117">
        <v>259.18</v>
      </c>
      <c r="H3617" s="102"/>
    </row>
    <row r="3618" spans="1:8" ht="31.5" x14ac:dyDescent="0.25">
      <c r="A3618" s="36" t="s">
        <v>7365</v>
      </c>
      <c r="B3618" s="36" t="s">
        <v>10750</v>
      </c>
      <c r="C3618" s="121" t="s">
        <v>7366</v>
      </c>
      <c r="D3618" s="36" t="s">
        <v>7</v>
      </c>
      <c r="E3618" s="36">
        <v>0.5</v>
      </c>
      <c r="F3618" s="36">
        <v>1</v>
      </c>
      <c r="G3618" s="116">
        <v>12.96</v>
      </c>
      <c r="H3618" s="102" t="s">
        <v>19317</v>
      </c>
    </row>
    <row r="3619" spans="1:8" ht="31.5" x14ac:dyDescent="0.25">
      <c r="A3619" s="36"/>
      <c r="B3619" s="36"/>
      <c r="C3619" s="122" t="s">
        <v>15558</v>
      </c>
      <c r="D3619" s="106"/>
      <c r="E3619" s="106"/>
      <c r="F3619" s="106">
        <v>1</v>
      </c>
      <c r="G3619" s="117">
        <v>12.96</v>
      </c>
      <c r="H3619" s="102"/>
    </row>
    <row r="3620" spans="1:8" x14ac:dyDescent="0.25">
      <c r="A3620" s="36" t="s">
        <v>7367</v>
      </c>
      <c r="B3620" s="36" t="s">
        <v>10751</v>
      </c>
      <c r="C3620" s="121" t="s">
        <v>7368</v>
      </c>
      <c r="D3620" s="36" t="s">
        <v>7</v>
      </c>
      <c r="E3620" s="36">
        <v>0.5</v>
      </c>
      <c r="F3620" s="36">
        <v>1</v>
      </c>
      <c r="G3620" s="116">
        <v>12.96</v>
      </c>
      <c r="H3620" s="102" t="s">
        <v>19757</v>
      </c>
    </row>
    <row r="3621" spans="1:8" ht="31.5" x14ac:dyDescent="0.25">
      <c r="A3621" s="36"/>
      <c r="B3621" s="36"/>
      <c r="C3621" s="122" t="s">
        <v>15559</v>
      </c>
      <c r="D3621" s="106"/>
      <c r="E3621" s="106"/>
      <c r="F3621" s="106">
        <v>1</v>
      </c>
      <c r="G3621" s="117">
        <v>12.96</v>
      </c>
      <c r="H3621" s="102"/>
    </row>
    <row r="3622" spans="1:8" x14ac:dyDescent="0.25">
      <c r="A3622" s="36" t="s">
        <v>7369</v>
      </c>
      <c r="B3622" s="36" t="s">
        <v>10752</v>
      </c>
      <c r="C3622" s="121" t="s">
        <v>7370</v>
      </c>
      <c r="D3622" s="36" t="s">
        <v>7</v>
      </c>
      <c r="E3622" s="36">
        <v>0.5</v>
      </c>
      <c r="F3622" s="36">
        <v>1</v>
      </c>
      <c r="G3622" s="116">
        <v>12.96</v>
      </c>
      <c r="H3622" s="102" t="s">
        <v>20468</v>
      </c>
    </row>
    <row r="3623" spans="1:8" x14ac:dyDescent="0.25">
      <c r="A3623" s="36"/>
      <c r="B3623" s="36"/>
      <c r="C3623" s="122" t="s">
        <v>15560</v>
      </c>
      <c r="D3623" s="106"/>
      <c r="E3623" s="106"/>
      <c r="F3623" s="106">
        <v>1</v>
      </c>
      <c r="G3623" s="117">
        <v>12.96</v>
      </c>
      <c r="H3623" s="102"/>
    </row>
    <row r="3624" spans="1:8" x14ac:dyDescent="0.25">
      <c r="A3624" s="36" t="s">
        <v>10753</v>
      </c>
      <c r="B3624" s="36" t="s">
        <v>10754</v>
      </c>
      <c r="C3624" s="121" t="s">
        <v>10755</v>
      </c>
      <c r="D3624" s="36" t="s">
        <v>7</v>
      </c>
      <c r="E3624" s="36">
        <v>0.5</v>
      </c>
      <c r="F3624" s="36">
        <v>1</v>
      </c>
      <c r="G3624" s="116">
        <v>12.96</v>
      </c>
      <c r="H3624" s="102" t="s">
        <v>20401</v>
      </c>
    </row>
    <row r="3625" spans="1:8" ht="31.5" x14ac:dyDescent="0.25">
      <c r="A3625" s="36"/>
      <c r="B3625" s="36"/>
      <c r="C3625" s="122" t="s">
        <v>15561</v>
      </c>
      <c r="D3625" s="106"/>
      <c r="E3625" s="106"/>
      <c r="F3625" s="106">
        <v>1</v>
      </c>
      <c r="G3625" s="117">
        <v>12.96</v>
      </c>
      <c r="H3625" s="102"/>
    </row>
    <row r="3626" spans="1:8" ht="31.5" x14ac:dyDescent="0.25">
      <c r="A3626" s="36" t="s">
        <v>10756</v>
      </c>
      <c r="B3626" s="36" t="s">
        <v>10757</v>
      </c>
      <c r="C3626" s="121" t="s">
        <v>10758</v>
      </c>
      <c r="D3626" s="36" t="s">
        <v>7</v>
      </c>
      <c r="E3626" s="36">
        <v>0.5</v>
      </c>
      <c r="F3626" s="36">
        <v>1</v>
      </c>
      <c r="G3626" s="116">
        <v>12.96</v>
      </c>
      <c r="H3626" s="102" t="s">
        <v>18501</v>
      </c>
    </row>
    <row r="3627" spans="1:8" ht="31.5" x14ac:dyDescent="0.25">
      <c r="A3627" s="36"/>
      <c r="B3627" s="36"/>
      <c r="C3627" s="122" t="s">
        <v>15562</v>
      </c>
      <c r="D3627" s="106"/>
      <c r="E3627" s="106"/>
      <c r="F3627" s="106">
        <v>1</v>
      </c>
      <c r="G3627" s="117">
        <v>12.96</v>
      </c>
      <c r="H3627" s="102"/>
    </row>
    <row r="3628" spans="1:8" x14ac:dyDescent="0.25">
      <c r="A3628" s="36" t="s">
        <v>10759</v>
      </c>
      <c r="B3628" s="36" t="s">
        <v>10760</v>
      </c>
      <c r="C3628" s="121" t="s">
        <v>10761</v>
      </c>
      <c r="D3628" s="36" t="s">
        <v>8</v>
      </c>
      <c r="E3628" s="36">
        <v>2</v>
      </c>
      <c r="F3628" s="36">
        <v>1</v>
      </c>
      <c r="G3628" s="116">
        <v>51.84</v>
      </c>
      <c r="H3628" s="102" t="s">
        <v>20963</v>
      </c>
    </row>
    <row r="3629" spans="1:8" ht="31.5" x14ac:dyDescent="0.25">
      <c r="A3629" s="36"/>
      <c r="B3629" s="36"/>
      <c r="C3629" s="122" t="s">
        <v>15563</v>
      </c>
      <c r="D3629" s="106"/>
      <c r="E3629" s="106"/>
      <c r="F3629" s="106">
        <v>1</v>
      </c>
      <c r="G3629" s="117">
        <v>51.84</v>
      </c>
      <c r="H3629" s="102"/>
    </row>
    <row r="3630" spans="1:8" x14ac:dyDescent="0.25">
      <c r="A3630" s="36" t="s">
        <v>15564</v>
      </c>
      <c r="B3630" s="36" t="s">
        <v>15565</v>
      </c>
      <c r="C3630" s="121" t="s">
        <v>15566</v>
      </c>
      <c r="D3630" s="36" t="s">
        <v>7</v>
      </c>
      <c r="E3630" s="36">
        <v>0.5</v>
      </c>
      <c r="F3630" s="36">
        <v>1</v>
      </c>
      <c r="G3630" s="116">
        <v>12.96</v>
      </c>
      <c r="H3630" s="102" t="s">
        <v>20082</v>
      </c>
    </row>
    <row r="3631" spans="1:8" ht="31.5" x14ac:dyDescent="0.25">
      <c r="A3631" s="36"/>
      <c r="B3631" s="36"/>
      <c r="C3631" s="122" t="s">
        <v>15567</v>
      </c>
      <c r="D3631" s="106"/>
      <c r="E3631" s="106"/>
      <c r="F3631" s="106">
        <v>1</v>
      </c>
      <c r="G3631" s="117">
        <v>12.96</v>
      </c>
      <c r="H3631" s="102"/>
    </row>
    <row r="3632" spans="1:8" x14ac:dyDescent="0.25">
      <c r="A3632" s="36" t="s">
        <v>6706</v>
      </c>
      <c r="B3632" s="36" t="s">
        <v>10762</v>
      </c>
      <c r="C3632" s="121" t="s">
        <v>6707</v>
      </c>
      <c r="D3632" s="36" t="s">
        <v>6</v>
      </c>
      <c r="E3632" s="36">
        <v>1</v>
      </c>
      <c r="F3632" s="36">
        <v>1</v>
      </c>
      <c r="G3632" s="116">
        <v>25.92</v>
      </c>
      <c r="H3632" s="102" t="s">
        <v>19279</v>
      </c>
    </row>
    <row r="3633" spans="1:8" x14ac:dyDescent="0.25">
      <c r="A3633" s="36"/>
      <c r="B3633" s="36"/>
      <c r="C3633" s="121"/>
      <c r="D3633" s="36" t="s">
        <v>7</v>
      </c>
      <c r="E3633" s="36">
        <v>0.5</v>
      </c>
      <c r="F3633" s="36">
        <v>9</v>
      </c>
      <c r="G3633" s="116">
        <v>116.63</v>
      </c>
      <c r="H3633" s="102"/>
    </row>
    <row r="3634" spans="1:8" x14ac:dyDescent="0.25">
      <c r="A3634" s="36"/>
      <c r="B3634" s="36"/>
      <c r="C3634" s="122" t="s">
        <v>15568</v>
      </c>
      <c r="D3634" s="106"/>
      <c r="E3634" s="106"/>
      <c r="F3634" s="106">
        <v>10</v>
      </c>
      <c r="G3634" s="117">
        <v>142.55000000000001</v>
      </c>
      <c r="H3634" s="102"/>
    </row>
    <row r="3635" spans="1:8" x14ac:dyDescent="0.25">
      <c r="A3635" s="36" t="s">
        <v>10763</v>
      </c>
      <c r="B3635" s="36" t="s">
        <v>10764</v>
      </c>
      <c r="C3635" s="121" t="s">
        <v>10765</v>
      </c>
      <c r="D3635" s="36" t="s">
        <v>7</v>
      </c>
      <c r="E3635" s="36">
        <v>0.5</v>
      </c>
      <c r="F3635" s="36">
        <v>4</v>
      </c>
      <c r="G3635" s="116">
        <v>51.84</v>
      </c>
      <c r="H3635" s="102" t="s">
        <v>17949</v>
      </c>
    </row>
    <row r="3636" spans="1:8" x14ac:dyDescent="0.25">
      <c r="A3636" s="36"/>
      <c r="B3636" s="36"/>
      <c r="C3636" s="122" t="s">
        <v>15569</v>
      </c>
      <c r="D3636" s="106"/>
      <c r="E3636" s="106"/>
      <c r="F3636" s="106">
        <v>4</v>
      </c>
      <c r="G3636" s="117">
        <v>51.84</v>
      </c>
      <c r="H3636" s="102"/>
    </row>
    <row r="3637" spans="1:8" x14ac:dyDescent="0.25">
      <c r="A3637" s="36" t="s">
        <v>10766</v>
      </c>
      <c r="B3637" s="36" t="s">
        <v>10767</v>
      </c>
      <c r="C3637" s="121" t="s">
        <v>10768</v>
      </c>
      <c r="D3637" s="36" t="s">
        <v>7</v>
      </c>
      <c r="E3637" s="36">
        <v>0.5</v>
      </c>
      <c r="F3637" s="36">
        <v>1</v>
      </c>
      <c r="G3637" s="116">
        <v>12.96</v>
      </c>
      <c r="H3637" s="102" t="s">
        <v>20487</v>
      </c>
    </row>
    <row r="3638" spans="1:8" ht="31.5" x14ac:dyDescent="0.25">
      <c r="A3638" s="36"/>
      <c r="B3638" s="36"/>
      <c r="C3638" s="122" t="s">
        <v>15570</v>
      </c>
      <c r="D3638" s="106"/>
      <c r="E3638" s="106"/>
      <c r="F3638" s="106">
        <v>1</v>
      </c>
      <c r="G3638" s="117">
        <v>12.96</v>
      </c>
      <c r="H3638" s="102"/>
    </row>
    <row r="3639" spans="1:8" ht="31.5" x14ac:dyDescent="0.25">
      <c r="A3639" s="36" t="s">
        <v>10769</v>
      </c>
      <c r="B3639" s="36" t="s">
        <v>10770</v>
      </c>
      <c r="C3639" s="121" t="s">
        <v>10771</v>
      </c>
      <c r="D3639" s="36" t="s">
        <v>7</v>
      </c>
      <c r="E3639" s="36">
        <v>0.5</v>
      </c>
      <c r="F3639" s="36">
        <v>1</v>
      </c>
      <c r="G3639" s="116">
        <v>12.96</v>
      </c>
      <c r="H3639" s="102" t="s">
        <v>17920</v>
      </c>
    </row>
    <row r="3640" spans="1:8" ht="31.5" x14ac:dyDescent="0.25">
      <c r="A3640" s="36"/>
      <c r="B3640" s="36"/>
      <c r="C3640" s="122" t="s">
        <v>15571</v>
      </c>
      <c r="D3640" s="106"/>
      <c r="E3640" s="106"/>
      <c r="F3640" s="106">
        <v>1</v>
      </c>
      <c r="G3640" s="117">
        <v>12.96</v>
      </c>
      <c r="H3640" s="102"/>
    </row>
    <row r="3641" spans="1:8" ht="31.5" x14ac:dyDescent="0.25">
      <c r="A3641" s="36" t="s">
        <v>15572</v>
      </c>
      <c r="B3641" s="36" t="s">
        <v>15573</v>
      </c>
      <c r="C3641" s="121" t="s">
        <v>15574</v>
      </c>
      <c r="D3641" s="36" t="s">
        <v>7</v>
      </c>
      <c r="E3641" s="36">
        <v>0.5</v>
      </c>
      <c r="F3641" s="36">
        <v>1</v>
      </c>
      <c r="G3641" s="116">
        <v>12.96</v>
      </c>
      <c r="H3641" s="102" t="s">
        <v>20405</v>
      </c>
    </row>
    <row r="3642" spans="1:8" ht="31.5" x14ac:dyDescent="0.25">
      <c r="A3642" s="36"/>
      <c r="B3642" s="36"/>
      <c r="C3642" s="122" t="s">
        <v>15575</v>
      </c>
      <c r="D3642" s="106"/>
      <c r="E3642" s="106"/>
      <c r="F3642" s="106">
        <v>1</v>
      </c>
      <c r="G3642" s="117">
        <v>12.96</v>
      </c>
      <c r="H3642" s="102"/>
    </row>
    <row r="3643" spans="1:8" x14ac:dyDescent="0.25">
      <c r="A3643" s="36" t="s">
        <v>15576</v>
      </c>
      <c r="B3643" s="36" t="s">
        <v>15577</v>
      </c>
      <c r="C3643" s="121" t="s">
        <v>15578</v>
      </c>
      <c r="D3643" s="36" t="s">
        <v>8</v>
      </c>
      <c r="E3643" s="36">
        <v>2</v>
      </c>
      <c r="F3643" s="36">
        <v>1</v>
      </c>
      <c r="G3643" s="116">
        <v>51.84</v>
      </c>
      <c r="H3643" s="102" t="s">
        <v>19490</v>
      </c>
    </row>
    <row r="3644" spans="1:8" x14ac:dyDescent="0.25">
      <c r="A3644" s="36"/>
      <c r="B3644" s="36"/>
      <c r="C3644" s="121"/>
      <c r="D3644" s="36" t="s">
        <v>7</v>
      </c>
      <c r="E3644" s="36">
        <v>0.5</v>
      </c>
      <c r="F3644" s="36">
        <v>1</v>
      </c>
      <c r="G3644" s="116">
        <v>12.96</v>
      </c>
      <c r="H3644" s="102"/>
    </row>
    <row r="3645" spans="1:8" x14ac:dyDescent="0.25">
      <c r="A3645" s="36"/>
      <c r="B3645" s="36"/>
      <c r="C3645" s="122" t="s">
        <v>15579</v>
      </c>
      <c r="D3645" s="106"/>
      <c r="E3645" s="106"/>
      <c r="F3645" s="106">
        <v>2</v>
      </c>
      <c r="G3645" s="117">
        <v>64.800000000000011</v>
      </c>
      <c r="H3645" s="102"/>
    </row>
    <row r="3646" spans="1:8" x14ac:dyDescent="0.25">
      <c r="A3646" s="36" t="s">
        <v>15580</v>
      </c>
      <c r="B3646" s="36" t="s">
        <v>15581</v>
      </c>
      <c r="C3646" s="121" t="s">
        <v>15582</v>
      </c>
      <c r="D3646" s="36" t="s">
        <v>7</v>
      </c>
      <c r="E3646" s="36">
        <v>0.5</v>
      </c>
      <c r="F3646" s="36">
        <v>1</v>
      </c>
      <c r="G3646" s="116">
        <v>12.96</v>
      </c>
      <c r="H3646" s="102" t="s">
        <v>18359</v>
      </c>
    </row>
    <row r="3647" spans="1:8" ht="31.5" x14ac:dyDescent="0.25">
      <c r="A3647" s="36"/>
      <c r="B3647" s="36"/>
      <c r="C3647" s="122" t="s">
        <v>15583</v>
      </c>
      <c r="D3647" s="106"/>
      <c r="E3647" s="106"/>
      <c r="F3647" s="106">
        <v>1</v>
      </c>
      <c r="G3647" s="117">
        <v>12.96</v>
      </c>
      <c r="H3647" s="102"/>
    </row>
    <row r="3648" spans="1:8" ht="31.5" x14ac:dyDescent="0.25">
      <c r="A3648" s="36" t="s">
        <v>15584</v>
      </c>
      <c r="B3648" s="36" t="s">
        <v>15585</v>
      </c>
      <c r="C3648" s="121" t="s">
        <v>15586</v>
      </c>
      <c r="D3648" s="36" t="s">
        <v>7</v>
      </c>
      <c r="E3648" s="36">
        <v>0.5</v>
      </c>
      <c r="F3648" s="36">
        <v>1</v>
      </c>
      <c r="G3648" s="116">
        <v>12.96</v>
      </c>
      <c r="H3648" s="102" t="s">
        <v>18512</v>
      </c>
    </row>
    <row r="3649" spans="1:8" ht="31.5" x14ac:dyDescent="0.25">
      <c r="A3649" s="36"/>
      <c r="B3649" s="36"/>
      <c r="C3649" s="122" t="s">
        <v>15587</v>
      </c>
      <c r="D3649" s="106"/>
      <c r="E3649" s="106"/>
      <c r="F3649" s="106">
        <v>1</v>
      </c>
      <c r="G3649" s="117">
        <v>12.96</v>
      </c>
      <c r="H3649" s="102"/>
    </row>
    <row r="3650" spans="1:8" ht="31.5" x14ac:dyDescent="0.25">
      <c r="A3650" s="36" t="s">
        <v>7371</v>
      </c>
      <c r="B3650" s="36" t="s">
        <v>10772</v>
      </c>
      <c r="C3650" s="121" t="s">
        <v>7372</v>
      </c>
      <c r="D3650" s="36" t="s">
        <v>7</v>
      </c>
      <c r="E3650" s="36">
        <v>0.5</v>
      </c>
      <c r="F3650" s="36">
        <v>1</v>
      </c>
      <c r="G3650" s="116">
        <v>12.96</v>
      </c>
      <c r="H3650" s="102" t="s">
        <v>16821</v>
      </c>
    </row>
    <row r="3651" spans="1:8" ht="31.5" x14ac:dyDescent="0.25">
      <c r="A3651" s="36"/>
      <c r="B3651" s="36"/>
      <c r="C3651" s="122" t="s">
        <v>15588</v>
      </c>
      <c r="D3651" s="106"/>
      <c r="E3651" s="106"/>
      <c r="F3651" s="106">
        <v>1</v>
      </c>
      <c r="G3651" s="117">
        <v>12.96</v>
      </c>
      <c r="H3651" s="102"/>
    </row>
    <row r="3652" spans="1:8" ht="31.5" x14ac:dyDescent="0.25">
      <c r="A3652" s="36" t="s">
        <v>10773</v>
      </c>
      <c r="B3652" s="36" t="s">
        <v>10774</v>
      </c>
      <c r="C3652" s="121" t="s">
        <v>10775</v>
      </c>
      <c r="D3652" s="36" t="s">
        <v>5</v>
      </c>
      <c r="E3652" s="36">
        <v>5</v>
      </c>
      <c r="F3652" s="36">
        <v>1</v>
      </c>
      <c r="G3652" s="116">
        <v>129.59</v>
      </c>
      <c r="H3652" s="114" t="s">
        <v>18120</v>
      </c>
    </row>
    <row r="3653" spans="1:8" x14ac:dyDescent="0.25">
      <c r="A3653" s="36"/>
      <c r="B3653" s="36"/>
      <c r="C3653" s="121"/>
      <c r="D3653" s="36" t="s">
        <v>7</v>
      </c>
      <c r="E3653" s="36">
        <v>0.5</v>
      </c>
      <c r="F3653" s="36">
        <v>5</v>
      </c>
      <c r="G3653" s="116">
        <v>64.8</v>
      </c>
      <c r="H3653" s="102"/>
    </row>
    <row r="3654" spans="1:8" ht="47.25" x14ac:dyDescent="0.25">
      <c r="A3654" s="36"/>
      <c r="B3654" s="36"/>
      <c r="C3654" s="122" t="s">
        <v>15589</v>
      </c>
      <c r="D3654" s="106"/>
      <c r="E3654" s="106"/>
      <c r="F3654" s="106">
        <v>6</v>
      </c>
      <c r="G3654" s="117">
        <v>194.39</v>
      </c>
      <c r="H3654" s="102"/>
    </row>
    <row r="3655" spans="1:8" x14ac:dyDescent="0.25">
      <c r="A3655" s="36" t="s">
        <v>7047</v>
      </c>
      <c r="B3655" s="36" t="s">
        <v>10776</v>
      </c>
      <c r="C3655" s="121" t="s">
        <v>7048</v>
      </c>
      <c r="D3655" s="36" t="s">
        <v>7</v>
      </c>
      <c r="E3655" s="36">
        <v>0.5</v>
      </c>
      <c r="F3655" s="36">
        <v>1</v>
      </c>
      <c r="G3655" s="116">
        <v>12.96</v>
      </c>
      <c r="H3655" s="102" t="s">
        <v>17930</v>
      </c>
    </row>
    <row r="3656" spans="1:8" ht="31.5" x14ac:dyDescent="0.25">
      <c r="A3656" s="36"/>
      <c r="B3656" s="36"/>
      <c r="C3656" s="122" t="s">
        <v>15590</v>
      </c>
      <c r="D3656" s="106"/>
      <c r="E3656" s="106"/>
      <c r="F3656" s="106">
        <v>1</v>
      </c>
      <c r="G3656" s="117">
        <v>12.96</v>
      </c>
      <c r="H3656" s="102"/>
    </row>
    <row r="3657" spans="1:8" ht="31.5" x14ac:dyDescent="0.25">
      <c r="A3657" s="36" t="s">
        <v>10777</v>
      </c>
      <c r="B3657" s="36" t="s">
        <v>10778</v>
      </c>
      <c r="C3657" s="121" t="s">
        <v>10779</v>
      </c>
      <c r="D3657" s="36" t="s">
        <v>7</v>
      </c>
      <c r="E3657" s="36">
        <v>0.5</v>
      </c>
      <c r="F3657" s="36">
        <v>2</v>
      </c>
      <c r="G3657" s="116">
        <v>25.92</v>
      </c>
      <c r="H3657" s="114" t="s">
        <v>18402</v>
      </c>
    </row>
    <row r="3658" spans="1:8" ht="47.25" x14ac:dyDescent="0.25">
      <c r="A3658" s="36"/>
      <c r="B3658" s="36"/>
      <c r="C3658" s="122" t="s">
        <v>15591</v>
      </c>
      <c r="D3658" s="106"/>
      <c r="E3658" s="106"/>
      <c r="F3658" s="106">
        <v>2</v>
      </c>
      <c r="G3658" s="117">
        <v>25.92</v>
      </c>
      <c r="H3658" s="102"/>
    </row>
    <row r="3659" spans="1:8" ht="31.5" x14ac:dyDescent="0.25">
      <c r="A3659" s="36" t="s">
        <v>10780</v>
      </c>
      <c r="B3659" s="36" t="s">
        <v>10781</v>
      </c>
      <c r="C3659" s="121" t="s">
        <v>10782</v>
      </c>
      <c r="D3659" s="36" t="s">
        <v>7</v>
      </c>
      <c r="E3659" s="36">
        <v>0.5</v>
      </c>
      <c r="F3659" s="36">
        <v>1</v>
      </c>
      <c r="G3659" s="116">
        <v>12.96</v>
      </c>
      <c r="H3659" s="114" t="s">
        <v>18403</v>
      </c>
    </row>
    <row r="3660" spans="1:8" ht="47.25" x14ac:dyDescent="0.25">
      <c r="A3660" s="36"/>
      <c r="B3660" s="36"/>
      <c r="C3660" s="122" t="s">
        <v>15592</v>
      </c>
      <c r="D3660" s="106"/>
      <c r="E3660" s="106"/>
      <c r="F3660" s="106">
        <v>1</v>
      </c>
      <c r="G3660" s="117">
        <v>12.96</v>
      </c>
      <c r="H3660" s="102"/>
    </row>
    <row r="3661" spans="1:8" x14ac:dyDescent="0.25">
      <c r="A3661" s="36" t="s">
        <v>6708</v>
      </c>
      <c r="B3661" s="36" t="s">
        <v>10783</v>
      </c>
      <c r="C3661" s="121" t="s">
        <v>6709</v>
      </c>
      <c r="D3661" s="36" t="s">
        <v>7</v>
      </c>
      <c r="E3661" s="36">
        <v>0.5</v>
      </c>
      <c r="F3661" s="36">
        <v>1</v>
      </c>
      <c r="G3661" s="116">
        <v>12.96</v>
      </c>
      <c r="H3661" s="102" t="s">
        <v>16893</v>
      </c>
    </row>
    <row r="3662" spans="1:8" ht="31.5" x14ac:dyDescent="0.25">
      <c r="A3662" s="36"/>
      <c r="B3662" s="36"/>
      <c r="C3662" s="122" t="s">
        <v>15593</v>
      </c>
      <c r="D3662" s="106"/>
      <c r="E3662" s="106"/>
      <c r="F3662" s="106">
        <v>1</v>
      </c>
      <c r="G3662" s="117">
        <v>12.96</v>
      </c>
      <c r="H3662" s="102"/>
    </row>
    <row r="3663" spans="1:8" ht="31.5" x14ac:dyDescent="0.25">
      <c r="A3663" s="36" t="s">
        <v>6710</v>
      </c>
      <c r="B3663" s="36" t="s">
        <v>10784</v>
      </c>
      <c r="C3663" s="121" t="s">
        <v>6711</v>
      </c>
      <c r="D3663" s="36" t="s">
        <v>7</v>
      </c>
      <c r="E3663" s="36">
        <v>0.5</v>
      </c>
      <c r="F3663" s="36">
        <v>3</v>
      </c>
      <c r="G3663" s="116">
        <v>38.880000000000003</v>
      </c>
      <c r="H3663" s="102" t="s">
        <v>17673</v>
      </c>
    </row>
    <row r="3664" spans="1:8" ht="31.5" x14ac:dyDescent="0.25">
      <c r="A3664" s="36"/>
      <c r="B3664" s="36"/>
      <c r="C3664" s="122" t="s">
        <v>15594</v>
      </c>
      <c r="D3664" s="106"/>
      <c r="E3664" s="106"/>
      <c r="F3664" s="106">
        <v>3</v>
      </c>
      <c r="G3664" s="117">
        <v>38.880000000000003</v>
      </c>
      <c r="H3664" s="102"/>
    </row>
    <row r="3665" spans="1:8" ht="31.5" x14ac:dyDescent="0.25">
      <c r="A3665" s="36" t="s">
        <v>7049</v>
      </c>
      <c r="B3665" s="36" t="s">
        <v>10785</v>
      </c>
      <c r="C3665" s="121" t="s">
        <v>7050</v>
      </c>
      <c r="D3665" s="36" t="s">
        <v>7</v>
      </c>
      <c r="E3665" s="36">
        <v>0.5</v>
      </c>
      <c r="F3665" s="36">
        <v>3</v>
      </c>
      <c r="G3665" s="116">
        <v>38.880000000000003</v>
      </c>
      <c r="H3665" s="102" t="s">
        <v>19292</v>
      </c>
    </row>
    <row r="3666" spans="1:8" ht="31.5" x14ac:dyDescent="0.25">
      <c r="A3666" s="36"/>
      <c r="B3666" s="36"/>
      <c r="C3666" s="122" t="s">
        <v>15595</v>
      </c>
      <c r="D3666" s="106"/>
      <c r="E3666" s="106"/>
      <c r="F3666" s="106">
        <v>3</v>
      </c>
      <c r="G3666" s="117">
        <v>38.880000000000003</v>
      </c>
      <c r="H3666" s="102"/>
    </row>
    <row r="3667" spans="1:8" x14ac:dyDescent="0.25">
      <c r="A3667" s="36" t="s">
        <v>7373</v>
      </c>
      <c r="B3667" s="36" t="s">
        <v>10786</v>
      </c>
      <c r="C3667" s="121" t="s">
        <v>7374</v>
      </c>
      <c r="D3667" s="36" t="s">
        <v>7</v>
      </c>
      <c r="E3667" s="36">
        <v>0.5</v>
      </c>
      <c r="F3667" s="36">
        <v>4</v>
      </c>
      <c r="G3667" s="116">
        <v>51.84</v>
      </c>
      <c r="H3667" s="114" t="s">
        <v>18422</v>
      </c>
    </row>
    <row r="3668" spans="1:8" x14ac:dyDescent="0.25">
      <c r="A3668" s="36"/>
      <c r="B3668" s="36"/>
      <c r="C3668" s="122" t="s">
        <v>15596</v>
      </c>
      <c r="D3668" s="106"/>
      <c r="E3668" s="106"/>
      <c r="F3668" s="106">
        <v>4</v>
      </c>
      <c r="G3668" s="117">
        <v>51.84</v>
      </c>
      <c r="H3668" s="102"/>
    </row>
    <row r="3669" spans="1:8" x14ac:dyDescent="0.25">
      <c r="A3669" s="36" t="s">
        <v>7375</v>
      </c>
      <c r="B3669" s="36" t="s">
        <v>15597</v>
      </c>
      <c r="C3669" s="121" t="s">
        <v>15598</v>
      </c>
      <c r="D3669" s="36" t="s">
        <v>7</v>
      </c>
      <c r="E3669" s="36">
        <v>0.5</v>
      </c>
      <c r="F3669" s="36">
        <v>3</v>
      </c>
      <c r="G3669" s="116">
        <v>38.880000000000003</v>
      </c>
      <c r="H3669" s="114" t="s">
        <v>17675</v>
      </c>
    </row>
    <row r="3670" spans="1:8" x14ac:dyDescent="0.25">
      <c r="A3670" s="36"/>
      <c r="B3670" s="36"/>
      <c r="C3670" s="122" t="s">
        <v>15599</v>
      </c>
      <c r="D3670" s="106"/>
      <c r="E3670" s="106"/>
      <c r="F3670" s="106">
        <v>3</v>
      </c>
      <c r="G3670" s="117">
        <v>38.880000000000003</v>
      </c>
      <c r="H3670" s="102"/>
    </row>
    <row r="3671" spans="1:8" x14ac:dyDescent="0.25">
      <c r="A3671" s="36" t="s">
        <v>10787</v>
      </c>
      <c r="B3671" s="36" t="s">
        <v>10788</v>
      </c>
      <c r="C3671" s="121" t="s">
        <v>10789</v>
      </c>
      <c r="D3671" s="36" t="s">
        <v>7</v>
      </c>
      <c r="E3671" s="36">
        <v>0.5</v>
      </c>
      <c r="F3671" s="36">
        <v>3</v>
      </c>
      <c r="G3671" s="116">
        <v>38.880000000000003</v>
      </c>
      <c r="H3671" s="114" t="s">
        <v>18423</v>
      </c>
    </row>
    <row r="3672" spans="1:8" ht="31.5" x14ac:dyDescent="0.25">
      <c r="A3672" s="36"/>
      <c r="B3672" s="36"/>
      <c r="C3672" s="122" t="s">
        <v>15600</v>
      </c>
      <c r="D3672" s="106"/>
      <c r="E3672" s="106"/>
      <c r="F3672" s="106">
        <v>3</v>
      </c>
      <c r="G3672" s="117">
        <v>38.880000000000003</v>
      </c>
      <c r="H3672" s="102"/>
    </row>
    <row r="3673" spans="1:8" ht="31.5" x14ac:dyDescent="0.25">
      <c r="A3673" s="36" t="s">
        <v>15601</v>
      </c>
      <c r="B3673" s="36" t="s">
        <v>15602</v>
      </c>
      <c r="C3673" s="121" t="s">
        <v>15603</v>
      </c>
      <c r="D3673" s="36" t="s">
        <v>7</v>
      </c>
      <c r="E3673" s="36">
        <v>0.5</v>
      </c>
      <c r="F3673" s="36">
        <v>1</v>
      </c>
      <c r="G3673" s="116">
        <v>12.96</v>
      </c>
      <c r="H3673" s="102" t="s">
        <v>20820</v>
      </c>
    </row>
    <row r="3674" spans="1:8" ht="31.5" x14ac:dyDescent="0.25">
      <c r="A3674" s="36"/>
      <c r="B3674" s="36"/>
      <c r="C3674" s="122" t="s">
        <v>15604</v>
      </c>
      <c r="D3674" s="106"/>
      <c r="E3674" s="106"/>
      <c r="F3674" s="106">
        <v>1</v>
      </c>
      <c r="G3674" s="117">
        <v>12.96</v>
      </c>
      <c r="H3674" s="102"/>
    </row>
    <row r="3675" spans="1:8" ht="31.5" x14ac:dyDescent="0.25">
      <c r="A3675" s="36" t="s">
        <v>15605</v>
      </c>
      <c r="B3675" s="36" t="s">
        <v>15606</v>
      </c>
      <c r="C3675" s="121" t="s">
        <v>15607</v>
      </c>
      <c r="D3675" s="36" t="s">
        <v>5</v>
      </c>
      <c r="E3675" s="36">
        <v>5</v>
      </c>
      <c r="F3675" s="36">
        <v>1</v>
      </c>
      <c r="G3675" s="116">
        <v>129.59</v>
      </c>
      <c r="H3675" s="102" t="s">
        <v>19096</v>
      </c>
    </row>
    <row r="3676" spans="1:8" ht="31.5" x14ac:dyDescent="0.25">
      <c r="A3676" s="36"/>
      <c r="B3676" s="36"/>
      <c r="C3676" s="122" t="s">
        <v>15608</v>
      </c>
      <c r="D3676" s="106"/>
      <c r="E3676" s="106"/>
      <c r="F3676" s="106">
        <v>1</v>
      </c>
      <c r="G3676" s="117">
        <v>129.59</v>
      </c>
      <c r="H3676" s="102"/>
    </row>
    <row r="3677" spans="1:8" ht="31.5" x14ac:dyDescent="0.25">
      <c r="A3677" s="36" t="s">
        <v>10790</v>
      </c>
      <c r="B3677" s="36" t="s">
        <v>10791</v>
      </c>
      <c r="C3677" s="121" t="s">
        <v>10792</v>
      </c>
      <c r="D3677" s="36" t="s">
        <v>7</v>
      </c>
      <c r="E3677" s="36">
        <v>0.5</v>
      </c>
      <c r="F3677" s="36">
        <v>2</v>
      </c>
      <c r="G3677" s="116">
        <v>25.92</v>
      </c>
      <c r="H3677" s="102" t="s">
        <v>20131</v>
      </c>
    </row>
    <row r="3678" spans="1:8" ht="31.5" x14ac:dyDescent="0.25">
      <c r="A3678" s="36"/>
      <c r="B3678" s="36"/>
      <c r="C3678" s="122" t="s">
        <v>15609</v>
      </c>
      <c r="D3678" s="106"/>
      <c r="E3678" s="106"/>
      <c r="F3678" s="106">
        <v>2</v>
      </c>
      <c r="G3678" s="117">
        <v>25.92</v>
      </c>
      <c r="H3678" s="102"/>
    </row>
    <row r="3679" spans="1:8" ht="31.5" x14ac:dyDescent="0.25">
      <c r="A3679" s="36" t="s">
        <v>15610</v>
      </c>
      <c r="B3679" s="36" t="s">
        <v>15611</v>
      </c>
      <c r="C3679" s="121" t="s">
        <v>15612</v>
      </c>
      <c r="D3679" s="36" t="s">
        <v>7</v>
      </c>
      <c r="E3679" s="36">
        <v>0.5</v>
      </c>
      <c r="F3679" s="36">
        <v>3</v>
      </c>
      <c r="G3679" s="116">
        <v>38.880000000000003</v>
      </c>
      <c r="H3679" s="114" t="s">
        <v>18637</v>
      </c>
    </row>
    <row r="3680" spans="1:8" ht="47.25" x14ac:dyDescent="0.25">
      <c r="A3680" s="36"/>
      <c r="B3680" s="36"/>
      <c r="C3680" s="122" t="s">
        <v>15613</v>
      </c>
      <c r="D3680" s="106"/>
      <c r="E3680" s="106"/>
      <c r="F3680" s="106">
        <v>3</v>
      </c>
      <c r="G3680" s="117">
        <v>38.880000000000003</v>
      </c>
      <c r="H3680" s="102"/>
    </row>
    <row r="3681" spans="1:8" x14ac:dyDescent="0.25">
      <c r="A3681" s="36" t="s">
        <v>6712</v>
      </c>
      <c r="B3681" s="36" t="s">
        <v>10793</v>
      </c>
      <c r="C3681" s="121" t="s">
        <v>6713</v>
      </c>
      <c r="D3681" s="36" t="s">
        <v>7</v>
      </c>
      <c r="E3681" s="36">
        <v>0.5</v>
      </c>
      <c r="F3681" s="36">
        <v>1</v>
      </c>
      <c r="G3681" s="116">
        <v>12.96</v>
      </c>
      <c r="H3681" s="102" t="s">
        <v>17133</v>
      </c>
    </row>
    <row r="3682" spans="1:8" ht="31.5" x14ac:dyDescent="0.25">
      <c r="A3682" s="36"/>
      <c r="B3682" s="36"/>
      <c r="C3682" s="122" t="s">
        <v>15614</v>
      </c>
      <c r="D3682" s="106"/>
      <c r="E3682" s="106"/>
      <c r="F3682" s="106">
        <v>1</v>
      </c>
      <c r="G3682" s="117">
        <v>12.96</v>
      </c>
      <c r="H3682" s="102"/>
    </row>
    <row r="3683" spans="1:8" x14ac:dyDescent="0.25">
      <c r="A3683" s="36" t="s">
        <v>7051</v>
      </c>
      <c r="B3683" s="36" t="s">
        <v>10794</v>
      </c>
      <c r="C3683" s="121" t="s">
        <v>7052</v>
      </c>
      <c r="D3683" s="36" t="s">
        <v>7</v>
      </c>
      <c r="E3683" s="36">
        <v>0.5</v>
      </c>
      <c r="F3683" s="36">
        <v>1</v>
      </c>
      <c r="G3683" s="116">
        <v>12.96</v>
      </c>
      <c r="H3683" s="102" t="s">
        <v>17260</v>
      </c>
    </row>
    <row r="3684" spans="1:8" ht="31.5" x14ac:dyDescent="0.25">
      <c r="A3684" s="36"/>
      <c r="B3684" s="36"/>
      <c r="C3684" s="122" t="s">
        <v>15615</v>
      </c>
      <c r="D3684" s="106"/>
      <c r="E3684" s="106"/>
      <c r="F3684" s="106">
        <v>1</v>
      </c>
      <c r="G3684" s="117">
        <v>12.96</v>
      </c>
      <c r="H3684" s="102"/>
    </row>
    <row r="3685" spans="1:8" x14ac:dyDescent="0.25">
      <c r="A3685" s="36" t="s">
        <v>7053</v>
      </c>
      <c r="B3685" s="36" t="s">
        <v>10795</v>
      </c>
      <c r="C3685" s="121" t="s">
        <v>10796</v>
      </c>
      <c r="D3685" s="36" t="s">
        <v>7</v>
      </c>
      <c r="E3685" s="36">
        <v>0.5</v>
      </c>
      <c r="F3685" s="36">
        <v>1</v>
      </c>
      <c r="G3685" s="116">
        <v>12.96</v>
      </c>
      <c r="H3685" s="102" t="s">
        <v>19547</v>
      </c>
    </row>
    <row r="3686" spans="1:8" ht="31.5" x14ac:dyDescent="0.25">
      <c r="A3686" s="36"/>
      <c r="B3686" s="36"/>
      <c r="C3686" s="122" t="s">
        <v>15616</v>
      </c>
      <c r="D3686" s="106"/>
      <c r="E3686" s="106"/>
      <c r="F3686" s="106">
        <v>1</v>
      </c>
      <c r="G3686" s="117">
        <v>12.96</v>
      </c>
      <c r="H3686" s="102"/>
    </row>
    <row r="3687" spans="1:8" x14ac:dyDescent="0.25">
      <c r="A3687" s="36" t="s">
        <v>10797</v>
      </c>
      <c r="B3687" s="36" t="s">
        <v>15617</v>
      </c>
      <c r="C3687" s="121" t="s">
        <v>15618</v>
      </c>
      <c r="D3687" s="36" t="s">
        <v>7</v>
      </c>
      <c r="E3687" s="36">
        <v>0.5</v>
      </c>
      <c r="F3687" s="36">
        <v>3</v>
      </c>
      <c r="G3687" s="116">
        <v>38.880000000000003</v>
      </c>
      <c r="H3687" s="114" t="s">
        <v>19256</v>
      </c>
    </row>
    <row r="3688" spans="1:8" x14ac:dyDescent="0.25">
      <c r="A3688" s="36"/>
      <c r="B3688" s="36"/>
      <c r="C3688" s="122" t="s">
        <v>15619</v>
      </c>
      <c r="D3688" s="106"/>
      <c r="E3688" s="106"/>
      <c r="F3688" s="106">
        <v>3</v>
      </c>
      <c r="G3688" s="117">
        <v>38.880000000000003</v>
      </c>
      <c r="H3688" s="102"/>
    </row>
    <row r="3689" spans="1:8" x14ac:dyDescent="0.25">
      <c r="A3689" s="36" t="s">
        <v>15620</v>
      </c>
      <c r="B3689" s="36" t="s">
        <v>15621</v>
      </c>
      <c r="C3689" s="121" t="s">
        <v>15622</v>
      </c>
      <c r="D3689" s="36" t="s">
        <v>7</v>
      </c>
      <c r="E3689" s="36">
        <v>0.5</v>
      </c>
      <c r="F3689" s="36">
        <v>1</v>
      </c>
      <c r="G3689" s="116">
        <v>12.96</v>
      </c>
      <c r="H3689" s="102" t="s">
        <v>20924</v>
      </c>
    </row>
    <row r="3690" spans="1:8" ht="31.5" x14ac:dyDescent="0.25">
      <c r="A3690" s="36"/>
      <c r="B3690" s="36"/>
      <c r="C3690" s="122" t="s">
        <v>15623</v>
      </c>
      <c r="D3690" s="106"/>
      <c r="E3690" s="106"/>
      <c r="F3690" s="106">
        <v>1</v>
      </c>
      <c r="G3690" s="117">
        <v>12.96</v>
      </c>
      <c r="H3690" s="102"/>
    </row>
    <row r="3691" spans="1:8" x14ac:dyDescent="0.25">
      <c r="A3691" s="36" t="s">
        <v>15624</v>
      </c>
      <c r="B3691" s="36" t="s">
        <v>11079</v>
      </c>
      <c r="C3691" s="121" t="s">
        <v>5215</v>
      </c>
      <c r="D3691" s="36" t="s">
        <v>5</v>
      </c>
      <c r="E3691" s="36">
        <v>5</v>
      </c>
      <c r="F3691" s="36">
        <v>1</v>
      </c>
      <c r="G3691" s="116">
        <v>129.59</v>
      </c>
      <c r="H3691" s="102" t="s">
        <v>18663</v>
      </c>
    </row>
    <row r="3692" spans="1:8" ht="31.5" x14ac:dyDescent="0.25">
      <c r="A3692" s="36"/>
      <c r="B3692" s="36"/>
      <c r="C3692" s="122" t="s">
        <v>15625</v>
      </c>
      <c r="D3692" s="106"/>
      <c r="E3692" s="106"/>
      <c r="F3692" s="106">
        <v>1</v>
      </c>
      <c r="G3692" s="117">
        <v>129.59</v>
      </c>
      <c r="H3692" s="102"/>
    </row>
    <row r="3693" spans="1:8" ht="31.5" x14ac:dyDescent="0.25">
      <c r="A3693" s="36" t="s">
        <v>6714</v>
      </c>
      <c r="B3693" s="36" t="s">
        <v>10798</v>
      </c>
      <c r="C3693" s="121" t="s">
        <v>6715</v>
      </c>
      <c r="D3693" s="36" t="s">
        <v>7</v>
      </c>
      <c r="E3693" s="36">
        <v>0.5</v>
      </c>
      <c r="F3693" s="36">
        <v>1</v>
      </c>
      <c r="G3693" s="116">
        <v>12.96</v>
      </c>
      <c r="H3693" s="102" t="s">
        <v>18174</v>
      </c>
    </row>
    <row r="3694" spans="1:8" ht="31.5" x14ac:dyDescent="0.25">
      <c r="A3694" s="36"/>
      <c r="B3694" s="36"/>
      <c r="C3694" s="122" t="s">
        <v>15626</v>
      </c>
      <c r="D3694" s="106"/>
      <c r="E3694" s="106"/>
      <c r="F3694" s="106">
        <v>1</v>
      </c>
      <c r="G3694" s="117">
        <v>12.96</v>
      </c>
      <c r="H3694" s="102"/>
    </row>
    <row r="3695" spans="1:8" ht="31.5" x14ac:dyDescent="0.25">
      <c r="A3695" s="36" t="s">
        <v>7054</v>
      </c>
      <c r="B3695" s="36" t="s">
        <v>10799</v>
      </c>
      <c r="C3695" s="121" t="s">
        <v>7055</v>
      </c>
      <c r="D3695" s="36" t="s">
        <v>7</v>
      </c>
      <c r="E3695" s="36">
        <v>0.5</v>
      </c>
      <c r="F3695" s="36">
        <v>1</v>
      </c>
      <c r="G3695" s="116">
        <v>12.96</v>
      </c>
      <c r="H3695" s="102" t="s">
        <v>20704</v>
      </c>
    </row>
    <row r="3696" spans="1:8" ht="31.5" x14ac:dyDescent="0.25">
      <c r="A3696" s="36"/>
      <c r="B3696" s="36"/>
      <c r="C3696" s="122" t="s">
        <v>15627</v>
      </c>
      <c r="D3696" s="106"/>
      <c r="E3696" s="106"/>
      <c r="F3696" s="106">
        <v>1</v>
      </c>
      <c r="G3696" s="117">
        <v>12.96</v>
      </c>
      <c r="H3696" s="102"/>
    </row>
    <row r="3697" spans="1:8" ht="31.5" x14ac:dyDescent="0.25">
      <c r="A3697" s="36" t="s">
        <v>10800</v>
      </c>
      <c r="B3697" s="36" t="s">
        <v>10801</v>
      </c>
      <c r="C3697" s="121" t="s">
        <v>10802</v>
      </c>
      <c r="D3697" s="36" t="s">
        <v>7</v>
      </c>
      <c r="E3697" s="36">
        <v>0.5</v>
      </c>
      <c r="F3697" s="36">
        <v>1</v>
      </c>
      <c r="G3697" s="116">
        <v>12.96</v>
      </c>
      <c r="H3697" s="102" t="s">
        <v>19841</v>
      </c>
    </row>
    <row r="3698" spans="1:8" ht="31.5" x14ac:dyDescent="0.25">
      <c r="A3698" s="36"/>
      <c r="B3698" s="36"/>
      <c r="C3698" s="122" t="s">
        <v>15628</v>
      </c>
      <c r="D3698" s="106"/>
      <c r="E3698" s="106"/>
      <c r="F3698" s="106">
        <v>1</v>
      </c>
      <c r="G3698" s="117">
        <v>12.96</v>
      </c>
      <c r="H3698" s="102"/>
    </row>
    <row r="3699" spans="1:8" ht="31.5" x14ac:dyDescent="0.25">
      <c r="A3699" s="36" t="s">
        <v>10803</v>
      </c>
      <c r="B3699" s="36" t="s">
        <v>10804</v>
      </c>
      <c r="C3699" s="121" t="s">
        <v>10805</v>
      </c>
      <c r="D3699" s="36" t="s">
        <v>7</v>
      </c>
      <c r="E3699" s="36">
        <v>0.5</v>
      </c>
      <c r="F3699" s="36">
        <v>1</v>
      </c>
      <c r="G3699" s="116">
        <v>12.96</v>
      </c>
      <c r="H3699" s="102" t="s">
        <v>17513</v>
      </c>
    </row>
    <row r="3700" spans="1:8" ht="31.5" x14ac:dyDescent="0.25">
      <c r="A3700" s="36"/>
      <c r="B3700" s="36"/>
      <c r="C3700" s="122" t="s">
        <v>15629</v>
      </c>
      <c r="D3700" s="106"/>
      <c r="E3700" s="106"/>
      <c r="F3700" s="106">
        <v>1</v>
      </c>
      <c r="G3700" s="117">
        <v>12.96</v>
      </c>
      <c r="H3700" s="102"/>
    </row>
    <row r="3701" spans="1:8" x14ac:dyDescent="0.25">
      <c r="A3701" s="36" t="s">
        <v>15630</v>
      </c>
      <c r="B3701" s="36" t="s">
        <v>15631</v>
      </c>
      <c r="C3701" s="121" t="s">
        <v>15632</v>
      </c>
      <c r="D3701" s="36" t="s">
        <v>8</v>
      </c>
      <c r="E3701" s="36">
        <v>2</v>
      </c>
      <c r="F3701" s="36">
        <v>1</v>
      </c>
      <c r="G3701" s="116">
        <v>51.84</v>
      </c>
      <c r="H3701" s="102" t="s">
        <v>17406</v>
      </c>
    </row>
    <row r="3702" spans="1:8" x14ac:dyDescent="0.25">
      <c r="A3702" s="36"/>
      <c r="B3702" s="36"/>
      <c r="C3702" s="122" t="s">
        <v>15633</v>
      </c>
      <c r="D3702" s="106"/>
      <c r="E3702" s="106"/>
      <c r="F3702" s="106">
        <v>1</v>
      </c>
      <c r="G3702" s="117">
        <v>51.84</v>
      </c>
      <c r="H3702" s="102"/>
    </row>
    <row r="3703" spans="1:8" ht="31.5" x14ac:dyDescent="0.25">
      <c r="A3703" s="36" t="s">
        <v>6716</v>
      </c>
      <c r="B3703" s="36" t="s">
        <v>10806</v>
      </c>
      <c r="C3703" s="121" t="s">
        <v>6717</v>
      </c>
      <c r="D3703" s="36" t="s">
        <v>7</v>
      </c>
      <c r="E3703" s="36">
        <v>0.5</v>
      </c>
      <c r="F3703" s="36">
        <v>2</v>
      </c>
      <c r="G3703" s="116">
        <v>25.92</v>
      </c>
      <c r="H3703" s="102" t="s">
        <v>18722</v>
      </c>
    </row>
    <row r="3704" spans="1:8" ht="31.5" x14ac:dyDescent="0.25">
      <c r="A3704" s="36"/>
      <c r="B3704" s="36"/>
      <c r="C3704" s="122" t="s">
        <v>15634</v>
      </c>
      <c r="D3704" s="106"/>
      <c r="E3704" s="106"/>
      <c r="F3704" s="106">
        <v>2</v>
      </c>
      <c r="G3704" s="117">
        <v>25.92</v>
      </c>
      <c r="H3704" s="102"/>
    </row>
    <row r="3705" spans="1:8" ht="31.5" x14ac:dyDescent="0.25">
      <c r="A3705" s="36" t="s">
        <v>7056</v>
      </c>
      <c r="B3705" s="36" t="s">
        <v>10807</v>
      </c>
      <c r="C3705" s="121" t="s">
        <v>7057</v>
      </c>
      <c r="D3705" s="36" t="s">
        <v>7</v>
      </c>
      <c r="E3705" s="36">
        <v>0.5</v>
      </c>
      <c r="F3705" s="36">
        <v>1</v>
      </c>
      <c r="G3705" s="116">
        <v>12.96</v>
      </c>
      <c r="H3705" s="102" t="s">
        <v>17253</v>
      </c>
    </row>
    <row r="3706" spans="1:8" ht="31.5" x14ac:dyDescent="0.25">
      <c r="A3706" s="36"/>
      <c r="B3706" s="36"/>
      <c r="C3706" s="122" t="s">
        <v>15635</v>
      </c>
      <c r="D3706" s="106"/>
      <c r="E3706" s="106"/>
      <c r="F3706" s="106">
        <v>1</v>
      </c>
      <c r="G3706" s="117">
        <v>12.96</v>
      </c>
      <c r="H3706" s="102"/>
    </row>
    <row r="3707" spans="1:8" x14ac:dyDescent="0.25">
      <c r="A3707" s="36" t="s">
        <v>7376</v>
      </c>
      <c r="B3707" s="36" t="s">
        <v>10808</v>
      </c>
      <c r="C3707" s="121" t="s">
        <v>7377</v>
      </c>
      <c r="D3707" s="36" t="s">
        <v>8</v>
      </c>
      <c r="E3707" s="36">
        <v>2</v>
      </c>
      <c r="F3707" s="36">
        <v>1</v>
      </c>
      <c r="G3707" s="116">
        <v>51.84</v>
      </c>
      <c r="H3707" s="102" t="s">
        <v>18952</v>
      </c>
    </row>
    <row r="3708" spans="1:8" ht="31.5" x14ac:dyDescent="0.25">
      <c r="A3708" s="36"/>
      <c r="B3708" s="36"/>
      <c r="C3708" s="122" t="s">
        <v>15636</v>
      </c>
      <c r="D3708" s="106"/>
      <c r="E3708" s="106"/>
      <c r="F3708" s="106">
        <v>1</v>
      </c>
      <c r="G3708" s="117">
        <v>51.84</v>
      </c>
      <c r="H3708" s="102"/>
    </row>
    <row r="3709" spans="1:8" ht="31.5" x14ac:dyDescent="0.25">
      <c r="A3709" s="36" t="s">
        <v>10809</v>
      </c>
      <c r="B3709" s="36" t="s">
        <v>10810</v>
      </c>
      <c r="C3709" s="121" t="s">
        <v>10811</v>
      </c>
      <c r="D3709" s="36" t="s">
        <v>7</v>
      </c>
      <c r="E3709" s="36">
        <v>0.5</v>
      </c>
      <c r="F3709" s="36">
        <v>1</v>
      </c>
      <c r="G3709" s="116">
        <v>12.96</v>
      </c>
      <c r="H3709" s="102" t="s">
        <v>19985</v>
      </c>
    </row>
    <row r="3710" spans="1:8" ht="31.5" x14ac:dyDescent="0.25">
      <c r="A3710" s="36"/>
      <c r="B3710" s="36"/>
      <c r="C3710" s="122" t="s">
        <v>15637</v>
      </c>
      <c r="D3710" s="106"/>
      <c r="E3710" s="106"/>
      <c r="F3710" s="106">
        <v>1</v>
      </c>
      <c r="G3710" s="117">
        <v>12.96</v>
      </c>
      <c r="H3710" s="102"/>
    </row>
    <row r="3711" spans="1:8" ht="31.5" x14ac:dyDescent="0.25">
      <c r="A3711" s="36" t="s">
        <v>10812</v>
      </c>
      <c r="B3711" s="36" t="s">
        <v>10813</v>
      </c>
      <c r="C3711" s="121" t="s">
        <v>10814</v>
      </c>
      <c r="D3711" s="36" t="s">
        <v>7</v>
      </c>
      <c r="E3711" s="36">
        <v>0.5</v>
      </c>
      <c r="F3711" s="36">
        <v>1</v>
      </c>
      <c r="G3711" s="116">
        <v>12.96</v>
      </c>
      <c r="H3711" s="102" t="s">
        <v>19300</v>
      </c>
    </row>
    <row r="3712" spans="1:8" ht="31.5" x14ac:dyDescent="0.25">
      <c r="A3712" s="36"/>
      <c r="B3712" s="36"/>
      <c r="C3712" s="122" t="s">
        <v>15638</v>
      </c>
      <c r="D3712" s="106"/>
      <c r="E3712" s="106"/>
      <c r="F3712" s="106">
        <v>1</v>
      </c>
      <c r="G3712" s="117">
        <v>12.96</v>
      </c>
      <c r="H3712" s="102"/>
    </row>
    <row r="3713" spans="1:8" x14ac:dyDescent="0.25">
      <c r="A3713" s="36" t="s">
        <v>10815</v>
      </c>
      <c r="B3713" s="36" t="s">
        <v>10816</v>
      </c>
      <c r="C3713" s="121" t="s">
        <v>10817</v>
      </c>
      <c r="D3713" s="36" t="s">
        <v>7</v>
      </c>
      <c r="E3713" s="36">
        <v>0.5</v>
      </c>
      <c r="F3713" s="36">
        <v>1</v>
      </c>
      <c r="G3713" s="116">
        <v>12.96</v>
      </c>
      <c r="H3713" s="114" t="s">
        <v>18927</v>
      </c>
    </row>
    <row r="3714" spans="1:8" ht="31.5" x14ac:dyDescent="0.25">
      <c r="A3714" s="36"/>
      <c r="B3714" s="36"/>
      <c r="C3714" s="122" t="s">
        <v>15639</v>
      </c>
      <c r="D3714" s="106"/>
      <c r="E3714" s="106"/>
      <c r="F3714" s="106">
        <v>1</v>
      </c>
      <c r="G3714" s="117">
        <v>12.96</v>
      </c>
      <c r="H3714" s="102"/>
    </row>
    <row r="3715" spans="1:8" ht="31.5" x14ac:dyDescent="0.25">
      <c r="A3715" s="36" t="s">
        <v>15640</v>
      </c>
      <c r="B3715" s="36" t="s">
        <v>15641</v>
      </c>
      <c r="C3715" s="121" t="s">
        <v>15642</v>
      </c>
      <c r="D3715" s="36" t="s">
        <v>7</v>
      </c>
      <c r="E3715" s="36">
        <v>0.5</v>
      </c>
      <c r="F3715" s="36">
        <v>2</v>
      </c>
      <c r="G3715" s="116">
        <v>25.92</v>
      </c>
      <c r="H3715" s="102" t="s">
        <v>17294</v>
      </c>
    </row>
    <row r="3716" spans="1:8" ht="31.5" x14ac:dyDescent="0.25">
      <c r="A3716" s="36"/>
      <c r="B3716" s="36"/>
      <c r="C3716" s="122" t="s">
        <v>15643</v>
      </c>
      <c r="D3716" s="106"/>
      <c r="E3716" s="106"/>
      <c r="F3716" s="106">
        <v>2</v>
      </c>
      <c r="G3716" s="117">
        <v>25.92</v>
      </c>
      <c r="H3716" s="102"/>
    </row>
    <row r="3717" spans="1:8" ht="31.5" x14ac:dyDescent="0.25">
      <c r="A3717" s="36" t="s">
        <v>7058</v>
      </c>
      <c r="B3717" s="36" t="s">
        <v>10818</v>
      </c>
      <c r="C3717" s="121" t="s">
        <v>7059</v>
      </c>
      <c r="D3717" s="36" t="s">
        <v>7</v>
      </c>
      <c r="E3717" s="36">
        <v>0.5</v>
      </c>
      <c r="F3717" s="36">
        <v>1</v>
      </c>
      <c r="G3717" s="116">
        <v>12.96</v>
      </c>
      <c r="H3717" s="102" t="s">
        <v>19216</v>
      </c>
    </row>
    <row r="3718" spans="1:8" ht="31.5" x14ac:dyDescent="0.25">
      <c r="A3718" s="36"/>
      <c r="B3718" s="36"/>
      <c r="C3718" s="122" t="s">
        <v>15644</v>
      </c>
      <c r="D3718" s="106"/>
      <c r="E3718" s="106"/>
      <c r="F3718" s="106">
        <v>1</v>
      </c>
      <c r="G3718" s="117">
        <v>12.96</v>
      </c>
      <c r="H3718" s="102"/>
    </row>
    <row r="3719" spans="1:8" x14ac:dyDescent="0.25">
      <c r="A3719" s="36" t="s">
        <v>7060</v>
      </c>
      <c r="B3719" s="36" t="s">
        <v>10819</v>
      </c>
      <c r="C3719" s="121" t="s">
        <v>7061</v>
      </c>
      <c r="D3719" s="36" t="s">
        <v>7</v>
      </c>
      <c r="E3719" s="36">
        <v>0.5</v>
      </c>
      <c r="F3719" s="36">
        <v>2</v>
      </c>
      <c r="G3719" s="116">
        <v>25.92</v>
      </c>
      <c r="H3719" s="102" t="s">
        <v>17915</v>
      </c>
    </row>
    <row r="3720" spans="1:8" x14ac:dyDescent="0.25">
      <c r="A3720" s="36"/>
      <c r="B3720" s="36"/>
      <c r="C3720" s="122" t="s">
        <v>15645</v>
      </c>
      <c r="D3720" s="106"/>
      <c r="E3720" s="106"/>
      <c r="F3720" s="106">
        <v>2</v>
      </c>
      <c r="G3720" s="117">
        <v>25.92</v>
      </c>
      <c r="H3720" s="102"/>
    </row>
    <row r="3721" spans="1:8" x14ac:dyDescent="0.25">
      <c r="A3721" s="36" t="s">
        <v>7417</v>
      </c>
      <c r="B3721" s="36" t="s">
        <v>10820</v>
      </c>
      <c r="C3721" s="121" t="s">
        <v>7069</v>
      </c>
      <c r="D3721" s="36" t="s">
        <v>7</v>
      </c>
      <c r="E3721" s="36">
        <v>0.5</v>
      </c>
      <c r="F3721" s="36">
        <v>1</v>
      </c>
      <c r="G3721" s="116">
        <v>12.96</v>
      </c>
      <c r="H3721" s="102" t="s">
        <v>20818</v>
      </c>
    </row>
    <row r="3722" spans="1:8" ht="31.5" x14ac:dyDescent="0.25">
      <c r="A3722" s="36"/>
      <c r="B3722" s="36"/>
      <c r="C3722" s="122" t="s">
        <v>15646</v>
      </c>
      <c r="D3722" s="106"/>
      <c r="E3722" s="106"/>
      <c r="F3722" s="106">
        <v>1</v>
      </c>
      <c r="G3722" s="117">
        <v>12.96</v>
      </c>
      <c r="H3722" s="102"/>
    </row>
    <row r="3723" spans="1:8" x14ac:dyDescent="0.25">
      <c r="A3723" s="36" t="s">
        <v>10821</v>
      </c>
      <c r="B3723" s="36" t="s">
        <v>10822</v>
      </c>
      <c r="C3723" s="121" t="s">
        <v>10823</v>
      </c>
      <c r="D3723" s="36" t="s">
        <v>3</v>
      </c>
      <c r="E3723" s="36">
        <v>10</v>
      </c>
      <c r="F3723" s="36">
        <v>5</v>
      </c>
      <c r="G3723" s="116">
        <v>1295.9100000000001</v>
      </c>
      <c r="H3723" s="102" t="s">
        <v>18571</v>
      </c>
    </row>
    <row r="3724" spans="1:8" x14ac:dyDescent="0.25">
      <c r="A3724" s="36"/>
      <c r="B3724" s="36"/>
      <c r="C3724" s="121"/>
      <c r="D3724" s="36" t="s">
        <v>5</v>
      </c>
      <c r="E3724" s="36">
        <v>5</v>
      </c>
      <c r="F3724" s="36">
        <v>2</v>
      </c>
      <c r="G3724" s="116">
        <v>259.18</v>
      </c>
      <c r="H3724" s="102"/>
    </row>
    <row r="3725" spans="1:8" x14ac:dyDescent="0.25">
      <c r="A3725" s="36"/>
      <c r="B3725" s="36"/>
      <c r="C3725" s="121"/>
      <c r="D3725" s="36" t="s">
        <v>7</v>
      </c>
      <c r="E3725" s="36">
        <v>0.5</v>
      </c>
      <c r="F3725" s="36">
        <v>4</v>
      </c>
      <c r="G3725" s="116">
        <v>51.84</v>
      </c>
      <c r="H3725" s="102"/>
    </row>
    <row r="3726" spans="1:8" x14ac:dyDescent="0.25">
      <c r="A3726" s="36"/>
      <c r="B3726" s="36"/>
      <c r="C3726" s="122" t="s">
        <v>15647</v>
      </c>
      <c r="D3726" s="106"/>
      <c r="E3726" s="106"/>
      <c r="F3726" s="106">
        <v>11</v>
      </c>
      <c r="G3726" s="117">
        <v>1606.93</v>
      </c>
      <c r="H3726" s="102"/>
    </row>
    <row r="3727" spans="1:8" ht="47.25" x14ac:dyDescent="0.25">
      <c r="A3727" s="36" t="s">
        <v>15648</v>
      </c>
      <c r="B3727" s="36" t="s">
        <v>15649</v>
      </c>
      <c r="C3727" s="121" t="s">
        <v>15650</v>
      </c>
      <c r="D3727" s="36" t="s">
        <v>7</v>
      </c>
      <c r="E3727" s="36">
        <v>0.5</v>
      </c>
      <c r="F3727" s="36">
        <v>1</v>
      </c>
      <c r="G3727" s="116">
        <v>12.96</v>
      </c>
      <c r="H3727" s="114" t="s">
        <v>19044</v>
      </c>
    </row>
    <row r="3728" spans="1:8" ht="47.25" x14ac:dyDescent="0.25">
      <c r="A3728" s="36"/>
      <c r="B3728" s="36"/>
      <c r="C3728" s="122" t="s">
        <v>15651</v>
      </c>
      <c r="D3728" s="106"/>
      <c r="E3728" s="106"/>
      <c r="F3728" s="106">
        <v>1</v>
      </c>
      <c r="G3728" s="117">
        <v>12.96</v>
      </c>
      <c r="H3728" s="102"/>
    </row>
    <row r="3729" spans="1:8" x14ac:dyDescent="0.25">
      <c r="A3729" s="36" t="s">
        <v>15652</v>
      </c>
      <c r="B3729" s="36" t="s">
        <v>15653</v>
      </c>
      <c r="C3729" s="121" t="s">
        <v>15654</v>
      </c>
      <c r="D3729" s="36" t="s">
        <v>7</v>
      </c>
      <c r="E3729" s="36">
        <v>0.5</v>
      </c>
      <c r="F3729" s="36">
        <v>1</v>
      </c>
      <c r="G3729" s="116">
        <v>12.96</v>
      </c>
      <c r="H3729" s="102" t="s">
        <v>19507</v>
      </c>
    </row>
    <row r="3730" spans="1:8" x14ac:dyDescent="0.25">
      <c r="A3730" s="36"/>
      <c r="B3730" s="36"/>
      <c r="C3730" s="122" t="s">
        <v>15655</v>
      </c>
      <c r="D3730" s="106"/>
      <c r="E3730" s="106"/>
      <c r="F3730" s="106">
        <v>1</v>
      </c>
      <c r="G3730" s="117">
        <v>12.96</v>
      </c>
      <c r="H3730" s="102"/>
    </row>
    <row r="3731" spans="1:8" x14ac:dyDescent="0.25">
      <c r="A3731" s="36" t="s">
        <v>6718</v>
      </c>
      <c r="B3731" s="36" t="s">
        <v>10824</v>
      </c>
      <c r="C3731" s="121" t="s">
        <v>6719</v>
      </c>
      <c r="D3731" s="36" t="s">
        <v>5</v>
      </c>
      <c r="E3731" s="36">
        <v>5</v>
      </c>
      <c r="F3731" s="36">
        <v>1</v>
      </c>
      <c r="G3731" s="116">
        <v>129.59</v>
      </c>
      <c r="H3731" s="102" t="s">
        <v>18953</v>
      </c>
    </row>
    <row r="3732" spans="1:8" ht="31.5" x14ac:dyDescent="0.25">
      <c r="A3732" s="36"/>
      <c r="B3732" s="36"/>
      <c r="C3732" s="122" t="s">
        <v>15656</v>
      </c>
      <c r="D3732" s="106"/>
      <c r="E3732" s="106"/>
      <c r="F3732" s="106">
        <v>1</v>
      </c>
      <c r="G3732" s="117">
        <v>129.59</v>
      </c>
      <c r="H3732" s="102"/>
    </row>
    <row r="3733" spans="1:8" x14ac:dyDescent="0.25">
      <c r="A3733" s="36" t="s">
        <v>7062</v>
      </c>
      <c r="B3733" s="36" t="s">
        <v>10825</v>
      </c>
      <c r="C3733" s="121" t="s">
        <v>3951</v>
      </c>
      <c r="D3733" s="36" t="s">
        <v>8</v>
      </c>
      <c r="E3733" s="36">
        <v>2</v>
      </c>
      <c r="F3733" s="36">
        <v>1</v>
      </c>
      <c r="G3733" s="116">
        <v>51.84</v>
      </c>
      <c r="H3733" s="102" t="s">
        <v>18283</v>
      </c>
    </row>
    <row r="3734" spans="1:8" x14ac:dyDescent="0.25">
      <c r="A3734" s="36"/>
      <c r="B3734" s="36"/>
      <c r="C3734" s="122" t="s">
        <v>15657</v>
      </c>
      <c r="D3734" s="106"/>
      <c r="E3734" s="106"/>
      <c r="F3734" s="106">
        <v>1</v>
      </c>
      <c r="G3734" s="117">
        <v>51.84</v>
      </c>
      <c r="H3734" s="102"/>
    </row>
    <row r="3735" spans="1:8" x14ac:dyDescent="0.25">
      <c r="A3735" s="36" t="s">
        <v>7063</v>
      </c>
      <c r="B3735" s="36" t="s">
        <v>10826</v>
      </c>
      <c r="C3735" s="121" t="s">
        <v>7064</v>
      </c>
      <c r="D3735" s="36" t="s">
        <v>4</v>
      </c>
      <c r="E3735" s="36">
        <v>8</v>
      </c>
      <c r="F3735" s="36">
        <v>2</v>
      </c>
      <c r="G3735" s="116">
        <v>414.69</v>
      </c>
      <c r="H3735" s="102" t="s">
        <v>20443</v>
      </c>
    </row>
    <row r="3736" spans="1:8" x14ac:dyDescent="0.25">
      <c r="A3736" s="36"/>
      <c r="B3736" s="36"/>
      <c r="C3736" s="122" t="s">
        <v>15658</v>
      </c>
      <c r="D3736" s="106"/>
      <c r="E3736" s="106"/>
      <c r="F3736" s="106">
        <v>2</v>
      </c>
      <c r="G3736" s="117">
        <v>414.69</v>
      </c>
      <c r="H3736" s="102"/>
    </row>
    <row r="3737" spans="1:8" ht="31.5" x14ac:dyDescent="0.25">
      <c r="A3737" s="36" t="s">
        <v>7065</v>
      </c>
      <c r="B3737" s="36" t="s">
        <v>10827</v>
      </c>
      <c r="C3737" s="121" t="s">
        <v>7066</v>
      </c>
      <c r="D3737" s="36" t="s">
        <v>7</v>
      </c>
      <c r="E3737" s="36">
        <v>0.5</v>
      </c>
      <c r="F3737" s="36">
        <v>1</v>
      </c>
      <c r="G3737" s="116">
        <v>12.96</v>
      </c>
      <c r="H3737" s="102" t="s">
        <v>20122</v>
      </c>
    </row>
    <row r="3738" spans="1:8" ht="31.5" x14ac:dyDescent="0.25">
      <c r="A3738" s="36"/>
      <c r="B3738" s="36"/>
      <c r="C3738" s="122" t="s">
        <v>15659</v>
      </c>
      <c r="D3738" s="106"/>
      <c r="E3738" s="106"/>
      <c r="F3738" s="106">
        <v>1</v>
      </c>
      <c r="G3738" s="117">
        <v>12.96</v>
      </c>
      <c r="H3738" s="102"/>
    </row>
    <row r="3739" spans="1:8" x14ac:dyDescent="0.25">
      <c r="A3739" s="36" t="s">
        <v>10828</v>
      </c>
      <c r="B3739" s="36" t="s">
        <v>10829</v>
      </c>
      <c r="C3739" s="121" t="s">
        <v>10830</v>
      </c>
      <c r="D3739" s="36" t="s">
        <v>5</v>
      </c>
      <c r="E3739" s="36">
        <v>5</v>
      </c>
      <c r="F3739" s="36">
        <v>6</v>
      </c>
      <c r="G3739" s="116">
        <v>777.55</v>
      </c>
      <c r="H3739" s="102" t="s">
        <v>20558</v>
      </c>
    </row>
    <row r="3740" spans="1:8" x14ac:dyDescent="0.25">
      <c r="A3740" s="36"/>
      <c r="B3740" s="36"/>
      <c r="C3740" s="122" t="s">
        <v>15660</v>
      </c>
      <c r="D3740" s="36"/>
      <c r="E3740" s="36"/>
      <c r="F3740" s="106">
        <v>6</v>
      </c>
      <c r="G3740" s="117">
        <v>777.55</v>
      </c>
      <c r="H3740" s="102"/>
    </row>
    <row r="3741" spans="1:8" ht="31.5" x14ac:dyDescent="0.25">
      <c r="A3741" s="36" t="s">
        <v>15661</v>
      </c>
      <c r="B3741" s="36" t="s">
        <v>15662</v>
      </c>
      <c r="C3741" s="121" t="s">
        <v>15663</v>
      </c>
      <c r="D3741" s="36" t="s">
        <v>7</v>
      </c>
      <c r="E3741" s="36">
        <v>0.5</v>
      </c>
      <c r="F3741" s="36">
        <v>1</v>
      </c>
      <c r="G3741" s="116">
        <v>12.96</v>
      </c>
      <c r="H3741" s="102" t="s">
        <v>19601</v>
      </c>
    </row>
    <row r="3742" spans="1:8" ht="31.5" x14ac:dyDescent="0.25">
      <c r="A3742" s="36"/>
      <c r="B3742" s="36"/>
      <c r="C3742" s="122" t="s">
        <v>15664</v>
      </c>
      <c r="D3742" s="106"/>
      <c r="E3742" s="106"/>
      <c r="F3742" s="106">
        <v>1</v>
      </c>
      <c r="G3742" s="117">
        <v>12.96</v>
      </c>
      <c r="H3742" s="102"/>
    </row>
    <row r="3743" spans="1:8" x14ac:dyDescent="0.25">
      <c r="A3743" s="36" t="s">
        <v>15665</v>
      </c>
      <c r="B3743" s="36" t="s">
        <v>15666</v>
      </c>
      <c r="C3743" s="121" t="s">
        <v>15667</v>
      </c>
      <c r="D3743" s="36" t="s">
        <v>7</v>
      </c>
      <c r="E3743" s="36">
        <v>0.5</v>
      </c>
      <c r="F3743" s="36">
        <v>1</v>
      </c>
      <c r="G3743" s="116">
        <v>12.96</v>
      </c>
      <c r="H3743" s="102" t="s">
        <v>20055</v>
      </c>
    </row>
    <row r="3744" spans="1:8" x14ac:dyDescent="0.25">
      <c r="A3744" s="36"/>
      <c r="B3744" s="36"/>
      <c r="C3744" s="122" t="s">
        <v>15668</v>
      </c>
      <c r="D3744" s="106"/>
      <c r="E3744" s="106"/>
      <c r="F3744" s="106">
        <v>1</v>
      </c>
      <c r="G3744" s="117">
        <v>12.96</v>
      </c>
      <c r="H3744" s="102"/>
    </row>
    <row r="3745" spans="1:8" x14ac:dyDescent="0.25">
      <c r="A3745" s="36" t="s">
        <v>15669</v>
      </c>
      <c r="B3745" s="36" t="s">
        <v>15670</v>
      </c>
      <c r="C3745" s="121" t="s">
        <v>15671</v>
      </c>
      <c r="D3745" s="36" t="s">
        <v>7</v>
      </c>
      <c r="E3745" s="36">
        <v>0.5</v>
      </c>
      <c r="F3745" s="36">
        <v>1</v>
      </c>
      <c r="G3745" s="116">
        <v>12.96</v>
      </c>
      <c r="H3745" s="102" t="s">
        <v>18019</v>
      </c>
    </row>
    <row r="3746" spans="1:8" x14ac:dyDescent="0.25">
      <c r="A3746" s="36"/>
      <c r="B3746" s="36"/>
      <c r="C3746" s="122" t="s">
        <v>15672</v>
      </c>
      <c r="D3746" s="106"/>
      <c r="E3746" s="106"/>
      <c r="F3746" s="106">
        <v>1</v>
      </c>
      <c r="G3746" s="117">
        <v>12.96</v>
      </c>
      <c r="H3746" s="102"/>
    </row>
    <row r="3747" spans="1:8" x14ac:dyDescent="0.25">
      <c r="A3747" s="36" t="s">
        <v>15673</v>
      </c>
      <c r="B3747" s="36" t="s">
        <v>15674</v>
      </c>
      <c r="C3747" s="121" t="s">
        <v>15675</v>
      </c>
      <c r="D3747" s="36" t="s">
        <v>4</v>
      </c>
      <c r="E3747" s="36">
        <v>8</v>
      </c>
      <c r="F3747" s="36">
        <v>1</v>
      </c>
      <c r="G3747" s="116">
        <v>207.35</v>
      </c>
      <c r="H3747" s="102" t="s">
        <v>16867</v>
      </c>
    </row>
    <row r="3748" spans="1:8" x14ac:dyDescent="0.25">
      <c r="A3748" s="36"/>
      <c r="B3748" s="36"/>
      <c r="C3748" s="121"/>
      <c r="D3748" s="36" t="s">
        <v>5</v>
      </c>
      <c r="E3748" s="36">
        <v>5</v>
      </c>
      <c r="F3748" s="36">
        <v>3</v>
      </c>
      <c r="G3748" s="116">
        <v>388.77</v>
      </c>
      <c r="H3748" s="102"/>
    </row>
    <row r="3749" spans="1:8" x14ac:dyDescent="0.25">
      <c r="A3749" s="36"/>
      <c r="B3749" s="36"/>
      <c r="C3749" s="121"/>
      <c r="D3749" s="36" t="s">
        <v>7</v>
      </c>
      <c r="E3749" s="36">
        <v>0.5</v>
      </c>
      <c r="F3749" s="36">
        <v>1</v>
      </c>
      <c r="G3749" s="116">
        <v>12.96</v>
      </c>
      <c r="H3749" s="102"/>
    </row>
    <row r="3750" spans="1:8" x14ac:dyDescent="0.25">
      <c r="A3750" s="36"/>
      <c r="B3750" s="36"/>
      <c r="C3750" s="122" t="s">
        <v>15676</v>
      </c>
      <c r="D3750" s="106"/>
      <c r="E3750" s="106"/>
      <c r="F3750" s="106">
        <v>5</v>
      </c>
      <c r="G3750" s="117">
        <v>609.08000000000004</v>
      </c>
      <c r="H3750" s="102"/>
    </row>
    <row r="3751" spans="1:8" x14ac:dyDescent="0.25">
      <c r="A3751" s="36" t="s">
        <v>6720</v>
      </c>
      <c r="B3751" s="36" t="s">
        <v>10831</v>
      </c>
      <c r="C3751" s="121" t="s">
        <v>6076</v>
      </c>
      <c r="D3751" s="36" t="s">
        <v>7</v>
      </c>
      <c r="E3751" s="36">
        <v>0.5</v>
      </c>
      <c r="F3751" s="36">
        <v>5</v>
      </c>
      <c r="G3751" s="116">
        <v>64.8</v>
      </c>
      <c r="H3751" s="102" t="s">
        <v>20702</v>
      </c>
    </row>
    <row r="3752" spans="1:8" ht="31.5" x14ac:dyDescent="0.25">
      <c r="A3752" s="36"/>
      <c r="B3752" s="36"/>
      <c r="C3752" s="122" t="s">
        <v>15677</v>
      </c>
      <c r="D3752" s="106"/>
      <c r="E3752" s="106"/>
      <c r="F3752" s="106">
        <v>5</v>
      </c>
      <c r="G3752" s="117">
        <v>64.8</v>
      </c>
      <c r="H3752" s="102"/>
    </row>
    <row r="3753" spans="1:8" ht="31.5" x14ac:dyDescent="0.25">
      <c r="A3753" s="36" t="s">
        <v>6721</v>
      </c>
      <c r="B3753" s="36" t="s">
        <v>10832</v>
      </c>
      <c r="C3753" s="121" t="s">
        <v>6722</v>
      </c>
      <c r="D3753" s="36" t="s">
        <v>7</v>
      </c>
      <c r="E3753" s="36">
        <v>0.5</v>
      </c>
      <c r="F3753" s="36">
        <v>1</v>
      </c>
      <c r="G3753" s="116">
        <v>12.96</v>
      </c>
      <c r="H3753" s="102" t="s">
        <v>20063</v>
      </c>
    </row>
    <row r="3754" spans="1:8" ht="31.5" x14ac:dyDescent="0.25">
      <c r="A3754" s="36"/>
      <c r="B3754" s="36"/>
      <c r="C3754" s="122" t="s">
        <v>15678</v>
      </c>
      <c r="D3754" s="106"/>
      <c r="E3754" s="106"/>
      <c r="F3754" s="106">
        <v>1</v>
      </c>
      <c r="G3754" s="117">
        <v>12.96</v>
      </c>
      <c r="H3754" s="102"/>
    </row>
    <row r="3755" spans="1:8" x14ac:dyDescent="0.25">
      <c r="A3755" s="36" t="s">
        <v>6723</v>
      </c>
      <c r="B3755" s="36" t="s">
        <v>10833</v>
      </c>
      <c r="C3755" s="121" t="s">
        <v>6724</v>
      </c>
      <c r="D3755" s="36" t="s">
        <v>7</v>
      </c>
      <c r="E3755" s="36">
        <v>0.5</v>
      </c>
      <c r="F3755" s="36">
        <v>1</v>
      </c>
      <c r="G3755" s="116">
        <v>12.96</v>
      </c>
      <c r="H3755" s="102" t="s">
        <v>20064</v>
      </c>
    </row>
    <row r="3756" spans="1:8" ht="31.5" x14ac:dyDescent="0.25">
      <c r="A3756" s="36"/>
      <c r="B3756" s="36"/>
      <c r="C3756" s="122" t="s">
        <v>15679</v>
      </c>
      <c r="D3756" s="106"/>
      <c r="E3756" s="106"/>
      <c r="F3756" s="106">
        <v>1</v>
      </c>
      <c r="G3756" s="117">
        <v>12.96</v>
      </c>
      <c r="H3756" s="102"/>
    </row>
    <row r="3757" spans="1:8" ht="31.5" x14ac:dyDescent="0.25">
      <c r="A3757" s="36" t="s">
        <v>7067</v>
      </c>
      <c r="B3757" s="36" t="s">
        <v>10834</v>
      </c>
      <c r="C3757" s="121" t="s">
        <v>7068</v>
      </c>
      <c r="D3757" s="36" t="s">
        <v>7</v>
      </c>
      <c r="E3757" s="36">
        <v>0.5</v>
      </c>
      <c r="F3757" s="36">
        <v>6</v>
      </c>
      <c r="G3757" s="116">
        <v>77.75</v>
      </c>
      <c r="H3757" s="102" t="s">
        <v>19925</v>
      </c>
    </row>
    <row r="3758" spans="1:8" ht="31.5" x14ac:dyDescent="0.25">
      <c r="A3758" s="36"/>
      <c r="B3758" s="36"/>
      <c r="C3758" s="122" t="s">
        <v>15680</v>
      </c>
      <c r="D3758" s="106"/>
      <c r="E3758" s="106"/>
      <c r="F3758" s="106">
        <v>6</v>
      </c>
      <c r="G3758" s="117">
        <v>77.75</v>
      </c>
      <c r="H3758" s="102"/>
    </row>
    <row r="3759" spans="1:8" ht="31.5" x14ac:dyDescent="0.25">
      <c r="A3759" s="36" t="s">
        <v>7070</v>
      </c>
      <c r="B3759" s="36" t="s">
        <v>10835</v>
      </c>
      <c r="C3759" s="121" t="s">
        <v>7071</v>
      </c>
      <c r="D3759" s="36" t="s">
        <v>7</v>
      </c>
      <c r="E3759" s="36">
        <v>0.5</v>
      </c>
      <c r="F3759" s="36">
        <v>2</v>
      </c>
      <c r="G3759" s="116">
        <v>25.92</v>
      </c>
      <c r="H3759" s="102" t="s">
        <v>18660</v>
      </c>
    </row>
    <row r="3760" spans="1:8" ht="31.5" x14ac:dyDescent="0.25">
      <c r="A3760" s="36"/>
      <c r="B3760" s="36"/>
      <c r="C3760" s="122" t="s">
        <v>15681</v>
      </c>
      <c r="D3760" s="106"/>
      <c r="E3760" s="106"/>
      <c r="F3760" s="106">
        <v>2</v>
      </c>
      <c r="G3760" s="117">
        <v>25.92</v>
      </c>
      <c r="H3760" s="102"/>
    </row>
    <row r="3761" spans="1:8" ht="31.5" x14ac:dyDescent="0.25">
      <c r="A3761" s="36" t="s">
        <v>7378</v>
      </c>
      <c r="B3761" s="36" t="s">
        <v>10836</v>
      </c>
      <c r="C3761" s="121" t="s">
        <v>7379</v>
      </c>
      <c r="D3761" s="36" t="s">
        <v>7</v>
      </c>
      <c r="E3761" s="36">
        <v>0.5</v>
      </c>
      <c r="F3761" s="36">
        <v>1</v>
      </c>
      <c r="G3761" s="116">
        <v>12.96</v>
      </c>
      <c r="H3761" s="102" t="s">
        <v>17913</v>
      </c>
    </row>
    <row r="3762" spans="1:8" ht="31.5" x14ac:dyDescent="0.25">
      <c r="A3762" s="36"/>
      <c r="B3762" s="36"/>
      <c r="C3762" s="122" t="s">
        <v>15682</v>
      </c>
      <c r="D3762" s="106"/>
      <c r="E3762" s="106"/>
      <c r="F3762" s="106">
        <v>1</v>
      </c>
      <c r="G3762" s="117">
        <v>12.96</v>
      </c>
      <c r="H3762" s="102"/>
    </row>
    <row r="3763" spans="1:8" ht="31.5" x14ac:dyDescent="0.25">
      <c r="A3763" s="36" t="s">
        <v>7380</v>
      </c>
      <c r="B3763" s="36" t="s">
        <v>10837</v>
      </c>
      <c r="C3763" s="121" t="s">
        <v>7381</v>
      </c>
      <c r="D3763" s="36" t="s">
        <v>7</v>
      </c>
      <c r="E3763" s="36">
        <v>0.5</v>
      </c>
      <c r="F3763" s="36">
        <v>1</v>
      </c>
      <c r="G3763" s="116">
        <v>12.96</v>
      </c>
      <c r="H3763" s="102" t="s">
        <v>17129</v>
      </c>
    </row>
    <row r="3764" spans="1:8" ht="31.5" x14ac:dyDescent="0.25">
      <c r="A3764" s="36"/>
      <c r="B3764" s="36"/>
      <c r="C3764" s="122" t="s">
        <v>15683</v>
      </c>
      <c r="D3764" s="106"/>
      <c r="E3764" s="106"/>
      <c r="F3764" s="106">
        <v>1</v>
      </c>
      <c r="G3764" s="117">
        <v>12.96</v>
      </c>
      <c r="H3764" s="102"/>
    </row>
    <row r="3765" spans="1:8" x14ac:dyDescent="0.25">
      <c r="A3765" s="36" t="s">
        <v>7382</v>
      </c>
      <c r="B3765" s="36" t="s">
        <v>10838</v>
      </c>
      <c r="C3765" s="121" t="s">
        <v>7383</v>
      </c>
      <c r="D3765" s="36" t="s">
        <v>7</v>
      </c>
      <c r="E3765" s="36">
        <v>0.5</v>
      </c>
      <c r="F3765" s="36">
        <v>3</v>
      </c>
      <c r="G3765" s="116">
        <v>38.880000000000003</v>
      </c>
      <c r="H3765" s="102" t="s">
        <v>20700</v>
      </c>
    </row>
    <row r="3766" spans="1:8" x14ac:dyDescent="0.25">
      <c r="A3766" s="36"/>
      <c r="B3766" s="36"/>
      <c r="C3766" s="122" t="s">
        <v>15684</v>
      </c>
      <c r="D3766" s="106"/>
      <c r="E3766" s="106"/>
      <c r="F3766" s="106">
        <v>3</v>
      </c>
      <c r="G3766" s="117">
        <v>38.880000000000003</v>
      </c>
      <c r="H3766" s="102"/>
    </row>
    <row r="3767" spans="1:8" ht="31.5" x14ac:dyDescent="0.25">
      <c r="A3767" s="36" t="s">
        <v>10839</v>
      </c>
      <c r="B3767" s="36" t="s">
        <v>10840</v>
      </c>
      <c r="C3767" s="121" t="s">
        <v>10841</v>
      </c>
      <c r="D3767" s="36" t="s">
        <v>7</v>
      </c>
      <c r="E3767" s="36">
        <v>0.5</v>
      </c>
      <c r="F3767" s="36">
        <v>7</v>
      </c>
      <c r="G3767" s="116">
        <v>90.71</v>
      </c>
      <c r="H3767" s="114" t="s">
        <v>19440</v>
      </c>
    </row>
    <row r="3768" spans="1:8" ht="31.5" x14ac:dyDescent="0.25">
      <c r="A3768" s="36"/>
      <c r="B3768" s="36"/>
      <c r="C3768" s="122" t="s">
        <v>15685</v>
      </c>
      <c r="D3768" s="106"/>
      <c r="E3768" s="106"/>
      <c r="F3768" s="106">
        <v>7</v>
      </c>
      <c r="G3768" s="117">
        <v>90.71</v>
      </c>
      <c r="H3768" s="102"/>
    </row>
    <row r="3769" spans="1:8" x14ac:dyDescent="0.25">
      <c r="A3769" s="36" t="s">
        <v>10842</v>
      </c>
      <c r="B3769" s="36" t="s">
        <v>10843</v>
      </c>
      <c r="C3769" s="121" t="s">
        <v>6097</v>
      </c>
      <c r="D3769" s="36" t="s">
        <v>8</v>
      </c>
      <c r="E3769" s="36">
        <v>2</v>
      </c>
      <c r="F3769" s="36">
        <v>1</v>
      </c>
      <c r="G3769" s="116">
        <v>51.84</v>
      </c>
      <c r="H3769" s="102" t="s">
        <v>18815</v>
      </c>
    </row>
    <row r="3770" spans="1:8" x14ac:dyDescent="0.25">
      <c r="A3770" s="36"/>
      <c r="B3770" s="36"/>
      <c r="C3770" s="122" t="s">
        <v>15686</v>
      </c>
      <c r="D3770" s="106"/>
      <c r="E3770" s="106"/>
      <c r="F3770" s="106">
        <v>1</v>
      </c>
      <c r="G3770" s="117">
        <v>51.84</v>
      </c>
      <c r="H3770" s="102"/>
    </row>
    <row r="3771" spans="1:8" ht="31.5" x14ac:dyDescent="0.25">
      <c r="A3771" s="36" t="s">
        <v>15687</v>
      </c>
      <c r="B3771" s="36" t="s">
        <v>15688</v>
      </c>
      <c r="C3771" s="121" t="s">
        <v>15689</v>
      </c>
      <c r="D3771" s="36" t="s">
        <v>7</v>
      </c>
      <c r="E3771" s="36">
        <v>0.5</v>
      </c>
      <c r="F3771" s="36">
        <v>1</v>
      </c>
      <c r="G3771" s="116">
        <v>12.96</v>
      </c>
      <c r="H3771" s="102" t="s">
        <v>19442</v>
      </c>
    </row>
    <row r="3772" spans="1:8" ht="31.5" x14ac:dyDescent="0.25">
      <c r="A3772" s="36"/>
      <c r="B3772" s="36"/>
      <c r="C3772" s="122" t="s">
        <v>15690</v>
      </c>
      <c r="D3772" s="106"/>
      <c r="E3772" s="106"/>
      <c r="F3772" s="106">
        <v>1</v>
      </c>
      <c r="G3772" s="117">
        <v>12.96</v>
      </c>
      <c r="H3772" s="102"/>
    </row>
    <row r="3773" spans="1:8" x14ac:dyDescent="0.25">
      <c r="A3773" s="36" t="s">
        <v>15691</v>
      </c>
      <c r="B3773" s="36" t="s">
        <v>15692</v>
      </c>
      <c r="C3773" s="121" t="s">
        <v>15693</v>
      </c>
      <c r="D3773" s="36" t="s">
        <v>5</v>
      </c>
      <c r="E3773" s="36">
        <v>5</v>
      </c>
      <c r="F3773" s="36">
        <v>1</v>
      </c>
      <c r="G3773" s="116">
        <v>129.59</v>
      </c>
      <c r="H3773" s="102" t="s">
        <v>19303</v>
      </c>
    </row>
    <row r="3774" spans="1:8" x14ac:dyDescent="0.25">
      <c r="A3774" s="36"/>
      <c r="B3774" s="36"/>
      <c r="C3774" s="122" t="s">
        <v>15694</v>
      </c>
      <c r="D3774" s="106"/>
      <c r="E3774" s="106"/>
      <c r="F3774" s="106">
        <v>1</v>
      </c>
      <c r="G3774" s="117">
        <v>129.59</v>
      </c>
      <c r="H3774" s="102"/>
    </row>
    <row r="3775" spans="1:8" ht="47.25" x14ac:dyDescent="0.25">
      <c r="A3775" s="36" t="s">
        <v>15695</v>
      </c>
      <c r="B3775" s="36" t="s">
        <v>15696</v>
      </c>
      <c r="C3775" s="121" t="s">
        <v>15697</v>
      </c>
      <c r="D3775" s="36" t="s">
        <v>8</v>
      </c>
      <c r="E3775" s="36">
        <v>2</v>
      </c>
      <c r="F3775" s="36">
        <v>1</v>
      </c>
      <c r="G3775" s="116">
        <v>51.84</v>
      </c>
      <c r="H3775" s="102" t="s">
        <v>20158</v>
      </c>
    </row>
    <row r="3776" spans="1:8" x14ac:dyDescent="0.25">
      <c r="A3776" s="36"/>
      <c r="B3776" s="36"/>
      <c r="C3776" s="121"/>
      <c r="D3776" s="36" t="s">
        <v>7</v>
      </c>
      <c r="E3776" s="36">
        <v>0.5</v>
      </c>
      <c r="F3776" s="36">
        <v>3</v>
      </c>
      <c r="G3776" s="116">
        <v>38.880000000000003</v>
      </c>
      <c r="H3776" s="102"/>
    </row>
    <row r="3777" spans="1:8" ht="47.25" x14ac:dyDescent="0.25">
      <c r="A3777" s="36"/>
      <c r="B3777" s="36"/>
      <c r="C3777" s="122" t="s">
        <v>15698</v>
      </c>
      <c r="D3777" s="106"/>
      <c r="E3777" s="106"/>
      <c r="F3777" s="106">
        <v>4</v>
      </c>
      <c r="G3777" s="117">
        <v>90.72</v>
      </c>
      <c r="H3777" s="102"/>
    </row>
    <row r="3778" spans="1:8" x14ac:dyDescent="0.25">
      <c r="A3778" s="36" t="s">
        <v>6725</v>
      </c>
      <c r="B3778" s="36" t="s">
        <v>10844</v>
      </c>
      <c r="C3778" s="121" t="s">
        <v>6726</v>
      </c>
      <c r="D3778" s="36" t="s">
        <v>3</v>
      </c>
      <c r="E3778" s="36">
        <v>10</v>
      </c>
      <c r="F3778" s="36">
        <v>1</v>
      </c>
      <c r="G3778" s="116">
        <v>259.18</v>
      </c>
      <c r="H3778" s="102" t="s">
        <v>19028</v>
      </c>
    </row>
    <row r="3779" spans="1:8" x14ac:dyDescent="0.25">
      <c r="A3779" s="36"/>
      <c r="B3779" s="36"/>
      <c r="C3779" s="122" t="s">
        <v>15699</v>
      </c>
      <c r="D3779" s="106"/>
      <c r="E3779" s="106"/>
      <c r="F3779" s="106">
        <v>1</v>
      </c>
      <c r="G3779" s="117">
        <v>259.18</v>
      </c>
      <c r="H3779" s="102"/>
    </row>
    <row r="3780" spans="1:8" x14ac:dyDescent="0.25">
      <c r="A3780" s="36" t="s">
        <v>6727</v>
      </c>
      <c r="B3780" s="36" t="s">
        <v>10845</v>
      </c>
      <c r="C3780" s="121" t="s">
        <v>6728</v>
      </c>
      <c r="D3780" s="36" t="s">
        <v>7</v>
      </c>
      <c r="E3780" s="36">
        <v>0.5</v>
      </c>
      <c r="F3780" s="36">
        <v>1</v>
      </c>
      <c r="G3780" s="116">
        <v>12.96</v>
      </c>
      <c r="H3780" s="102" t="s">
        <v>20227</v>
      </c>
    </row>
    <row r="3781" spans="1:8" ht="31.5" x14ac:dyDescent="0.25">
      <c r="A3781" s="36"/>
      <c r="B3781" s="36"/>
      <c r="C3781" s="122" t="s">
        <v>15700</v>
      </c>
      <c r="D3781" s="106"/>
      <c r="E3781" s="106"/>
      <c r="F3781" s="106">
        <v>1</v>
      </c>
      <c r="G3781" s="117">
        <v>12.96</v>
      </c>
      <c r="H3781" s="102"/>
    </row>
    <row r="3782" spans="1:8" x14ac:dyDescent="0.25">
      <c r="A3782" s="36" t="s">
        <v>7072</v>
      </c>
      <c r="B3782" s="36" t="s">
        <v>10846</v>
      </c>
      <c r="C3782" s="121" t="s">
        <v>7073</v>
      </c>
      <c r="D3782" s="36" t="s">
        <v>7</v>
      </c>
      <c r="E3782" s="36">
        <v>0.5</v>
      </c>
      <c r="F3782" s="36">
        <v>1</v>
      </c>
      <c r="G3782" s="116">
        <v>12.96</v>
      </c>
      <c r="H3782" s="102" t="s">
        <v>20879</v>
      </c>
    </row>
    <row r="3783" spans="1:8" ht="31.5" x14ac:dyDescent="0.25">
      <c r="A3783" s="36"/>
      <c r="B3783" s="36"/>
      <c r="C3783" s="122" t="s">
        <v>15701</v>
      </c>
      <c r="D3783" s="106"/>
      <c r="E3783" s="106"/>
      <c r="F3783" s="106">
        <v>1</v>
      </c>
      <c r="G3783" s="117">
        <v>12.96</v>
      </c>
      <c r="H3783" s="102"/>
    </row>
    <row r="3784" spans="1:8" x14ac:dyDescent="0.25">
      <c r="A3784" s="36" t="s">
        <v>7384</v>
      </c>
      <c r="B3784" s="36" t="s">
        <v>10847</v>
      </c>
      <c r="C3784" s="121" t="s">
        <v>7385</v>
      </c>
      <c r="D3784" s="36" t="s">
        <v>7</v>
      </c>
      <c r="E3784" s="36">
        <v>0.5</v>
      </c>
      <c r="F3784" s="36">
        <v>2</v>
      </c>
      <c r="G3784" s="116">
        <v>25.92</v>
      </c>
      <c r="H3784" s="102" t="s">
        <v>19293</v>
      </c>
    </row>
    <row r="3785" spans="1:8" x14ac:dyDescent="0.25">
      <c r="A3785" s="36"/>
      <c r="B3785" s="36"/>
      <c r="C3785" s="122" t="s">
        <v>15702</v>
      </c>
      <c r="D3785" s="106"/>
      <c r="E3785" s="106"/>
      <c r="F3785" s="106">
        <v>2</v>
      </c>
      <c r="G3785" s="117">
        <v>25.92</v>
      </c>
      <c r="H3785" s="102"/>
    </row>
    <row r="3786" spans="1:8" x14ac:dyDescent="0.25">
      <c r="A3786" s="36" t="s">
        <v>10848</v>
      </c>
      <c r="B3786" s="36" t="s">
        <v>10849</v>
      </c>
      <c r="C3786" s="121" t="s">
        <v>10850</v>
      </c>
      <c r="D3786" s="36" t="s">
        <v>8</v>
      </c>
      <c r="E3786" s="36">
        <v>2</v>
      </c>
      <c r="F3786" s="36">
        <v>1</v>
      </c>
      <c r="G3786" s="116">
        <v>51.84</v>
      </c>
      <c r="H3786" s="102" t="s">
        <v>19363</v>
      </c>
    </row>
    <row r="3787" spans="1:8" x14ac:dyDescent="0.25">
      <c r="A3787" s="36"/>
      <c r="B3787" s="36"/>
      <c r="C3787" s="121"/>
      <c r="D3787" s="36" t="s">
        <v>7</v>
      </c>
      <c r="E3787" s="36">
        <v>0.5</v>
      </c>
      <c r="F3787" s="36">
        <v>2</v>
      </c>
      <c r="G3787" s="116">
        <v>25.92</v>
      </c>
      <c r="H3787" s="102"/>
    </row>
    <row r="3788" spans="1:8" x14ac:dyDescent="0.25">
      <c r="A3788" s="36"/>
      <c r="B3788" s="36"/>
      <c r="C3788" s="122" t="s">
        <v>15703</v>
      </c>
      <c r="D3788" s="106"/>
      <c r="E3788" s="106"/>
      <c r="F3788" s="106">
        <v>3</v>
      </c>
      <c r="G3788" s="117">
        <v>77.760000000000005</v>
      </c>
      <c r="H3788" s="102"/>
    </row>
    <row r="3789" spans="1:8" x14ac:dyDescent="0.25">
      <c r="A3789" s="36" t="s">
        <v>10851</v>
      </c>
      <c r="B3789" s="36" t="s">
        <v>10852</v>
      </c>
      <c r="C3789" s="121" t="s">
        <v>10853</v>
      </c>
      <c r="D3789" s="36" t="s">
        <v>7</v>
      </c>
      <c r="E3789" s="36">
        <v>0.5</v>
      </c>
      <c r="F3789" s="36">
        <v>2</v>
      </c>
      <c r="G3789" s="116">
        <v>25.92</v>
      </c>
      <c r="H3789" s="102" t="s">
        <v>16943</v>
      </c>
    </row>
    <row r="3790" spans="1:8" x14ac:dyDescent="0.25">
      <c r="A3790" s="36"/>
      <c r="B3790" s="36"/>
      <c r="C3790" s="122" t="s">
        <v>15704</v>
      </c>
      <c r="D3790" s="106"/>
      <c r="E3790" s="106"/>
      <c r="F3790" s="106">
        <v>2</v>
      </c>
      <c r="G3790" s="117">
        <v>25.92</v>
      </c>
      <c r="H3790" s="102"/>
    </row>
    <row r="3791" spans="1:8" ht="31.5" x14ac:dyDescent="0.25">
      <c r="A3791" s="36" t="s">
        <v>15705</v>
      </c>
      <c r="B3791" s="36" t="s">
        <v>15706</v>
      </c>
      <c r="C3791" s="121" t="s">
        <v>15707</v>
      </c>
      <c r="D3791" s="36" t="s">
        <v>7</v>
      </c>
      <c r="E3791" s="36">
        <v>0.5</v>
      </c>
      <c r="F3791" s="36">
        <v>1</v>
      </c>
      <c r="G3791" s="116">
        <v>12.96</v>
      </c>
      <c r="H3791" s="102" t="s">
        <v>20975</v>
      </c>
    </row>
    <row r="3792" spans="1:8" ht="31.5" x14ac:dyDescent="0.25">
      <c r="A3792" s="36"/>
      <c r="B3792" s="36"/>
      <c r="C3792" s="122" t="s">
        <v>15708</v>
      </c>
      <c r="D3792" s="106"/>
      <c r="E3792" s="106"/>
      <c r="F3792" s="106">
        <v>1</v>
      </c>
      <c r="G3792" s="117">
        <v>12.96</v>
      </c>
      <c r="H3792" s="102"/>
    </row>
    <row r="3793" spans="1:8" ht="31.5" x14ac:dyDescent="0.25">
      <c r="A3793" s="36" t="s">
        <v>15709</v>
      </c>
      <c r="B3793" s="36" t="s">
        <v>15710</v>
      </c>
      <c r="C3793" s="121" t="s">
        <v>15711</v>
      </c>
      <c r="D3793" s="36" t="s">
        <v>7</v>
      </c>
      <c r="E3793" s="36">
        <v>0.5</v>
      </c>
      <c r="F3793" s="36">
        <v>1</v>
      </c>
      <c r="G3793" s="116">
        <v>12.96</v>
      </c>
      <c r="H3793" s="102" t="s">
        <v>20179</v>
      </c>
    </row>
    <row r="3794" spans="1:8" ht="31.5" x14ac:dyDescent="0.25">
      <c r="A3794" s="36"/>
      <c r="B3794" s="36"/>
      <c r="C3794" s="122" t="s">
        <v>15712</v>
      </c>
      <c r="D3794" s="106"/>
      <c r="E3794" s="106"/>
      <c r="F3794" s="106">
        <v>1</v>
      </c>
      <c r="G3794" s="117">
        <v>12.96</v>
      </c>
      <c r="H3794" s="102"/>
    </row>
    <row r="3795" spans="1:8" x14ac:dyDescent="0.25">
      <c r="A3795" s="36" t="s">
        <v>15713</v>
      </c>
      <c r="B3795" s="36" t="s">
        <v>15714</v>
      </c>
      <c r="C3795" s="121" t="s">
        <v>15715</v>
      </c>
      <c r="D3795" s="36" t="s">
        <v>3</v>
      </c>
      <c r="E3795" s="36">
        <v>10</v>
      </c>
      <c r="F3795" s="36">
        <v>10</v>
      </c>
      <c r="G3795" s="116">
        <v>2591.8200000000002</v>
      </c>
      <c r="H3795" s="102" t="s">
        <v>19177</v>
      </c>
    </row>
    <row r="3796" spans="1:8" x14ac:dyDescent="0.25">
      <c r="A3796" s="36"/>
      <c r="B3796" s="36"/>
      <c r="C3796" s="121"/>
      <c r="D3796" s="36" t="s">
        <v>4</v>
      </c>
      <c r="E3796" s="36">
        <v>8</v>
      </c>
      <c r="F3796" s="36">
        <v>1</v>
      </c>
      <c r="G3796" s="116">
        <v>207.35</v>
      </c>
      <c r="H3796" s="102"/>
    </row>
    <row r="3797" spans="1:8" x14ac:dyDescent="0.25">
      <c r="A3797" s="36"/>
      <c r="B3797" s="36"/>
      <c r="C3797" s="121"/>
      <c r="D3797" s="36" t="s">
        <v>5</v>
      </c>
      <c r="E3797" s="36">
        <v>5</v>
      </c>
      <c r="F3797" s="36">
        <v>15</v>
      </c>
      <c r="G3797" s="116">
        <v>1943.86</v>
      </c>
      <c r="H3797" s="102"/>
    </row>
    <row r="3798" spans="1:8" x14ac:dyDescent="0.25">
      <c r="A3798" s="36"/>
      <c r="B3798" s="36"/>
      <c r="C3798" s="121"/>
      <c r="D3798" s="36" t="s">
        <v>7</v>
      </c>
      <c r="E3798" s="36">
        <v>0.5</v>
      </c>
      <c r="F3798" s="36">
        <v>7</v>
      </c>
      <c r="G3798" s="116">
        <v>90.71</v>
      </c>
      <c r="H3798" s="102"/>
    </row>
    <row r="3799" spans="1:8" ht="31.5" x14ac:dyDescent="0.25">
      <c r="A3799" s="36"/>
      <c r="B3799" s="36"/>
      <c r="C3799" s="122" t="s">
        <v>15716</v>
      </c>
      <c r="D3799" s="106"/>
      <c r="E3799" s="106"/>
      <c r="F3799" s="106">
        <v>33</v>
      </c>
      <c r="G3799" s="117">
        <v>4833.74</v>
      </c>
      <c r="H3799" s="102"/>
    </row>
    <row r="3800" spans="1:8" x14ac:dyDescent="0.25">
      <c r="A3800" s="36" t="s">
        <v>7386</v>
      </c>
      <c r="B3800" s="36" t="s">
        <v>10854</v>
      </c>
      <c r="C3800" s="121" t="s">
        <v>7387</v>
      </c>
      <c r="D3800" s="36" t="s">
        <v>7</v>
      </c>
      <c r="E3800" s="36">
        <v>0.5</v>
      </c>
      <c r="F3800" s="36">
        <v>3</v>
      </c>
      <c r="G3800" s="116">
        <v>38.880000000000003</v>
      </c>
      <c r="H3800" s="102" t="s">
        <v>17320</v>
      </c>
    </row>
    <row r="3801" spans="1:8" x14ac:dyDescent="0.25">
      <c r="A3801" s="36"/>
      <c r="B3801" s="36"/>
      <c r="C3801" s="122" t="s">
        <v>15717</v>
      </c>
      <c r="D3801" s="106"/>
      <c r="E3801" s="106"/>
      <c r="F3801" s="106">
        <v>3</v>
      </c>
      <c r="G3801" s="117">
        <v>38.880000000000003</v>
      </c>
      <c r="H3801" s="102"/>
    </row>
    <row r="3802" spans="1:8" x14ac:dyDescent="0.25">
      <c r="A3802" s="36" t="s">
        <v>7388</v>
      </c>
      <c r="B3802" s="36" t="s">
        <v>10855</v>
      </c>
      <c r="C3802" s="121" t="s">
        <v>7389</v>
      </c>
      <c r="D3802" s="36" t="s">
        <v>7</v>
      </c>
      <c r="E3802" s="36">
        <v>0.5</v>
      </c>
      <c r="F3802" s="36">
        <v>1</v>
      </c>
      <c r="G3802" s="116">
        <v>12.96</v>
      </c>
      <c r="H3802" s="102" t="s">
        <v>18620</v>
      </c>
    </row>
    <row r="3803" spans="1:8" x14ac:dyDescent="0.25">
      <c r="A3803" s="36"/>
      <c r="B3803" s="36"/>
      <c r="C3803" s="122" t="s">
        <v>15718</v>
      </c>
      <c r="D3803" s="106"/>
      <c r="E3803" s="106"/>
      <c r="F3803" s="106">
        <v>1</v>
      </c>
      <c r="G3803" s="117">
        <v>12.96</v>
      </c>
      <c r="H3803" s="102"/>
    </row>
    <row r="3804" spans="1:8" ht="31.5" x14ac:dyDescent="0.25">
      <c r="A3804" s="36" t="s">
        <v>15719</v>
      </c>
      <c r="B3804" s="36" t="s">
        <v>15720</v>
      </c>
      <c r="C3804" s="121" t="s">
        <v>15721</v>
      </c>
      <c r="D3804" s="36" t="s">
        <v>7</v>
      </c>
      <c r="E3804" s="36">
        <v>0.5</v>
      </c>
      <c r="F3804" s="36">
        <v>1</v>
      </c>
      <c r="G3804" s="116">
        <v>12.96</v>
      </c>
      <c r="H3804" s="102" t="s">
        <v>20437</v>
      </c>
    </row>
    <row r="3805" spans="1:8" ht="31.5" x14ac:dyDescent="0.25">
      <c r="A3805" s="36"/>
      <c r="B3805" s="36"/>
      <c r="C3805" s="122" t="s">
        <v>15722</v>
      </c>
      <c r="D3805" s="106"/>
      <c r="E3805" s="106"/>
      <c r="F3805" s="106">
        <v>1</v>
      </c>
      <c r="G3805" s="117">
        <v>12.96</v>
      </c>
      <c r="H3805" s="102"/>
    </row>
    <row r="3806" spans="1:8" x14ac:dyDescent="0.25">
      <c r="A3806" s="36" t="s">
        <v>7075</v>
      </c>
      <c r="B3806" s="36" t="s">
        <v>10856</v>
      </c>
      <c r="C3806" s="121" t="s">
        <v>7076</v>
      </c>
      <c r="D3806" s="36" t="s">
        <v>7</v>
      </c>
      <c r="E3806" s="36">
        <v>0.5</v>
      </c>
      <c r="F3806" s="36">
        <v>1</v>
      </c>
      <c r="G3806" s="116">
        <v>12.96</v>
      </c>
      <c r="H3806" s="102" t="s">
        <v>17857</v>
      </c>
    </row>
    <row r="3807" spans="1:8" x14ac:dyDescent="0.25">
      <c r="A3807" s="36"/>
      <c r="B3807" s="36"/>
      <c r="C3807" s="122" t="s">
        <v>15723</v>
      </c>
      <c r="D3807" s="106"/>
      <c r="E3807" s="106"/>
      <c r="F3807" s="106">
        <v>1</v>
      </c>
      <c r="G3807" s="117">
        <v>12.96</v>
      </c>
      <c r="H3807" s="102"/>
    </row>
    <row r="3808" spans="1:8" ht="31.5" x14ac:dyDescent="0.25">
      <c r="A3808" s="36" t="s">
        <v>7077</v>
      </c>
      <c r="B3808" s="36" t="s">
        <v>10857</v>
      </c>
      <c r="C3808" s="121" t="s">
        <v>7078</v>
      </c>
      <c r="D3808" s="36" t="s">
        <v>3</v>
      </c>
      <c r="E3808" s="36">
        <v>10</v>
      </c>
      <c r="F3808" s="36">
        <v>1</v>
      </c>
      <c r="G3808" s="116">
        <v>259.18</v>
      </c>
      <c r="H3808" s="102" t="s">
        <v>17890</v>
      </c>
    </row>
    <row r="3809" spans="1:8" x14ac:dyDescent="0.25">
      <c r="A3809" s="36"/>
      <c r="B3809" s="36"/>
      <c r="C3809" s="121"/>
      <c r="D3809" s="36" t="s">
        <v>7</v>
      </c>
      <c r="E3809" s="36">
        <v>0.5</v>
      </c>
      <c r="F3809" s="36">
        <v>1</v>
      </c>
      <c r="G3809" s="116">
        <v>12.96</v>
      </c>
      <c r="H3809" s="102"/>
    </row>
    <row r="3810" spans="1:8" ht="31.5" x14ac:dyDescent="0.25">
      <c r="A3810" s="36"/>
      <c r="B3810" s="36"/>
      <c r="C3810" s="122" t="s">
        <v>15724</v>
      </c>
      <c r="D3810" s="106"/>
      <c r="E3810" s="106"/>
      <c r="F3810" s="106">
        <v>2</v>
      </c>
      <c r="G3810" s="117">
        <v>272.14</v>
      </c>
      <c r="H3810" s="102"/>
    </row>
    <row r="3811" spans="1:8" ht="31.5" x14ac:dyDescent="0.25">
      <c r="A3811" s="36" t="s">
        <v>10858</v>
      </c>
      <c r="B3811" s="36" t="s">
        <v>10859</v>
      </c>
      <c r="C3811" s="121" t="s">
        <v>10860</v>
      </c>
      <c r="D3811" s="36" t="s">
        <v>7</v>
      </c>
      <c r="E3811" s="36">
        <v>0.5</v>
      </c>
      <c r="F3811" s="36">
        <v>1</v>
      </c>
      <c r="G3811" s="116">
        <v>12.96</v>
      </c>
      <c r="H3811" s="114" t="s">
        <v>19992</v>
      </c>
    </row>
    <row r="3812" spans="1:8" ht="47.25" x14ac:dyDescent="0.25">
      <c r="A3812" s="36"/>
      <c r="B3812" s="36"/>
      <c r="C3812" s="122" t="s">
        <v>15725</v>
      </c>
      <c r="D3812" s="106"/>
      <c r="E3812" s="106"/>
      <c r="F3812" s="106">
        <v>1</v>
      </c>
      <c r="G3812" s="117">
        <v>12.96</v>
      </c>
      <c r="H3812" s="102"/>
    </row>
    <row r="3813" spans="1:8" x14ac:dyDescent="0.25">
      <c r="A3813" s="36" t="s">
        <v>10861</v>
      </c>
      <c r="B3813" s="36" t="s">
        <v>10862</v>
      </c>
      <c r="C3813" s="121" t="s">
        <v>10863</v>
      </c>
      <c r="D3813" s="36" t="s">
        <v>7</v>
      </c>
      <c r="E3813" s="36">
        <v>0.5</v>
      </c>
      <c r="F3813" s="36">
        <v>1</v>
      </c>
      <c r="G3813" s="116">
        <v>12.96</v>
      </c>
      <c r="H3813" s="102" t="s">
        <v>17394</v>
      </c>
    </row>
    <row r="3814" spans="1:8" x14ac:dyDescent="0.25">
      <c r="A3814" s="36"/>
      <c r="B3814" s="36"/>
      <c r="C3814" s="122" t="s">
        <v>15726</v>
      </c>
      <c r="D3814" s="106"/>
      <c r="E3814" s="106"/>
      <c r="F3814" s="106">
        <v>1</v>
      </c>
      <c r="G3814" s="117">
        <v>12.96</v>
      </c>
      <c r="H3814" s="102"/>
    </row>
    <row r="3815" spans="1:8" x14ac:dyDescent="0.25">
      <c r="A3815" s="36" t="s">
        <v>10864</v>
      </c>
      <c r="B3815" s="36" t="s">
        <v>10865</v>
      </c>
      <c r="C3815" s="121" t="s">
        <v>10866</v>
      </c>
      <c r="D3815" s="36" t="s">
        <v>7</v>
      </c>
      <c r="E3815" s="36">
        <v>0.5</v>
      </c>
      <c r="F3815" s="36">
        <v>1</v>
      </c>
      <c r="G3815" s="116">
        <v>12.96</v>
      </c>
      <c r="H3815" s="102" t="s">
        <v>20984</v>
      </c>
    </row>
    <row r="3816" spans="1:8" ht="31.5" x14ac:dyDescent="0.25">
      <c r="A3816" s="36"/>
      <c r="B3816" s="36"/>
      <c r="C3816" s="122" t="s">
        <v>15727</v>
      </c>
      <c r="D3816" s="106"/>
      <c r="E3816" s="106"/>
      <c r="F3816" s="106">
        <v>1</v>
      </c>
      <c r="G3816" s="117">
        <v>12.96</v>
      </c>
      <c r="H3816" s="102"/>
    </row>
    <row r="3817" spans="1:8" x14ac:dyDescent="0.25">
      <c r="A3817" s="36" t="s">
        <v>15728</v>
      </c>
      <c r="B3817" s="36" t="s">
        <v>15729</v>
      </c>
      <c r="C3817" s="121" t="s">
        <v>15730</v>
      </c>
      <c r="D3817" s="36" t="s">
        <v>7</v>
      </c>
      <c r="E3817" s="36">
        <v>0.5</v>
      </c>
      <c r="F3817" s="36">
        <v>1</v>
      </c>
      <c r="G3817" s="116">
        <v>12.96</v>
      </c>
      <c r="H3817" s="102" t="s">
        <v>20800</v>
      </c>
    </row>
    <row r="3818" spans="1:8" ht="31.5" x14ac:dyDescent="0.25">
      <c r="A3818" s="36"/>
      <c r="B3818" s="36"/>
      <c r="C3818" s="122" t="s">
        <v>15731</v>
      </c>
      <c r="D3818" s="106"/>
      <c r="E3818" s="106"/>
      <c r="F3818" s="106">
        <v>1</v>
      </c>
      <c r="G3818" s="117">
        <v>12.96</v>
      </c>
      <c r="H3818" s="102"/>
    </row>
    <row r="3819" spans="1:8" x14ac:dyDescent="0.25">
      <c r="A3819" s="36" t="s">
        <v>15732</v>
      </c>
      <c r="B3819" s="36" t="s">
        <v>15733</v>
      </c>
      <c r="C3819" s="121" t="s">
        <v>15734</v>
      </c>
      <c r="D3819" s="36" t="s">
        <v>8</v>
      </c>
      <c r="E3819" s="36">
        <v>2</v>
      </c>
      <c r="F3819" s="36">
        <v>1</v>
      </c>
      <c r="G3819" s="116">
        <v>51.84</v>
      </c>
      <c r="H3819" s="102" t="s">
        <v>17838</v>
      </c>
    </row>
    <row r="3820" spans="1:8" x14ac:dyDescent="0.25">
      <c r="A3820" s="36"/>
      <c r="B3820" s="36"/>
      <c r="C3820" s="121"/>
      <c r="D3820" s="36" t="s">
        <v>6</v>
      </c>
      <c r="E3820" s="36">
        <v>1</v>
      </c>
      <c r="F3820" s="36">
        <v>2</v>
      </c>
      <c r="G3820" s="116">
        <v>51.84</v>
      </c>
      <c r="H3820" s="102"/>
    </row>
    <row r="3821" spans="1:8" x14ac:dyDescent="0.25">
      <c r="A3821" s="36"/>
      <c r="B3821" s="36"/>
      <c r="C3821" s="121"/>
      <c r="D3821" s="36" t="s">
        <v>7</v>
      </c>
      <c r="E3821" s="36">
        <v>0.5</v>
      </c>
      <c r="F3821" s="36">
        <v>1</v>
      </c>
      <c r="G3821" s="116">
        <v>12.96</v>
      </c>
      <c r="H3821" s="102"/>
    </row>
    <row r="3822" spans="1:8" x14ac:dyDescent="0.25">
      <c r="A3822" s="36"/>
      <c r="B3822" s="36"/>
      <c r="C3822" s="122" t="s">
        <v>15735</v>
      </c>
      <c r="D3822" s="106"/>
      <c r="E3822" s="106"/>
      <c r="F3822" s="106">
        <v>4</v>
      </c>
      <c r="G3822" s="117">
        <v>116.64000000000001</v>
      </c>
      <c r="H3822" s="102"/>
    </row>
    <row r="3823" spans="1:8" x14ac:dyDescent="0.25">
      <c r="A3823" s="36" t="s">
        <v>15736</v>
      </c>
      <c r="B3823" s="36" t="s">
        <v>15737</v>
      </c>
      <c r="C3823" s="121" t="s">
        <v>15738</v>
      </c>
      <c r="D3823" s="36" t="s">
        <v>5</v>
      </c>
      <c r="E3823" s="36">
        <v>5</v>
      </c>
      <c r="F3823" s="36">
        <v>1</v>
      </c>
      <c r="G3823" s="116">
        <v>129.59</v>
      </c>
      <c r="H3823" s="102" t="s">
        <v>20065</v>
      </c>
    </row>
    <row r="3824" spans="1:8" ht="31.5" x14ac:dyDescent="0.25">
      <c r="A3824" s="36"/>
      <c r="B3824" s="36"/>
      <c r="C3824" s="122" t="s">
        <v>15739</v>
      </c>
      <c r="D3824" s="106"/>
      <c r="E3824" s="106"/>
      <c r="F3824" s="106">
        <v>1</v>
      </c>
      <c r="G3824" s="117">
        <v>129.59</v>
      </c>
      <c r="H3824" s="102"/>
    </row>
    <row r="3825" spans="1:8" x14ac:dyDescent="0.25">
      <c r="A3825" s="36" t="s">
        <v>7080</v>
      </c>
      <c r="B3825" s="36" t="s">
        <v>10867</v>
      </c>
      <c r="C3825" s="121" t="s">
        <v>7081</v>
      </c>
      <c r="D3825" s="36" t="s">
        <v>3</v>
      </c>
      <c r="E3825" s="36">
        <v>10</v>
      </c>
      <c r="F3825" s="36">
        <v>1</v>
      </c>
      <c r="G3825" s="116">
        <v>259.18</v>
      </c>
      <c r="H3825" s="102" t="s">
        <v>19445</v>
      </c>
    </row>
    <row r="3826" spans="1:8" x14ac:dyDescent="0.25">
      <c r="A3826" s="36"/>
      <c r="B3826" s="36"/>
      <c r="C3826" s="122" t="s">
        <v>15740</v>
      </c>
      <c r="D3826" s="106"/>
      <c r="E3826" s="106"/>
      <c r="F3826" s="106">
        <v>1</v>
      </c>
      <c r="G3826" s="117">
        <v>259.18</v>
      </c>
      <c r="H3826" s="102"/>
    </row>
    <row r="3827" spans="1:8" x14ac:dyDescent="0.25">
      <c r="A3827" s="36" t="s">
        <v>7082</v>
      </c>
      <c r="B3827" s="36" t="s">
        <v>10868</v>
      </c>
      <c r="C3827" s="121" t="s">
        <v>7083</v>
      </c>
      <c r="D3827" s="36" t="s">
        <v>3</v>
      </c>
      <c r="E3827" s="36">
        <v>10</v>
      </c>
      <c r="F3827" s="36">
        <v>1</v>
      </c>
      <c r="G3827" s="116">
        <v>259.18</v>
      </c>
      <c r="H3827" s="102" t="s">
        <v>18797</v>
      </c>
    </row>
    <row r="3828" spans="1:8" x14ac:dyDescent="0.25">
      <c r="A3828" s="36"/>
      <c r="B3828" s="36"/>
      <c r="C3828" s="122" t="s">
        <v>15741</v>
      </c>
      <c r="D3828" s="106"/>
      <c r="E3828" s="106"/>
      <c r="F3828" s="106">
        <v>1</v>
      </c>
      <c r="G3828" s="117">
        <v>259.18</v>
      </c>
      <c r="H3828" s="102"/>
    </row>
    <row r="3829" spans="1:8" x14ac:dyDescent="0.25">
      <c r="A3829" s="36" t="s">
        <v>7390</v>
      </c>
      <c r="B3829" s="36" t="s">
        <v>10869</v>
      </c>
      <c r="C3829" s="121" t="s">
        <v>7391</v>
      </c>
      <c r="D3829" s="36" t="s">
        <v>7</v>
      </c>
      <c r="E3829" s="36">
        <v>0.5</v>
      </c>
      <c r="F3829" s="36">
        <v>2</v>
      </c>
      <c r="G3829" s="116">
        <v>25.92</v>
      </c>
      <c r="H3829" s="102" t="s">
        <v>17448</v>
      </c>
    </row>
    <row r="3830" spans="1:8" x14ac:dyDescent="0.25">
      <c r="A3830" s="36"/>
      <c r="B3830" s="36"/>
      <c r="C3830" s="122" t="s">
        <v>15742</v>
      </c>
      <c r="D3830" s="106"/>
      <c r="E3830" s="106"/>
      <c r="F3830" s="106">
        <v>2</v>
      </c>
      <c r="G3830" s="117">
        <v>25.92</v>
      </c>
      <c r="H3830" s="102"/>
    </row>
    <row r="3831" spans="1:8" x14ac:dyDescent="0.25">
      <c r="A3831" s="36" t="s">
        <v>7392</v>
      </c>
      <c r="B3831" s="36" t="s">
        <v>10870</v>
      </c>
      <c r="C3831" s="121" t="s">
        <v>7393</v>
      </c>
      <c r="D3831" s="36" t="s">
        <v>5</v>
      </c>
      <c r="E3831" s="36">
        <v>5</v>
      </c>
      <c r="F3831" s="36">
        <v>6</v>
      </c>
      <c r="G3831" s="116">
        <v>777.55</v>
      </c>
      <c r="H3831" s="102" t="s">
        <v>19609</v>
      </c>
    </row>
    <row r="3832" spans="1:8" x14ac:dyDescent="0.25">
      <c r="A3832" s="36"/>
      <c r="B3832" s="36"/>
      <c r="C3832" s="121"/>
      <c r="D3832" s="36" t="s">
        <v>7</v>
      </c>
      <c r="E3832" s="36">
        <v>0.5</v>
      </c>
      <c r="F3832" s="36">
        <v>8</v>
      </c>
      <c r="G3832" s="116">
        <v>103.67</v>
      </c>
      <c r="H3832" s="102"/>
    </row>
    <row r="3833" spans="1:8" x14ac:dyDescent="0.25">
      <c r="A3833" s="36"/>
      <c r="B3833" s="36"/>
      <c r="C3833" s="122" t="s">
        <v>15743</v>
      </c>
      <c r="D3833" s="106"/>
      <c r="E3833" s="106"/>
      <c r="F3833" s="106">
        <v>14</v>
      </c>
      <c r="G3833" s="117">
        <v>881.21999999999991</v>
      </c>
      <c r="H3833" s="102"/>
    </row>
    <row r="3834" spans="1:8" ht="31.5" x14ac:dyDescent="0.25">
      <c r="A3834" s="36" t="s">
        <v>10871</v>
      </c>
      <c r="B3834" s="36" t="s">
        <v>10872</v>
      </c>
      <c r="C3834" s="121" t="s">
        <v>10873</v>
      </c>
      <c r="D3834" s="36" t="s">
        <v>7</v>
      </c>
      <c r="E3834" s="36">
        <v>0.5</v>
      </c>
      <c r="F3834" s="36">
        <v>1</v>
      </c>
      <c r="G3834" s="116">
        <v>12.96</v>
      </c>
      <c r="H3834" s="102" t="s">
        <v>17377</v>
      </c>
    </row>
    <row r="3835" spans="1:8" ht="31.5" x14ac:dyDescent="0.25">
      <c r="A3835" s="36"/>
      <c r="B3835" s="36"/>
      <c r="C3835" s="122" t="s">
        <v>15744</v>
      </c>
      <c r="D3835" s="106"/>
      <c r="E3835" s="106"/>
      <c r="F3835" s="106">
        <v>1</v>
      </c>
      <c r="G3835" s="117">
        <v>12.96</v>
      </c>
      <c r="H3835" s="102"/>
    </row>
    <row r="3836" spans="1:8" ht="31.5" x14ac:dyDescent="0.25">
      <c r="A3836" s="36" t="s">
        <v>10874</v>
      </c>
      <c r="B3836" s="36" t="s">
        <v>10875</v>
      </c>
      <c r="C3836" s="121" t="s">
        <v>10876</v>
      </c>
      <c r="D3836" s="36" t="s">
        <v>5</v>
      </c>
      <c r="E3836" s="36">
        <v>5</v>
      </c>
      <c r="F3836" s="36">
        <v>6</v>
      </c>
      <c r="G3836" s="116">
        <v>777.55</v>
      </c>
      <c r="H3836" s="102" t="s">
        <v>17180</v>
      </c>
    </row>
    <row r="3837" spans="1:8" x14ac:dyDescent="0.25">
      <c r="A3837" s="36"/>
      <c r="B3837" s="36"/>
      <c r="C3837" s="121"/>
      <c r="D3837" s="36" t="s">
        <v>8</v>
      </c>
      <c r="E3837" s="36">
        <v>2</v>
      </c>
      <c r="F3837" s="36">
        <v>1</v>
      </c>
      <c r="G3837" s="116">
        <v>51.84</v>
      </c>
      <c r="H3837" s="102"/>
    </row>
    <row r="3838" spans="1:8" x14ac:dyDescent="0.25">
      <c r="A3838" s="36"/>
      <c r="B3838" s="36"/>
      <c r="C3838" s="121"/>
      <c r="D3838" s="36" t="s">
        <v>7</v>
      </c>
      <c r="E3838" s="36">
        <v>0.5</v>
      </c>
      <c r="F3838" s="36">
        <v>1</v>
      </c>
      <c r="G3838" s="116">
        <v>12.96</v>
      </c>
      <c r="H3838" s="102"/>
    </row>
    <row r="3839" spans="1:8" ht="31.5" x14ac:dyDescent="0.25">
      <c r="A3839" s="36"/>
      <c r="B3839" s="36"/>
      <c r="C3839" s="122" t="s">
        <v>15745</v>
      </c>
      <c r="D3839" s="106"/>
      <c r="E3839" s="106"/>
      <c r="F3839" s="106">
        <v>8</v>
      </c>
      <c r="G3839" s="117">
        <v>842.35</v>
      </c>
      <c r="H3839" s="102"/>
    </row>
    <row r="3840" spans="1:8" ht="31.5" x14ac:dyDescent="0.25">
      <c r="A3840" s="36" t="s">
        <v>10877</v>
      </c>
      <c r="B3840" s="36" t="s">
        <v>10878</v>
      </c>
      <c r="C3840" s="121" t="s">
        <v>10879</v>
      </c>
      <c r="D3840" s="36" t="s">
        <v>5</v>
      </c>
      <c r="E3840" s="36">
        <v>5</v>
      </c>
      <c r="F3840" s="36">
        <v>1</v>
      </c>
      <c r="G3840" s="116">
        <v>129.59</v>
      </c>
      <c r="H3840" s="102" t="s">
        <v>20234</v>
      </c>
    </row>
    <row r="3841" spans="1:8" ht="31.5" x14ac:dyDescent="0.25">
      <c r="A3841" s="36"/>
      <c r="B3841" s="36"/>
      <c r="C3841" s="122" t="s">
        <v>15746</v>
      </c>
      <c r="D3841" s="106"/>
      <c r="E3841" s="106"/>
      <c r="F3841" s="106">
        <v>1</v>
      </c>
      <c r="G3841" s="117">
        <v>129.59</v>
      </c>
      <c r="H3841" s="102"/>
    </row>
    <row r="3842" spans="1:8" x14ac:dyDescent="0.25">
      <c r="A3842" s="36" t="s">
        <v>10880</v>
      </c>
      <c r="B3842" s="36" t="s">
        <v>10881</v>
      </c>
      <c r="C3842" s="121" t="s">
        <v>10882</v>
      </c>
      <c r="D3842" s="36" t="s">
        <v>7</v>
      </c>
      <c r="E3842" s="36">
        <v>0.5</v>
      </c>
      <c r="F3842" s="36">
        <v>1</v>
      </c>
      <c r="G3842" s="116">
        <v>12.96</v>
      </c>
      <c r="H3842" s="102" t="s">
        <v>19739</v>
      </c>
    </row>
    <row r="3843" spans="1:8" ht="31.5" x14ac:dyDescent="0.25">
      <c r="A3843" s="36"/>
      <c r="B3843" s="36"/>
      <c r="C3843" s="122" t="s">
        <v>15747</v>
      </c>
      <c r="D3843" s="106"/>
      <c r="E3843" s="106"/>
      <c r="F3843" s="106">
        <v>1</v>
      </c>
      <c r="G3843" s="117">
        <v>12.96</v>
      </c>
      <c r="H3843" s="102"/>
    </row>
    <row r="3844" spans="1:8" ht="31.5" x14ac:dyDescent="0.25">
      <c r="A3844" s="36" t="s">
        <v>15748</v>
      </c>
      <c r="B3844" s="36" t="s">
        <v>15749</v>
      </c>
      <c r="C3844" s="121" t="s">
        <v>15750</v>
      </c>
      <c r="D3844" s="36" t="s">
        <v>7</v>
      </c>
      <c r="E3844" s="36">
        <v>0.5</v>
      </c>
      <c r="F3844" s="36">
        <v>1</v>
      </c>
      <c r="G3844" s="116">
        <v>12.96</v>
      </c>
      <c r="H3844" s="102" t="s">
        <v>20870</v>
      </c>
    </row>
    <row r="3845" spans="1:8" ht="31.5" x14ac:dyDescent="0.25">
      <c r="A3845" s="36"/>
      <c r="B3845" s="36"/>
      <c r="C3845" s="122" t="s">
        <v>15751</v>
      </c>
      <c r="D3845" s="106"/>
      <c r="E3845" s="106"/>
      <c r="F3845" s="106">
        <v>1</v>
      </c>
      <c r="G3845" s="117">
        <v>12.96</v>
      </c>
      <c r="H3845" s="102"/>
    </row>
    <row r="3846" spans="1:8" x14ac:dyDescent="0.25">
      <c r="A3846" s="36" t="s">
        <v>15752</v>
      </c>
      <c r="B3846" s="36" t="s">
        <v>15753</v>
      </c>
      <c r="C3846" s="121" t="s">
        <v>15754</v>
      </c>
      <c r="D3846" s="36" t="s">
        <v>7</v>
      </c>
      <c r="E3846" s="36">
        <v>0.5</v>
      </c>
      <c r="F3846" s="36">
        <v>1</v>
      </c>
      <c r="G3846" s="116">
        <v>12.96</v>
      </c>
      <c r="H3846" s="102" t="s">
        <v>17417</v>
      </c>
    </row>
    <row r="3847" spans="1:8" ht="31.5" x14ac:dyDescent="0.25">
      <c r="A3847" s="36"/>
      <c r="B3847" s="36"/>
      <c r="C3847" s="122" t="s">
        <v>15755</v>
      </c>
      <c r="D3847" s="106"/>
      <c r="E3847" s="106"/>
      <c r="F3847" s="106">
        <v>1</v>
      </c>
      <c r="G3847" s="117">
        <v>12.96</v>
      </c>
      <c r="H3847" s="102"/>
    </row>
    <row r="3848" spans="1:8" x14ac:dyDescent="0.25">
      <c r="A3848" s="36" t="s">
        <v>15756</v>
      </c>
      <c r="B3848" s="36" t="s">
        <v>15757</v>
      </c>
      <c r="C3848" s="121" t="s">
        <v>15758</v>
      </c>
      <c r="D3848" s="36" t="s">
        <v>7</v>
      </c>
      <c r="E3848" s="36">
        <v>0.5</v>
      </c>
      <c r="F3848" s="36">
        <v>1</v>
      </c>
      <c r="G3848" s="116">
        <v>12.96</v>
      </c>
      <c r="H3848" s="102" t="s">
        <v>19945</v>
      </c>
    </row>
    <row r="3849" spans="1:8" ht="31.5" x14ac:dyDescent="0.25">
      <c r="A3849" s="36"/>
      <c r="B3849" s="36"/>
      <c r="C3849" s="122" t="s">
        <v>15759</v>
      </c>
      <c r="D3849" s="106"/>
      <c r="E3849" s="106"/>
      <c r="F3849" s="106">
        <v>1</v>
      </c>
      <c r="G3849" s="117">
        <v>12.96</v>
      </c>
      <c r="H3849" s="102"/>
    </row>
    <row r="3850" spans="1:8" x14ac:dyDescent="0.25">
      <c r="A3850" s="36" t="s">
        <v>7084</v>
      </c>
      <c r="B3850" s="36" t="s">
        <v>10883</v>
      </c>
      <c r="C3850" s="121" t="s">
        <v>7085</v>
      </c>
      <c r="D3850" s="36" t="s">
        <v>7</v>
      </c>
      <c r="E3850" s="36">
        <v>0.5</v>
      </c>
      <c r="F3850" s="36">
        <v>1</v>
      </c>
      <c r="G3850" s="116">
        <v>12.96</v>
      </c>
      <c r="H3850" s="102" t="s">
        <v>19539</v>
      </c>
    </row>
    <row r="3851" spans="1:8" ht="31.5" x14ac:dyDescent="0.25">
      <c r="A3851" s="36"/>
      <c r="B3851" s="36"/>
      <c r="C3851" s="122" t="s">
        <v>15760</v>
      </c>
      <c r="D3851" s="106"/>
      <c r="E3851" s="106"/>
      <c r="F3851" s="106">
        <v>1</v>
      </c>
      <c r="G3851" s="117">
        <v>12.96</v>
      </c>
      <c r="H3851" s="102"/>
    </row>
    <row r="3852" spans="1:8" x14ac:dyDescent="0.25">
      <c r="A3852" s="36" t="s">
        <v>7086</v>
      </c>
      <c r="B3852" s="36" t="s">
        <v>10884</v>
      </c>
      <c r="C3852" s="121" t="s">
        <v>5854</v>
      </c>
      <c r="D3852" s="36" t="s">
        <v>7</v>
      </c>
      <c r="E3852" s="36">
        <v>0.5</v>
      </c>
      <c r="F3852" s="36">
        <v>1</v>
      </c>
      <c r="G3852" s="116">
        <v>12.96</v>
      </c>
      <c r="H3852" s="102" t="s">
        <v>20625</v>
      </c>
    </row>
    <row r="3853" spans="1:8" x14ac:dyDescent="0.25">
      <c r="A3853" s="36"/>
      <c r="B3853" s="36"/>
      <c r="C3853" s="122" t="s">
        <v>15761</v>
      </c>
      <c r="D3853" s="106"/>
      <c r="E3853" s="106"/>
      <c r="F3853" s="106">
        <v>1</v>
      </c>
      <c r="G3853" s="117">
        <v>12.96</v>
      </c>
      <c r="H3853" s="102"/>
    </row>
    <row r="3854" spans="1:8" ht="31.5" x14ac:dyDescent="0.25">
      <c r="A3854" s="36" t="s">
        <v>15762</v>
      </c>
      <c r="B3854" s="36" t="s">
        <v>15763</v>
      </c>
      <c r="C3854" s="121" t="s">
        <v>15764</v>
      </c>
      <c r="D3854" s="36" t="s">
        <v>7</v>
      </c>
      <c r="E3854" s="36">
        <v>0.5</v>
      </c>
      <c r="F3854" s="36">
        <v>1</v>
      </c>
      <c r="G3854" s="116">
        <v>12.96</v>
      </c>
      <c r="H3854" s="102" t="s">
        <v>17555</v>
      </c>
    </row>
    <row r="3855" spans="1:8" ht="31.5" x14ac:dyDescent="0.25">
      <c r="A3855" s="36"/>
      <c r="B3855" s="36"/>
      <c r="C3855" s="122" t="s">
        <v>15765</v>
      </c>
      <c r="D3855" s="106"/>
      <c r="E3855" s="106"/>
      <c r="F3855" s="106">
        <v>1</v>
      </c>
      <c r="G3855" s="117">
        <v>12.96</v>
      </c>
      <c r="H3855" s="102"/>
    </row>
    <row r="3856" spans="1:8" ht="31.5" x14ac:dyDescent="0.25">
      <c r="A3856" s="36" t="s">
        <v>4925</v>
      </c>
      <c r="B3856" s="36" t="s">
        <v>10885</v>
      </c>
      <c r="C3856" s="121" t="s">
        <v>4926</v>
      </c>
      <c r="D3856" s="36" t="s">
        <v>8</v>
      </c>
      <c r="E3856" s="36">
        <v>2</v>
      </c>
      <c r="F3856" s="36">
        <v>3</v>
      </c>
      <c r="G3856" s="116">
        <v>155.51</v>
      </c>
      <c r="H3856" s="102" t="s">
        <v>20030</v>
      </c>
    </row>
    <row r="3857" spans="1:8" x14ac:dyDescent="0.25">
      <c r="A3857" s="36"/>
      <c r="B3857" s="36"/>
      <c r="C3857" s="121"/>
      <c r="D3857" s="36" t="s">
        <v>7</v>
      </c>
      <c r="E3857" s="36">
        <v>0.5</v>
      </c>
      <c r="F3857" s="36">
        <v>3</v>
      </c>
      <c r="G3857" s="116">
        <v>38.880000000000003</v>
      </c>
      <c r="H3857" s="102"/>
    </row>
    <row r="3858" spans="1:8" ht="47.25" x14ac:dyDescent="0.25">
      <c r="A3858" s="36"/>
      <c r="B3858" s="36"/>
      <c r="C3858" s="122" t="s">
        <v>15766</v>
      </c>
      <c r="D3858" s="106"/>
      <c r="E3858" s="106"/>
      <c r="F3858" s="106">
        <v>6</v>
      </c>
      <c r="G3858" s="117">
        <v>194.39</v>
      </c>
      <c r="H3858" s="102"/>
    </row>
    <row r="3859" spans="1:8" ht="31.5" x14ac:dyDescent="0.25">
      <c r="A3859" s="36" t="s">
        <v>4927</v>
      </c>
      <c r="B3859" s="36" t="s">
        <v>10886</v>
      </c>
      <c r="C3859" s="121" t="s">
        <v>4928</v>
      </c>
      <c r="D3859" s="36" t="s">
        <v>8</v>
      </c>
      <c r="E3859" s="36">
        <v>2</v>
      </c>
      <c r="F3859" s="36">
        <v>1</v>
      </c>
      <c r="G3859" s="116">
        <v>51.84</v>
      </c>
      <c r="H3859" s="102" t="s">
        <v>19594</v>
      </c>
    </row>
    <row r="3860" spans="1:8" ht="31.5" x14ac:dyDescent="0.25">
      <c r="A3860" s="36"/>
      <c r="B3860" s="36"/>
      <c r="C3860" s="122" t="s">
        <v>15767</v>
      </c>
      <c r="D3860" s="106"/>
      <c r="E3860" s="106"/>
      <c r="F3860" s="106">
        <v>1</v>
      </c>
      <c r="G3860" s="117">
        <v>51.84</v>
      </c>
      <c r="H3860" s="102"/>
    </row>
    <row r="3861" spans="1:8" ht="31.5" x14ac:dyDescent="0.25">
      <c r="A3861" s="36" t="s">
        <v>4929</v>
      </c>
      <c r="B3861" s="36" t="s">
        <v>10887</v>
      </c>
      <c r="C3861" s="121" t="s">
        <v>4930</v>
      </c>
      <c r="D3861" s="36" t="s">
        <v>8</v>
      </c>
      <c r="E3861" s="36">
        <v>2</v>
      </c>
      <c r="F3861" s="36">
        <v>6</v>
      </c>
      <c r="G3861" s="116">
        <v>311.02</v>
      </c>
      <c r="H3861" s="102" t="s">
        <v>17622</v>
      </c>
    </row>
    <row r="3862" spans="1:8" x14ac:dyDescent="0.25">
      <c r="A3862" s="36"/>
      <c r="B3862" s="36"/>
      <c r="C3862" s="121"/>
      <c r="D3862" s="36" t="s">
        <v>7</v>
      </c>
      <c r="E3862" s="36">
        <v>0.5</v>
      </c>
      <c r="F3862" s="36">
        <v>2</v>
      </c>
      <c r="G3862" s="116">
        <v>25.92</v>
      </c>
      <c r="H3862" s="102"/>
    </row>
    <row r="3863" spans="1:8" ht="31.5" x14ac:dyDescent="0.25">
      <c r="A3863" s="36"/>
      <c r="B3863" s="36"/>
      <c r="C3863" s="122" t="s">
        <v>15768</v>
      </c>
      <c r="D3863" s="106"/>
      <c r="E3863" s="106"/>
      <c r="F3863" s="106">
        <v>8</v>
      </c>
      <c r="G3863" s="117">
        <v>336.94</v>
      </c>
      <c r="H3863" s="102"/>
    </row>
    <row r="3864" spans="1:8" ht="31.5" x14ac:dyDescent="0.25">
      <c r="A3864" s="36" t="s">
        <v>4931</v>
      </c>
      <c r="B3864" s="36" t="s">
        <v>10888</v>
      </c>
      <c r="C3864" s="121" t="s">
        <v>4932</v>
      </c>
      <c r="D3864" s="36" t="s">
        <v>8</v>
      </c>
      <c r="E3864" s="36">
        <v>2</v>
      </c>
      <c r="F3864" s="36">
        <v>3</v>
      </c>
      <c r="G3864" s="116">
        <v>155.51</v>
      </c>
      <c r="H3864" s="102" t="s">
        <v>18277</v>
      </c>
    </row>
    <row r="3865" spans="1:8" x14ac:dyDescent="0.25">
      <c r="A3865" s="36"/>
      <c r="B3865" s="36"/>
      <c r="C3865" s="121"/>
      <c r="D3865" s="36" t="s">
        <v>7</v>
      </c>
      <c r="E3865" s="36">
        <v>0.5</v>
      </c>
      <c r="F3865" s="36">
        <v>1</v>
      </c>
      <c r="G3865" s="116">
        <v>12.96</v>
      </c>
      <c r="H3865" s="102"/>
    </row>
    <row r="3866" spans="1:8" ht="31.5" x14ac:dyDescent="0.25">
      <c r="A3866" s="36"/>
      <c r="B3866" s="36"/>
      <c r="C3866" s="122" t="s">
        <v>15769</v>
      </c>
      <c r="D3866" s="106"/>
      <c r="E3866" s="106"/>
      <c r="F3866" s="106">
        <v>4</v>
      </c>
      <c r="G3866" s="117">
        <v>168.47</v>
      </c>
      <c r="H3866" s="102"/>
    </row>
    <row r="3867" spans="1:8" ht="31.5" x14ac:dyDescent="0.25">
      <c r="A3867" s="36" t="s">
        <v>4933</v>
      </c>
      <c r="B3867" s="36" t="s">
        <v>10889</v>
      </c>
      <c r="C3867" s="121" t="s">
        <v>4934</v>
      </c>
      <c r="D3867" s="36" t="s">
        <v>7</v>
      </c>
      <c r="E3867" s="36">
        <v>0.5</v>
      </c>
      <c r="F3867" s="36">
        <v>1</v>
      </c>
      <c r="G3867" s="116">
        <v>12.96</v>
      </c>
      <c r="H3867" s="102" t="s">
        <v>20635</v>
      </c>
    </row>
    <row r="3868" spans="1:8" ht="31.5" x14ac:dyDescent="0.25">
      <c r="A3868" s="36"/>
      <c r="B3868" s="36"/>
      <c r="C3868" s="122" t="s">
        <v>15770</v>
      </c>
      <c r="D3868" s="106"/>
      <c r="E3868" s="106"/>
      <c r="F3868" s="106">
        <v>1</v>
      </c>
      <c r="G3868" s="117">
        <v>12.96</v>
      </c>
      <c r="H3868" s="102"/>
    </row>
    <row r="3869" spans="1:8" x14ac:dyDescent="0.25">
      <c r="A3869" s="36" t="s">
        <v>4935</v>
      </c>
      <c r="B3869" s="36" t="s">
        <v>10890</v>
      </c>
      <c r="C3869" s="121" t="s">
        <v>4936</v>
      </c>
      <c r="D3869" s="36" t="s">
        <v>7</v>
      </c>
      <c r="E3869" s="36">
        <v>0.5</v>
      </c>
      <c r="F3869" s="36">
        <v>2</v>
      </c>
      <c r="G3869" s="116">
        <v>25.92</v>
      </c>
      <c r="H3869" s="102" t="s">
        <v>19084</v>
      </c>
    </row>
    <row r="3870" spans="1:8" x14ac:dyDescent="0.25">
      <c r="A3870" s="36"/>
      <c r="B3870" s="36"/>
      <c r="C3870" s="122" t="s">
        <v>15771</v>
      </c>
      <c r="D3870" s="106"/>
      <c r="E3870" s="106"/>
      <c r="F3870" s="106">
        <v>2</v>
      </c>
      <c r="G3870" s="117">
        <v>25.92</v>
      </c>
      <c r="H3870" s="102"/>
    </row>
    <row r="3871" spans="1:8" ht="31.5" x14ac:dyDescent="0.25">
      <c r="A3871" s="36" t="s">
        <v>4937</v>
      </c>
      <c r="B3871" s="36" t="s">
        <v>10891</v>
      </c>
      <c r="C3871" s="121" t="s">
        <v>4938</v>
      </c>
      <c r="D3871" s="36" t="s">
        <v>7</v>
      </c>
      <c r="E3871" s="36">
        <v>0.5</v>
      </c>
      <c r="F3871" s="36">
        <v>2</v>
      </c>
      <c r="G3871" s="116">
        <v>25.92</v>
      </c>
      <c r="H3871" s="114" t="s">
        <v>17568</v>
      </c>
    </row>
    <row r="3872" spans="1:8" ht="31.5" x14ac:dyDescent="0.25">
      <c r="A3872" s="36"/>
      <c r="B3872" s="36"/>
      <c r="C3872" s="122" t="s">
        <v>15772</v>
      </c>
      <c r="D3872" s="106"/>
      <c r="E3872" s="106"/>
      <c r="F3872" s="106">
        <v>2</v>
      </c>
      <c r="G3872" s="117">
        <v>25.92</v>
      </c>
      <c r="H3872" s="102"/>
    </row>
    <row r="3873" spans="1:8" ht="31.5" x14ac:dyDescent="0.25">
      <c r="A3873" s="36" t="s">
        <v>4939</v>
      </c>
      <c r="B3873" s="36" t="s">
        <v>10892</v>
      </c>
      <c r="C3873" s="121" t="s">
        <v>4940</v>
      </c>
      <c r="D3873" s="36" t="s">
        <v>3</v>
      </c>
      <c r="E3873" s="36">
        <v>10</v>
      </c>
      <c r="F3873" s="36">
        <v>1</v>
      </c>
      <c r="G3873" s="116">
        <v>259.18</v>
      </c>
      <c r="H3873" s="102" t="s">
        <v>18981</v>
      </c>
    </row>
    <row r="3874" spans="1:8" ht="31.5" x14ac:dyDescent="0.25">
      <c r="A3874" s="36"/>
      <c r="B3874" s="36"/>
      <c r="C3874" s="122" t="s">
        <v>15773</v>
      </c>
      <c r="D3874" s="106"/>
      <c r="E3874" s="106"/>
      <c r="F3874" s="106">
        <v>1</v>
      </c>
      <c r="G3874" s="117">
        <v>259.18</v>
      </c>
      <c r="H3874" s="102"/>
    </row>
    <row r="3875" spans="1:8" ht="31.5" x14ac:dyDescent="0.25">
      <c r="A3875" s="36" t="s">
        <v>4941</v>
      </c>
      <c r="B3875" s="36" t="s">
        <v>10893</v>
      </c>
      <c r="C3875" s="121" t="s">
        <v>4942</v>
      </c>
      <c r="D3875" s="36" t="s">
        <v>7</v>
      </c>
      <c r="E3875" s="36">
        <v>0.5</v>
      </c>
      <c r="F3875" s="36">
        <v>1</v>
      </c>
      <c r="G3875" s="116">
        <v>12.96</v>
      </c>
      <c r="H3875" s="102" t="s">
        <v>17879</v>
      </c>
    </row>
    <row r="3876" spans="1:8" ht="31.5" x14ac:dyDescent="0.25">
      <c r="A3876" s="36"/>
      <c r="B3876" s="36"/>
      <c r="C3876" s="122" t="s">
        <v>15774</v>
      </c>
      <c r="D3876" s="106"/>
      <c r="E3876" s="106"/>
      <c r="F3876" s="106">
        <v>1</v>
      </c>
      <c r="G3876" s="117">
        <v>12.96</v>
      </c>
      <c r="H3876" s="102"/>
    </row>
    <row r="3877" spans="1:8" ht="31.5" x14ac:dyDescent="0.25">
      <c r="A3877" s="36" t="s">
        <v>4943</v>
      </c>
      <c r="B3877" s="36" t="s">
        <v>10894</v>
      </c>
      <c r="C3877" s="121" t="s">
        <v>4944</v>
      </c>
      <c r="D3877" s="36" t="s">
        <v>7</v>
      </c>
      <c r="E3877" s="36">
        <v>0.5</v>
      </c>
      <c r="F3877" s="36">
        <v>1</v>
      </c>
      <c r="G3877" s="116">
        <v>12.96</v>
      </c>
      <c r="H3877" s="102" t="s">
        <v>18606</v>
      </c>
    </row>
    <row r="3878" spans="1:8" ht="31.5" x14ac:dyDescent="0.25">
      <c r="A3878" s="36"/>
      <c r="B3878" s="36"/>
      <c r="C3878" s="122" t="s">
        <v>15775</v>
      </c>
      <c r="D3878" s="106"/>
      <c r="E3878" s="106"/>
      <c r="F3878" s="106">
        <v>1</v>
      </c>
      <c r="G3878" s="117">
        <v>12.96</v>
      </c>
      <c r="H3878" s="102"/>
    </row>
    <row r="3879" spans="1:8" x14ac:dyDescent="0.25">
      <c r="A3879" s="36" t="s">
        <v>4945</v>
      </c>
      <c r="B3879" s="36" t="s">
        <v>10895</v>
      </c>
      <c r="C3879" s="121" t="s">
        <v>4946</v>
      </c>
      <c r="D3879" s="36" t="s">
        <v>7</v>
      </c>
      <c r="E3879" s="36">
        <v>0.5</v>
      </c>
      <c r="F3879" s="36">
        <v>1</v>
      </c>
      <c r="G3879" s="116">
        <v>12.96</v>
      </c>
      <c r="H3879" s="102" t="s">
        <v>20523</v>
      </c>
    </row>
    <row r="3880" spans="1:8" ht="31.5" x14ac:dyDescent="0.25">
      <c r="A3880" s="36"/>
      <c r="B3880" s="36"/>
      <c r="C3880" s="122" t="s">
        <v>15776</v>
      </c>
      <c r="D3880" s="106"/>
      <c r="E3880" s="106"/>
      <c r="F3880" s="106">
        <v>1</v>
      </c>
      <c r="G3880" s="117">
        <v>12.96</v>
      </c>
      <c r="H3880" s="102"/>
    </row>
    <row r="3881" spans="1:8" ht="31.5" x14ac:dyDescent="0.25">
      <c r="A3881" s="36" t="s">
        <v>4947</v>
      </c>
      <c r="B3881" s="36" t="s">
        <v>10896</v>
      </c>
      <c r="C3881" s="121" t="s">
        <v>4948</v>
      </c>
      <c r="D3881" s="36" t="s">
        <v>5</v>
      </c>
      <c r="E3881" s="36">
        <v>5</v>
      </c>
      <c r="F3881" s="36">
        <v>1</v>
      </c>
      <c r="G3881" s="116">
        <v>129.59</v>
      </c>
      <c r="H3881" s="102" t="s">
        <v>17043</v>
      </c>
    </row>
    <row r="3882" spans="1:8" x14ac:dyDescent="0.25">
      <c r="A3882" s="36"/>
      <c r="B3882" s="36"/>
      <c r="C3882" s="121"/>
      <c r="D3882" s="36" t="s">
        <v>7</v>
      </c>
      <c r="E3882" s="36">
        <v>0.5</v>
      </c>
      <c r="F3882" s="36">
        <v>1</v>
      </c>
      <c r="G3882" s="116">
        <v>12.96</v>
      </c>
      <c r="H3882" s="102"/>
    </row>
    <row r="3883" spans="1:8" ht="31.5" x14ac:dyDescent="0.25">
      <c r="A3883" s="36"/>
      <c r="B3883" s="36"/>
      <c r="C3883" s="122" t="s">
        <v>15777</v>
      </c>
      <c r="D3883" s="106"/>
      <c r="E3883" s="106"/>
      <c r="F3883" s="106">
        <v>2</v>
      </c>
      <c r="G3883" s="117">
        <v>142.55000000000001</v>
      </c>
      <c r="H3883" s="102"/>
    </row>
    <row r="3884" spans="1:8" ht="31.5" x14ac:dyDescent="0.25">
      <c r="A3884" s="36" t="s">
        <v>4949</v>
      </c>
      <c r="B3884" s="36" t="s">
        <v>10897</v>
      </c>
      <c r="C3884" s="121" t="s">
        <v>4950</v>
      </c>
      <c r="D3884" s="36" t="s">
        <v>5</v>
      </c>
      <c r="E3884" s="36">
        <v>5</v>
      </c>
      <c r="F3884" s="36">
        <v>1</v>
      </c>
      <c r="G3884" s="116">
        <v>129.59</v>
      </c>
      <c r="H3884" s="102" t="s">
        <v>16997</v>
      </c>
    </row>
    <row r="3885" spans="1:8" ht="31.5" x14ac:dyDescent="0.25">
      <c r="A3885" s="36"/>
      <c r="B3885" s="36"/>
      <c r="C3885" s="122" t="s">
        <v>15778</v>
      </c>
      <c r="D3885" s="106"/>
      <c r="E3885" s="106"/>
      <c r="F3885" s="106">
        <v>1</v>
      </c>
      <c r="G3885" s="117">
        <v>129.59</v>
      </c>
      <c r="H3885" s="102"/>
    </row>
    <row r="3886" spans="1:8" ht="31.5" x14ac:dyDescent="0.25">
      <c r="A3886" s="36" t="s">
        <v>4951</v>
      </c>
      <c r="B3886" s="36" t="s">
        <v>10898</v>
      </c>
      <c r="C3886" s="121" t="s">
        <v>4952</v>
      </c>
      <c r="D3886" s="36" t="s">
        <v>8</v>
      </c>
      <c r="E3886" s="36">
        <v>2</v>
      </c>
      <c r="F3886" s="36">
        <v>1</v>
      </c>
      <c r="G3886" s="116">
        <v>51.84</v>
      </c>
      <c r="H3886" s="102" t="s">
        <v>19493</v>
      </c>
    </row>
    <row r="3887" spans="1:8" x14ac:dyDescent="0.25">
      <c r="A3887" s="36"/>
      <c r="B3887" s="36"/>
      <c r="C3887" s="121"/>
      <c r="D3887" s="36" t="s">
        <v>7</v>
      </c>
      <c r="E3887" s="36">
        <v>0.5</v>
      </c>
      <c r="F3887" s="36">
        <v>1</v>
      </c>
      <c r="G3887" s="116">
        <v>12.96</v>
      </c>
      <c r="H3887" s="102"/>
    </row>
    <row r="3888" spans="1:8" ht="31.5" x14ac:dyDescent="0.25">
      <c r="A3888" s="36"/>
      <c r="B3888" s="36"/>
      <c r="C3888" s="122" t="s">
        <v>15779</v>
      </c>
      <c r="D3888" s="106"/>
      <c r="E3888" s="106"/>
      <c r="F3888" s="106">
        <v>2</v>
      </c>
      <c r="G3888" s="117">
        <v>64.800000000000011</v>
      </c>
      <c r="H3888" s="102"/>
    </row>
    <row r="3889" spans="1:8" ht="31.5" x14ac:dyDescent="0.25">
      <c r="A3889" s="36" t="s">
        <v>4953</v>
      </c>
      <c r="B3889" s="36" t="s">
        <v>10899</v>
      </c>
      <c r="C3889" s="121" t="s">
        <v>4954</v>
      </c>
      <c r="D3889" s="36" t="s">
        <v>7</v>
      </c>
      <c r="E3889" s="36">
        <v>0.5</v>
      </c>
      <c r="F3889" s="36">
        <v>1</v>
      </c>
      <c r="G3889" s="116">
        <v>12.96</v>
      </c>
      <c r="H3889" s="102" t="s">
        <v>20004</v>
      </c>
    </row>
    <row r="3890" spans="1:8" ht="31.5" x14ac:dyDescent="0.25">
      <c r="A3890" s="36"/>
      <c r="B3890" s="36"/>
      <c r="C3890" s="122" t="s">
        <v>15780</v>
      </c>
      <c r="D3890" s="106"/>
      <c r="E3890" s="106"/>
      <c r="F3890" s="106">
        <v>1</v>
      </c>
      <c r="G3890" s="117">
        <v>12.96</v>
      </c>
      <c r="H3890" s="102"/>
    </row>
    <row r="3891" spans="1:8" ht="31.5" x14ac:dyDescent="0.25">
      <c r="A3891" s="36" t="s">
        <v>4955</v>
      </c>
      <c r="B3891" s="36" t="s">
        <v>10900</v>
      </c>
      <c r="C3891" s="121" t="s">
        <v>4956</v>
      </c>
      <c r="D3891" s="36" t="s">
        <v>4</v>
      </c>
      <c r="E3891" s="36">
        <v>8</v>
      </c>
      <c r="F3891" s="36">
        <v>1</v>
      </c>
      <c r="G3891" s="116">
        <v>207.35</v>
      </c>
      <c r="H3891" s="102" t="s">
        <v>20374</v>
      </c>
    </row>
    <row r="3892" spans="1:8" ht="31.5" x14ac:dyDescent="0.25">
      <c r="A3892" s="36"/>
      <c r="B3892" s="36"/>
      <c r="C3892" s="122" t="s">
        <v>15781</v>
      </c>
      <c r="D3892" s="106"/>
      <c r="E3892" s="106"/>
      <c r="F3892" s="106">
        <v>1</v>
      </c>
      <c r="G3892" s="117">
        <v>207.35</v>
      </c>
      <c r="H3892" s="102"/>
    </row>
    <row r="3893" spans="1:8" x14ac:dyDescent="0.25">
      <c r="A3893" s="36" t="s">
        <v>4957</v>
      </c>
      <c r="B3893" s="36" t="s">
        <v>10901</v>
      </c>
      <c r="C3893" s="121" t="s">
        <v>4958</v>
      </c>
      <c r="D3893" s="36" t="s">
        <v>7</v>
      </c>
      <c r="E3893" s="36">
        <v>0.5</v>
      </c>
      <c r="F3893" s="36">
        <v>1</v>
      </c>
      <c r="G3893" s="116">
        <v>12.96</v>
      </c>
      <c r="H3893" s="102" t="s">
        <v>19628</v>
      </c>
    </row>
    <row r="3894" spans="1:8" ht="31.5" x14ac:dyDescent="0.25">
      <c r="A3894" s="36"/>
      <c r="B3894" s="36"/>
      <c r="C3894" s="122" t="s">
        <v>15782</v>
      </c>
      <c r="D3894" s="106"/>
      <c r="E3894" s="106"/>
      <c r="F3894" s="106">
        <v>1</v>
      </c>
      <c r="G3894" s="117">
        <v>12.96</v>
      </c>
      <c r="H3894" s="102"/>
    </row>
    <row r="3895" spans="1:8" ht="31.5" x14ac:dyDescent="0.25">
      <c r="A3895" s="36" t="s">
        <v>4959</v>
      </c>
      <c r="B3895" s="36" t="s">
        <v>10902</v>
      </c>
      <c r="C3895" s="121" t="s">
        <v>4960</v>
      </c>
      <c r="D3895" s="36" t="s">
        <v>5</v>
      </c>
      <c r="E3895" s="36">
        <v>5</v>
      </c>
      <c r="F3895" s="36">
        <v>2</v>
      </c>
      <c r="G3895" s="116">
        <v>259.18</v>
      </c>
      <c r="H3895" s="102" t="s">
        <v>19653</v>
      </c>
    </row>
    <row r="3896" spans="1:8" ht="31.5" x14ac:dyDescent="0.25">
      <c r="A3896" s="36"/>
      <c r="B3896" s="36"/>
      <c r="C3896" s="122" t="s">
        <v>15783</v>
      </c>
      <c r="D3896" s="106"/>
      <c r="E3896" s="106"/>
      <c r="F3896" s="106">
        <v>2</v>
      </c>
      <c r="G3896" s="117">
        <v>259.18</v>
      </c>
      <c r="H3896" s="102"/>
    </row>
    <row r="3897" spans="1:8" ht="31.5" x14ac:dyDescent="0.25">
      <c r="A3897" s="36" t="s">
        <v>4961</v>
      </c>
      <c r="B3897" s="36" t="s">
        <v>10903</v>
      </c>
      <c r="C3897" s="121" t="s">
        <v>4962</v>
      </c>
      <c r="D3897" s="36" t="s">
        <v>5</v>
      </c>
      <c r="E3897" s="36">
        <v>5</v>
      </c>
      <c r="F3897" s="36">
        <v>1</v>
      </c>
      <c r="G3897" s="116">
        <v>129.59</v>
      </c>
      <c r="H3897" s="102" t="s">
        <v>17035</v>
      </c>
    </row>
    <row r="3898" spans="1:8" ht="31.5" x14ac:dyDescent="0.25">
      <c r="A3898" s="36"/>
      <c r="B3898" s="36"/>
      <c r="C3898" s="122" t="s">
        <v>15784</v>
      </c>
      <c r="D3898" s="106"/>
      <c r="E3898" s="106"/>
      <c r="F3898" s="106">
        <v>1</v>
      </c>
      <c r="G3898" s="117">
        <v>129.59</v>
      </c>
      <c r="H3898" s="102"/>
    </row>
    <row r="3899" spans="1:8" ht="31.5" x14ac:dyDescent="0.25">
      <c r="A3899" s="36" t="s">
        <v>4963</v>
      </c>
      <c r="B3899" s="36" t="s">
        <v>10904</v>
      </c>
      <c r="C3899" s="121" t="s">
        <v>4964</v>
      </c>
      <c r="D3899" s="36" t="s">
        <v>5</v>
      </c>
      <c r="E3899" s="36">
        <v>5</v>
      </c>
      <c r="F3899" s="36">
        <v>1</v>
      </c>
      <c r="G3899" s="116">
        <v>129.59</v>
      </c>
      <c r="H3899" s="102" t="s">
        <v>16932</v>
      </c>
    </row>
    <row r="3900" spans="1:8" ht="31.5" x14ac:dyDescent="0.25">
      <c r="A3900" s="36"/>
      <c r="B3900" s="36"/>
      <c r="C3900" s="122" t="s">
        <v>15785</v>
      </c>
      <c r="D3900" s="106"/>
      <c r="E3900" s="106"/>
      <c r="F3900" s="106">
        <v>1</v>
      </c>
      <c r="G3900" s="117">
        <v>129.59</v>
      </c>
      <c r="H3900" s="102"/>
    </row>
    <row r="3901" spans="1:8" ht="31.5" x14ac:dyDescent="0.25">
      <c r="A3901" s="36" t="s">
        <v>4965</v>
      </c>
      <c r="B3901" s="36" t="s">
        <v>10905</v>
      </c>
      <c r="C3901" s="121" t="s">
        <v>4966</v>
      </c>
      <c r="D3901" s="36" t="s">
        <v>5</v>
      </c>
      <c r="E3901" s="36">
        <v>5</v>
      </c>
      <c r="F3901" s="36">
        <v>1</v>
      </c>
      <c r="G3901" s="116">
        <v>129.59</v>
      </c>
      <c r="H3901" s="102" t="s">
        <v>20910</v>
      </c>
    </row>
    <row r="3902" spans="1:8" ht="31.5" x14ac:dyDescent="0.25">
      <c r="A3902" s="36"/>
      <c r="B3902" s="36"/>
      <c r="C3902" s="122" t="s">
        <v>15786</v>
      </c>
      <c r="D3902" s="106"/>
      <c r="E3902" s="106"/>
      <c r="F3902" s="106">
        <v>1</v>
      </c>
      <c r="G3902" s="117">
        <v>129.59</v>
      </c>
      <c r="H3902" s="102"/>
    </row>
    <row r="3903" spans="1:8" x14ac:dyDescent="0.25">
      <c r="A3903" s="36" t="s">
        <v>4967</v>
      </c>
      <c r="B3903" s="36" t="s">
        <v>10906</v>
      </c>
      <c r="C3903" s="121" t="s">
        <v>4968</v>
      </c>
      <c r="D3903" s="36" t="s">
        <v>7</v>
      </c>
      <c r="E3903" s="36">
        <v>0.5</v>
      </c>
      <c r="F3903" s="36">
        <v>1</v>
      </c>
      <c r="G3903" s="116">
        <v>12.96</v>
      </c>
      <c r="H3903" s="102" t="s">
        <v>17567</v>
      </c>
    </row>
    <row r="3904" spans="1:8" ht="31.5" x14ac:dyDescent="0.25">
      <c r="A3904" s="36"/>
      <c r="B3904" s="36"/>
      <c r="C3904" s="122" t="s">
        <v>15787</v>
      </c>
      <c r="D3904" s="106"/>
      <c r="E3904" s="106"/>
      <c r="F3904" s="106">
        <v>1</v>
      </c>
      <c r="G3904" s="117">
        <v>12.96</v>
      </c>
      <c r="H3904" s="102"/>
    </row>
    <row r="3905" spans="1:8" x14ac:dyDescent="0.25">
      <c r="A3905" s="36" t="s">
        <v>4969</v>
      </c>
      <c r="B3905" s="36" t="s">
        <v>10907</v>
      </c>
      <c r="C3905" s="121" t="s">
        <v>4970</v>
      </c>
      <c r="D3905" s="36" t="s">
        <v>7</v>
      </c>
      <c r="E3905" s="36">
        <v>0.5</v>
      </c>
      <c r="F3905" s="36">
        <v>5</v>
      </c>
      <c r="G3905" s="116">
        <v>64.8</v>
      </c>
      <c r="H3905" s="102" t="s">
        <v>17948</v>
      </c>
    </row>
    <row r="3906" spans="1:8" x14ac:dyDescent="0.25">
      <c r="A3906" s="36"/>
      <c r="B3906" s="36"/>
      <c r="C3906" s="122" t="s">
        <v>15788</v>
      </c>
      <c r="D3906" s="106"/>
      <c r="E3906" s="106"/>
      <c r="F3906" s="106">
        <v>5</v>
      </c>
      <c r="G3906" s="117">
        <v>64.8</v>
      </c>
      <c r="H3906" s="102"/>
    </row>
    <row r="3907" spans="1:8" ht="31.5" x14ac:dyDescent="0.25">
      <c r="A3907" s="36" t="s">
        <v>4971</v>
      </c>
      <c r="B3907" s="36" t="s">
        <v>10908</v>
      </c>
      <c r="C3907" s="121" t="s">
        <v>4972</v>
      </c>
      <c r="D3907" s="36" t="s">
        <v>7</v>
      </c>
      <c r="E3907" s="36">
        <v>0.5</v>
      </c>
      <c r="F3907" s="36">
        <v>1</v>
      </c>
      <c r="G3907" s="116">
        <v>12.96</v>
      </c>
      <c r="H3907" s="102" t="s">
        <v>20091</v>
      </c>
    </row>
    <row r="3908" spans="1:8" ht="31.5" x14ac:dyDescent="0.25">
      <c r="A3908" s="36"/>
      <c r="B3908" s="36"/>
      <c r="C3908" s="122" t="s">
        <v>15789</v>
      </c>
      <c r="D3908" s="106"/>
      <c r="E3908" s="106"/>
      <c r="F3908" s="106">
        <v>1</v>
      </c>
      <c r="G3908" s="117">
        <v>12.96</v>
      </c>
      <c r="H3908" s="102"/>
    </row>
    <row r="3909" spans="1:8" ht="31.5" x14ac:dyDescent="0.25">
      <c r="A3909" s="36" t="s">
        <v>4973</v>
      </c>
      <c r="B3909" s="36" t="s">
        <v>10909</v>
      </c>
      <c r="C3909" s="121" t="s">
        <v>4974</v>
      </c>
      <c r="D3909" s="36" t="s">
        <v>7</v>
      </c>
      <c r="E3909" s="36">
        <v>0.5</v>
      </c>
      <c r="F3909" s="36">
        <v>1</v>
      </c>
      <c r="G3909" s="116">
        <v>12.96</v>
      </c>
      <c r="H3909" s="102" t="s">
        <v>19397</v>
      </c>
    </row>
    <row r="3910" spans="1:8" ht="31.5" x14ac:dyDescent="0.25">
      <c r="A3910" s="36"/>
      <c r="B3910" s="36"/>
      <c r="C3910" s="122" t="s">
        <v>15790</v>
      </c>
      <c r="D3910" s="106"/>
      <c r="E3910" s="106"/>
      <c r="F3910" s="106">
        <v>1</v>
      </c>
      <c r="G3910" s="117">
        <v>12.96</v>
      </c>
      <c r="H3910" s="102"/>
    </row>
    <row r="3911" spans="1:8" ht="31.5" x14ac:dyDescent="0.25">
      <c r="A3911" s="36" t="s">
        <v>4975</v>
      </c>
      <c r="B3911" s="36" t="s">
        <v>10910</v>
      </c>
      <c r="C3911" s="121" t="s">
        <v>4976</v>
      </c>
      <c r="D3911" s="36" t="s">
        <v>5</v>
      </c>
      <c r="E3911" s="36">
        <v>5</v>
      </c>
      <c r="F3911" s="36">
        <v>1</v>
      </c>
      <c r="G3911" s="116">
        <v>129.59</v>
      </c>
      <c r="H3911" s="102" t="s">
        <v>18253</v>
      </c>
    </row>
    <row r="3912" spans="1:8" ht="31.5" x14ac:dyDescent="0.25">
      <c r="A3912" s="36"/>
      <c r="B3912" s="36"/>
      <c r="C3912" s="122" t="s">
        <v>15791</v>
      </c>
      <c r="D3912" s="106"/>
      <c r="E3912" s="106"/>
      <c r="F3912" s="106">
        <v>1</v>
      </c>
      <c r="G3912" s="117">
        <v>129.59</v>
      </c>
      <c r="H3912" s="102"/>
    </row>
    <row r="3913" spans="1:8" x14ac:dyDescent="0.25">
      <c r="A3913" s="36" t="s">
        <v>4977</v>
      </c>
      <c r="B3913" s="36" t="s">
        <v>10911</v>
      </c>
      <c r="C3913" s="121" t="s">
        <v>4978</v>
      </c>
      <c r="D3913" s="36" t="s">
        <v>8</v>
      </c>
      <c r="E3913" s="36">
        <v>2</v>
      </c>
      <c r="F3913" s="36">
        <v>1</v>
      </c>
      <c r="G3913" s="116">
        <v>51.84</v>
      </c>
      <c r="H3913" s="102" t="s">
        <v>19488</v>
      </c>
    </row>
    <row r="3914" spans="1:8" x14ac:dyDescent="0.25">
      <c r="A3914" s="36"/>
      <c r="B3914" s="36"/>
      <c r="C3914" s="121"/>
      <c r="D3914" s="36" t="s">
        <v>7</v>
      </c>
      <c r="E3914" s="36">
        <v>0.5</v>
      </c>
      <c r="F3914" s="36">
        <v>1</v>
      </c>
      <c r="G3914" s="116">
        <v>12.96</v>
      </c>
      <c r="H3914" s="102"/>
    </row>
    <row r="3915" spans="1:8" x14ac:dyDescent="0.25">
      <c r="A3915" s="36"/>
      <c r="B3915" s="36"/>
      <c r="C3915" s="122" t="s">
        <v>15792</v>
      </c>
      <c r="D3915" s="106"/>
      <c r="E3915" s="106"/>
      <c r="F3915" s="106">
        <v>2</v>
      </c>
      <c r="G3915" s="117">
        <v>64.800000000000011</v>
      </c>
      <c r="H3915" s="102"/>
    </row>
    <row r="3916" spans="1:8" ht="31.5" x14ac:dyDescent="0.25">
      <c r="A3916" s="36" t="s">
        <v>7087</v>
      </c>
      <c r="B3916" s="36" t="s">
        <v>10912</v>
      </c>
      <c r="C3916" s="121" t="s">
        <v>7088</v>
      </c>
      <c r="D3916" s="36" t="s">
        <v>7</v>
      </c>
      <c r="E3916" s="36">
        <v>0.5</v>
      </c>
      <c r="F3916" s="36">
        <v>1</v>
      </c>
      <c r="G3916" s="116">
        <v>12.96</v>
      </c>
      <c r="H3916" s="102" t="s">
        <v>20633</v>
      </c>
    </row>
    <row r="3917" spans="1:8" ht="31.5" x14ac:dyDescent="0.25">
      <c r="A3917" s="36"/>
      <c r="B3917" s="36"/>
      <c r="C3917" s="122" t="s">
        <v>15793</v>
      </c>
      <c r="D3917" s="106"/>
      <c r="E3917" s="106"/>
      <c r="F3917" s="106">
        <v>1</v>
      </c>
      <c r="G3917" s="117">
        <v>12.96</v>
      </c>
      <c r="H3917" s="102"/>
    </row>
    <row r="3918" spans="1:8" ht="31.5" x14ac:dyDescent="0.25">
      <c r="A3918" s="36" t="s">
        <v>4979</v>
      </c>
      <c r="B3918" s="36" t="s">
        <v>10913</v>
      </c>
      <c r="C3918" s="121" t="s">
        <v>4980</v>
      </c>
      <c r="D3918" s="36" t="s">
        <v>5</v>
      </c>
      <c r="E3918" s="36">
        <v>5</v>
      </c>
      <c r="F3918" s="36">
        <v>1</v>
      </c>
      <c r="G3918" s="116">
        <v>129.59</v>
      </c>
      <c r="H3918" s="102" t="s">
        <v>20239</v>
      </c>
    </row>
    <row r="3919" spans="1:8" ht="31.5" x14ac:dyDescent="0.25">
      <c r="A3919" s="36"/>
      <c r="B3919" s="36"/>
      <c r="C3919" s="122" t="s">
        <v>15794</v>
      </c>
      <c r="D3919" s="106"/>
      <c r="E3919" s="106"/>
      <c r="F3919" s="106">
        <v>1</v>
      </c>
      <c r="G3919" s="117">
        <v>129.59</v>
      </c>
      <c r="H3919" s="102"/>
    </row>
    <row r="3920" spans="1:8" ht="31.5" x14ac:dyDescent="0.25">
      <c r="A3920" s="36" t="s">
        <v>4981</v>
      </c>
      <c r="B3920" s="36" t="s">
        <v>10914</v>
      </c>
      <c r="C3920" s="121" t="s">
        <v>4982</v>
      </c>
      <c r="D3920" s="36" t="s">
        <v>5</v>
      </c>
      <c r="E3920" s="36">
        <v>5</v>
      </c>
      <c r="F3920" s="36">
        <v>1</v>
      </c>
      <c r="G3920" s="116">
        <v>129.59</v>
      </c>
      <c r="H3920" s="102" t="s">
        <v>20451</v>
      </c>
    </row>
    <row r="3921" spans="1:8" ht="31.5" x14ac:dyDescent="0.25">
      <c r="A3921" s="36"/>
      <c r="B3921" s="36"/>
      <c r="C3921" s="122" t="s">
        <v>15795</v>
      </c>
      <c r="D3921" s="106"/>
      <c r="E3921" s="106"/>
      <c r="F3921" s="106">
        <v>1</v>
      </c>
      <c r="G3921" s="117">
        <v>129.59</v>
      </c>
      <c r="H3921" s="102"/>
    </row>
    <row r="3922" spans="1:8" x14ac:dyDescent="0.25">
      <c r="A3922" s="36" t="s">
        <v>4983</v>
      </c>
      <c r="B3922" s="36" t="s">
        <v>10915</v>
      </c>
      <c r="C3922" s="121" t="s">
        <v>4984</v>
      </c>
      <c r="D3922" s="36" t="s">
        <v>7</v>
      </c>
      <c r="E3922" s="36">
        <v>0.5</v>
      </c>
      <c r="F3922" s="36">
        <v>1</v>
      </c>
      <c r="G3922" s="116">
        <v>12.96</v>
      </c>
      <c r="H3922" s="102" t="s">
        <v>19784</v>
      </c>
    </row>
    <row r="3923" spans="1:8" ht="31.5" x14ac:dyDescent="0.25">
      <c r="A3923" s="36"/>
      <c r="B3923" s="36"/>
      <c r="C3923" s="122" t="s">
        <v>15796</v>
      </c>
      <c r="D3923" s="106"/>
      <c r="E3923" s="106"/>
      <c r="F3923" s="106">
        <v>1</v>
      </c>
      <c r="G3923" s="117">
        <v>12.96</v>
      </c>
      <c r="H3923" s="102"/>
    </row>
    <row r="3924" spans="1:8" ht="63" x14ac:dyDescent="0.25">
      <c r="A3924" s="36" t="s">
        <v>4985</v>
      </c>
      <c r="B3924" s="36" t="s">
        <v>10916</v>
      </c>
      <c r="C3924" s="121" t="s">
        <v>4986</v>
      </c>
      <c r="D3924" s="36" t="s">
        <v>5</v>
      </c>
      <c r="E3924" s="36">
        <v>5</v>
      </c>
      <c r="F3924" s="36">
        <v>1</v>
      </c>
      <c r="G3924" s="116">
        <v>129.59</v>
      </c>
      <c r="H3924" s="102" t="s">
        <v>17014</v>
      </c>
    </row>
    <row r="3925" spans="1:8" ht="78.75" x14ac:dyDescent="0.25">
      <c r="A3925" s="36"/>
      <c r="B3925" s="36"/>
      <c r="C3925" s="122" t="s">
        <v>15797</v>
      </c>
      <c r="D3925" s="106"/>
      <c r="E3925" s="106"/>
      <c r="F3925" s="106">
        <v>1</v>
      </c>
      <c r="G3925" s="117">
        <v>129.59</v>
      </c>
      <c r="H3925" s="102"/>
    </row>
    <row r="3926" spans="1:8" ht="47.25" x14ac:dyDescent="0.25">
      <c r="A3926" s="36" t="s">
        <v>4987</v>
      </c>
      <c r="B3926" s="36" t="s">
        <v>10917</v>
      </c>
      <c r="C3926" s="121" t="s">
        <v>4988</v>
      </c>
      <c r="D3926" s="36" t="s">
        <v>3</v>
      </c>
      <c r="E3926" s="36">
        <v>10</v>
      </c>
      <c r="F3926" s="36">
        <v>1</v>
      </c>
      <c r="G3926" s="116">
        <v>259.18</v>
      </c>
      <c r="H3926" s="102" t="s">
        <v>19727</v>
      </c>
    </row>
    <row r="3927" spans="1:8" x14ac:dyDescent="0.25">
      <c r="A3927" s="36"/>
      <c r="B3927" s="36"/>
      <c r="C3927" s="121"/>
      <c r="D3927" s="36" t="s">
        <v>7</v>
      </c>
      <c r="E3927" s="36">
        <v>0.5</v>
      </c>
      <c r="F3927" s="36">
        <v>1</v>
      </c>
      <c r="G3927" s="116">
        <v>12.96</v>
      </c>
      <c r="H3927" s="102"/>
    </row>
    <row r="3928" spans="1:8" ht="47.25" x14ac:dyDescent="0.25">
      <c r="A3928" s="36"/>
      <c r="B3928" s="36"/>
      <c r="C3928" s="122" t="s">
        <v>15798</v>
      </c>
      <c r="D3928" s="106"/>
      <c r="E3928" s="106"/>
      <c r="F3928" s="106">
        <v>2</v>
      </c>
      <c r="G3928" s="117">
        <v>272.14</v>
      </c>
      <c r="H3928" s="102"/>
    </row>
    <row r="3929" spans="1:8" ht="31.5" x14ac:dyDescent="0.25">
      <c r="A3929" s="36" t="s">
        <v>4991</v>
      </c>
      <c r="B3929" s="36" t="s">
        <v>10918</v>
      </c>
      <c r="C3929" s="121" t="s">
        <v>4992</v>
      </c>
      <c r="D3929" s="36" t="s">
        <v>4</v>
      </c>
      <c r="E3929" s="36">
        <v>8</v>
      </c>
      <c r="F3929" s="36">
        <v>1</v>
      </c>
      <c r="G3929" s="116">
        <v>207.35</v>
      </c>
      <c r="H3929" s="102" t="s">
        <v>20802</v>
      </c>
    </row>
    <row r="3930" spans="1:8" ht="31.5" x14ac:dyDescent="0.25">
      <c r="A3930" s="36"/>
      <c r="B3930" s="36"/>
      <c r="C3930" s="122" t="s">
        <v>15799</v>
      </c>
      <c r="D3930" s="106"/>
      <c r="E3930" s="106"/>
      <c r="F3930" s="106">
        <v>1</v>
      </c>
      <c r="G3930" s="117">
        <v>207.35</v>
      </c>
      <c r="H3930" s="102"/>
    </row>
    <row r="3931" spans="1:8" x14ac:dyDescent="0.25">
      <c r="A3931" s="36" t="s">
        <v>4993</v>
      </c>
      <c r="B3931" s="36" t="s">
        <v>10919</v>
      </c>
      <c r="C3931" s="121" t="s">
        <v>4994</v>
      </c>
      <c r="D3931" s="36" t="s">
        <v>5</v>
      </c>
      <c r="E3931" s="36">
        <v>5</v>
      </c>
      <c r="F3931" s="36">
        <v>1</v>
      </c>
      <c r="G3931" s="116">
        <v>129.59</v>
      </c>
      <c r="H3931" s="102" t="s">
        <v>17798</v>
      </c>
    </row>
    <row r="3932" spans="1:8" x14ac:dyDescent="0.25">
      <c r="A3932" s="36"/>
      <c r="B3932" s="36"/>
      <c r="C3932" s="121"/>
      <c r="D3932" s="36" t="s">
        <v>7</v>
      </c>
      <c r="E3932" s="36">
        <v>0.5</v>
      </c>
      <c r="F3932" s="36">
        <v>8</v>
      </c>
      <c r="G3932" s="116">
        <v>103.67</v>
      </c>
      <c r="H3932" s="102"/>
    </row>
    <row r="3933" spans="1:8" x14ac:dyDescent="0.25">
      <c r="A3933" s="36"/>
      <c r="B3933" s="36"/>
      <c r="C3933" s="122" t="s">
        <v>15800</v>
      </c>
      <c r="D3933" s="106"/>
      <c r="E3933" s="106"/>
      <c r="F3933" s="106">
        <v>9</v>
      </c>
      <c r="G3933" s="117">
        <v>233.26</v>
      </c>
      <c r="H3933" s="102"/>
    </row>
    <row r="3934" spans="1:8" ht="31.5" x14ac:dyDescent="0.25">
      <c r="A3934" s="36" t="s">
        <v>6730</v>
      </c>
      <c r="B3934" s="36" t="s">
        <v>10920</v>
      </c>
      <c r="C3934" s="121" t="s">
        <v>6731</v>
      </c>
      <c r="D3934" s="36" t="s">
        <v>5</v>
      </c>
      <c r="E3934" s="36">
        <v>5</v>
      </c>
      <c r="F3934" s="36">
        <v>1</v>
      </c>
      <c r="G3934" s="116">
        <v>129.59</v>
      </c>
      <c r="H3934" s="102" t="s">
        <v>20533</v>
      </c>
    </row>
    <row r="3935" spans="1:8" x14ac:dyDescent="0.25">
      <c r="A3935" s="36"/>
      <c r="B3935" s="36"/>
      <c r="C3935" s="121"/>
      <c r="D3935" s="36" t="s">
        <v>7</v>
      </c>
      <c r="E3935" s="36">
        <v>0.5</v>
      </c>
      <c r="F3935" s="36">
        <v>3</v>
      </c>
      <c r="G3935" s="116">
        <v>38.880000000000003</v>
      </c>
      <c r="H3935" s="102"/>
    </row>
    <row r="3936" spans="1:8" ht="31.5" x14ac:dyDescent="0.25">
      <c r="A3936" s="36"/>
      <c r="B3936" s="36"/>
      <c r="C3936" s="122" t="s">
        <v>15801</v>
      </c>
      <c r="D3936" s="106"/>
      <c r="E3936" s="106"/>
      <c r="F3936" s="106">
        <v>4</v>
      </c>
      <c r="G3936" s="117">
        <v>168.47</v>
      </c>
      <c r="H3936" s="102"/>
    </row>
    <row r="3937" spans="1:8" ht="31.5" x14ac:dyDescent="0.25">
      <c r="A3937" s="36" t="s">
        <v>6732</v>
      </c>
      <c r="B3937" s="36" t="s">
        <v>10921</v>
      </c>
      <c r="C3937" s="121" t="s">
        <v>6733</v>
      </c>
      <c r="D3937" s="36" t="s">
        <v>7</v>
      </c>
      <c r="E3937" s="36">
        <v>0.5</v>
      </c>
      <c r="F3937" s="36">
        <v>1</v>
      </c>
      <c r="G3937" s="116">
        <v>12.96</v>
      </c>
      <c r="H3937" s="102" t="s">
        <v>19845</v>
      </c>
    </row>
    <row r="3938" spans="1:8" ht="31.5" x14ac:dyDescent="0.25">
      <c r="A3938" s="36"/>
      <c r="B3938" s="36"/>
      <c r="C3938" s="122" t="s">
        <v>15802</v>
      </c>
      <c r="D3938" s="106"/>
      <c r="E3938" s="106"/>
      <c r="F3938" s="106">
        <v>1</v>
      </c>
      <c r="G3938" s="117">
        <v>12.96</v>
      </c>
      <c r="H3938" s="102"/>
    </row>
    <row r="3939" spans="1:8" ht="31.5" x14ac:dyDescent="0.25">
      <c r="A3939" s="36" t="s">
        <v>6734</v>
      </c>
      <c r="B3939" s="36" t="s">
        <v>10922</v>
      </c>
      <c r="C3939" s="121" t="s">
        <v>6735</v>
      </c>
      <c r="D3939" s="36" t="s">
        <v>7</v>
      </c>
      <c r="E3939" s="36">
        <v>0.5</v>
      </c>
      <c r="F3939" s="36">
        <v>4</v>
      </c>
      <c r="G3939" s="116">
        <v>51.84</v>
      </c>
      <c r="H3939" s="102" t="s">
        <v>17292</v>
      </c>
    </row>
    <row r="3940" spans="1:8" ht="31.5" x14ac:dyDescent="0.25">
      <c r="A3940" s="36"/>
      <c r="B3940" s="36"/>
      <c r="C3940" s="122" t="s">
        <v>15803</v>
      </c>
      <c r="D3940" s="106"/>
      <c r="E3940" s="106"/>
      <c r="F3940" s="106">
        <v>4</v>
      </c>
      <c r="G3940" s="117">
        <v>51.84</v>
      </c>
      <c r="H3940" s="102"/>
    </row>
    <row r="3941" spans="1:8" ht="31.5" x14ac:dyDescent="0.25">
      <c r="A3941" s="36" t="s">
        <v>4995</v>
      </c>
      <c r="B3941" s="36" t="s">
        <v>10923</v>
      </c>
      <c r="C3941" s="121" t="s">
        <v>4996</v>
      </c>
      <c r="D3941" s="36" t="s">
        <v>3</v>
      </c>
      <c r="E3941" s="36">
        <v>10</v>
      </c>
      <c r="F3941" s="36">
        <v>1</v>
      </c>
      <c r="G3941" s="116">
        <v>259.18</v>
      </c>
      <c r="H3941" s="102" t="s">
        <v>20006</v>
      </c>
    </row>
    <row r="3942" spans="1:8" x14ac:dyDescent="0.25">
      <c r="A3942" s="36"/>
      <c r="B3942" s="36"/>
      <c r="C3942" s="121"/>
      <c r="D3942" s="36" t="s">
        <v>5</v>
      </c>
      <c r="E3942" s="36">
        <v>5</v>
      </c>
      <c r="F3942" s="36">
        <v>2</v>
      </c>
      <c r="G3942" s="116">
        <v>259.18</v>
      </c>
      <c r="H3942" s="102"/>
    </row>
    <row r="3943" spans="1:8" x14ac:dyDescent="0.25">
      <c r="A3943" s="36"/>
      <c r="B3943" s="36"/>
      <c r="C3943" s="121"/>
      <c r="D3943" s="36" t="s">
        <v>6</v>
      </c>
      <c r="E3943" s="36">
        <v>1</v>
      </c>
      <c r="F3943" s="36">
        <v>1</v>
      </c>
      <c r="G3943" s="116">
        <v>25.92</v>
      </c>
      <c r="H3943" s="102"/>
    </row>
    <row r="3944" spans="1:8" x14ac:dyDescent="0.25">
      <c r="A3944" s="36"/>
      <c r="B3944" s="36"/>
      <c r="C3944" s="121"/>
      <c r="D3944" s="36" t="s">
        <v>7</v>
      </c>
      <c r="E3944" s="36">
        <v>0.5</v>
      </c>
      <c r="F3944" s="36">
        <v>7</v>
      </c>
      <c r="G3944" s="116">
        <v>90.71</v>
      </c>
      <c r="H3944" s="102"/>
    </row>
    <row r="3945" spans="1:8" ht="31.5" x14ac:dyDescent="0.25">
      <c r="A3945" s="36"/>
      <c r="B3945" s="36"/>
      <c r="C3945" s="122" t="s">
        <v>15804</v>
      </c>
      <c r="D3945" s="106"/>
      <c r="E3945" s="106"/>
      <c r="F3945" s="106">
        <v>11</v>
      </c>
      <c r="G3945" s="117">
        <v>634.99</v>
      </c>
      <c r="H3945" s="102"/>
    </row>
    <row r="3946" spans="1:8" x14ac:dyDescent="0.25">
      <c r="A3946" s="36" t="s">
        <v>4997</v>
      </c>
      <c r="B3946" s="36" t="s">
        <v>10924</v>
      </c>
      <c r="C3946" s="121" t="s">
        <v>4998</v>
      </c>
      <c r="D3946" s="36" t="s">
        <v>8</v>
      </c>
      <c r="E3946" s="36">
        <v>2</v>
      </c>
      <c r="F3946" s="36">
        <v>2</v>
      </c>
      <c r="G3946" s="116">
        <v>103.67</v>
      </c>
      <c r="H3946" s="102" t="s">
        <v>20029</v>
      </c>
    </row>
    <row r="3947" spans="1:8" x14ac:dyDescent="0.25">
      <c r="A3947" s="36"/>
      <c r="B3947" s="36"/>
      <c r="C3947" s="121"/>
      <c r="D3947" s="36" t="s">
        <v>7</v>
      </c>
      <c r="E3947" s="36">
        <v>0.5</v>
      </c>
      <c r="F3947" s="36">
        <v>1</v>
      </c>
      <c r="G3947" s="116">
        <v>12.96</v>
      </c>
      <c r="H3947" s="102"/>
    </row>
    <row r="3948" spans="1:8" x14ac:dyDescent="0.25">
      <c r="A3948" s="36"/>
      <c r="B3948" s="36"/>
      <c r="C3948" s="122" t="s">
        <v>15805</v>
      </c>
      <c r="D3948" s="106"/>
      <c r="E3948" s="106"/>
      <c r="F3948" s="106">
        <v>3</v>
      </c>
      <c r="G3948" s="117">
        <v>116.63</v>
      </c>
      <c r="H3948" s="102"/>
    </row>
    <row r="3949" spans="1:8" ht="31.5" x14ac:dyDescent="0.25">
      <c r="A3949" s="36" t="s">
        <v>4999</v>
      </c>
      <c r="B3949" s="36" t="s">
        <v>10925</v>
      </c>
      <c r="C3949" s="121" t="s">
        <v>5000</v>
      </c>
      <c r="D3949" s="36" t="s">
        <v>8</v>
      </c>
      <c r="E3949" s="36">
        <v>2</v>
      </c>
      <c r="F3949" s="36">
        <v>3</v>
      </c>
      <c r="G3949" s="116">
        <v>155.51</v>
      </c>
      <c r="H3949" s="102" t="s">
        <v>19194</v>
      </c>
    </row>
    <row r="3950" spans="1:8" ht="31.5" x14ac:dyDescent="0.25">
      <c r="A3950" s="36"/>
      <c r="B3950" s="36"/>
      <c r="C3950" s="122" t="s">
        <v>15806</v>
      </c>
      <c r="D3950" s="106"/>
      <c r="E3950" s="106"/>
      <c r="F3950" s="106">
        <v>3</v>
      </c>
      <c r="G3950" s="117">
        <v>155.51</v>
      </c>
      <c r="H3950" s="102"/>
    </row>
    <row r="3951" spans="1:8" ht="47.25" x14ac:dyDescent="0.25">
      <c r="A3951" s="36" t="s">
        <v>5001</v>
      </c>
      <c r="B3951" s="36" t="s">
        <v>10926</v>
      </c>
      <c r="C3951" s="121" t="s">
        <v>5002</v>
      </c>
      <c r="D3951" s="36" t="s">
        <v>5</v>
      </c>
      <c r="E3951" s="36">
        <v>5</v>
      </c>
      <c r="F3951" s="36">
        <v>1</v>
      </c>
      <c r="G3951" s="116">
        <v>129.59</v>
      </c>
      <c r="H3951" s="102" t="s">
        <v>18341</v>
      </c>
    </row>
    <row r="3952" spans="1:8" ht="47.25" x14ac:dyDescent="0.25">
      <c r="A3952" s="36"/>
      <c r="B3952" s="36"/>
      <c r="C3952" s="122" t="s">
        <v>15807</v>
      </c>
      <c r="D3952" s="106"/>
      <c r="E3952" s="106"/>
      <c r="F3952" s="106">
        <v>1</v>
      </c>
      <c r="G3952" s="117">
        <v>129.59</v>
      </c>
      <c r="H3952" s="102"/>
    </row>
    <row r="3953" spans="1:8" ht="31.5" x14ac:dyDescent="0.25">
      <c r="A3953" s="36" t="s">
        <v>1378</v>
      </c>
      <c r="B3953" s="36" t="s">
        <v>7782</v>
      </c>
      <c r="C3953" s="121" t="s">
        <v>2843</v>
      </c>
      <c r="D3953" s="36" t="s">
        <v>5</v>
      </c>
      <c r="E3953" s="36">
        <v>5</v>
      </c>
      <c r="F3953" s="36">
        <v>1</v>
      </c>
      <c r="G3953" s="116">
        <v>129.59</v>
      </c>
      <c r="H3953" s="102" t="s">
        <v>20083</v>
      </c>
    </row>
    <row r="3954" spans="1:8" ht="31.5" x14ac:dyDescent="0.25">
      <c r="A3954" s="36"/>
      <c r="B3954" s="36"/>
      <c r="C3954" s="122" t="s">
        <v>15808</v>
      </c>
      <c r="D3954" s="106"/>
      <c r="E3954" s="106"/>
      <c r="F3954" s="106">
        <v>1</v>
      </c>
      <c r="G3954" s="117">
        <v>129.59</v>
      </c>
      <c r="H3954" s="102"/>
    </row>
    <row r="3955" spans="1:8" ht="31.5" x14ac:dyDescent="0.25">
      <c r="A3955" s="36" t="s">
        <v>5003</v>
      </c>
      <c r="B3955" s="36" t="s">
        <v>10927</v>
      </c>
      <c r="C3955" s="121" t="s">
        <v>5004</v>
      </c>
      <c r="D3955" s="36" t="s">
        <v>8</v>
      </c>
      <c r="E3955" s="36">
        <v>2</v>
      </c>
      <c r="F3955" s="36">
        <v>1</v>
      </c>
      <c r="G3955" s="116">
        <v>51.84</v>
      </c>
      <c r="H3955" s="102" t="s">
        <v>18043</v>
      </c>
    </row>
    <row r="3956" spans="1:8" ht="31.5" x14ac:dyDescent="0.25">
      <c r="A3956" s="36"/>
      <c r="B3956" s="36"/>
      <c r="C3956" s="122" t="s">
        <v>15809</v>
      </c>
      <c r="D3956" s="106"/>
      <c r="E3956" s="106"/>
      <c r="F3956" s="106">
        <v>1</v>
      </c>
      <c r="G3956" s="117">
        <v>51.84</v>
      </c>
      <c r="H3956" s="102"/>
    </row>
    <row r="3957" spans="1:8" ht="31.5" x14ac:dyDescent="0.25">
      <c r="A3957" s="36" t="s">
        <v>5005</v>
      </c>
      <c r="B3957" s="36" t="s">
        <v>10928</v>
      </c>
      <c r="C3957" s="121" t="s">
        <v>5006</v>
      </c>
      <c r="D3957" s="36" t="s">
        <v>8</v>
      </c>
      <c r="E3957" s="36">
        <v>2</v>
      </c>
      <c r="F3957" s="36">
        <v>1</v>
      </c>
      <c r="G3957" s="116">
        <v>51.84</v>
      </c>
      <c r="H3957" s="102" t="s">
        <v>17226</v>
      </c>
    </row>
    <row r="3958" spans="1:8" x14ac:dyDescent="0.25">
      <c r="A3958" s="36"/>
      <c r="B3958" s="36"/>
      <c r="C3958" s="121"/>
      <c r="D3958" s="36" t="s">
        <v>7</v>
      </c>
      <c r="E3958" s="36">
        <v>0.5</v>
      </c>
      <c r="F3958" s="36">
        <v>2</v>
      </c>
      <c r="G3958" s="116">
        <v>25.92</v>
      </c>
      <c r="H3958" s="102"/>
    </row>
    <row r="3959" spans="1:8" ht="31.5" x14ac:dyDescent="0.25">
      <c r="A3959" s="36"/>
      <c r="B3959" s="36"/>
      <c r="C3959" s="122" t="s">
        <v>15810</v>
      </c>
      <c r="D3959" s="106"/>
      <c r="E3959" s="106"/>
      <c r="F3959" s="106">
        <v>3</v>
      </c>
      <c r="G3959" s="117">
        <v>77.760000000000005</v>
      </c>
      <c r="H3959" s="102"/>
    </row>
    <row r="3960" spans="1:8" ht="31.5" x14ac:dyDescent="0.25">
      <c r="A3960" s="36" t="s">
        <v>5007</v>
      </c>
      <c r="B3960" s="36" t="s">
        <v>10929</v>
      </c>
      <c r="C3960" s="121" t="s">
        <v>5008</v>
      </c>
      <c r="D3960" s="36" t="s">
        <v>8</v>
      </c>
      <c r="E3960" s="36">
        <v>2</v>
      </c>
      <c r="F3960" s="36">
        <v>1</v>
      </c>
      <c r="G3960" s="116">
        <v>51.84</v>
      </c>
      <c r="H3960" s="102" t="s">
        <v>19620</v>
      </c>
    </row>
    <row r="3961" spans="1:8" x14ac:dyDescent="0.25">
      <c r="A3961" s="36"/>
      <c r="B3961" s="36"/>
      <c r="C3961" s="121"/>
      <c r="D3961" s="36" t="s">
        <v>7</v>
      </c>
      <c r="E3961" s="36">
        <v>0.5</v>
      </c>
      <c r="F3961" s="36">
        <v>1</v>
      </c>
      <c r="G3961" s="116">
        <v>12.96</v>
      </c>
      <c r="H3961" s="102"/>
    </row>
    <row r="3962" spans="1:8" ht="31.5" x14ac:dyDescent="0.25">
      <c r="A3962" s="36"/>
      <c r="B3962" s="36"/>
      <c r="C3962" s="122" t="s">
        <v>15811</v>
      </c>
      <c r="D3962" s="106"/>
      <c r="E3962" s="106"/>
      <c r="F3962" s="106">
        <v>2</v>
      </c>
      <c r="G3962" s="117">
        <v>64.800000000000011</v>
      </c>
      <c r="H3962" s="102"/>
    </row>
    <row r="3963" spans="1:8" ht="31.5" x14ac:dyDescent="0.25">
      <c r="A3963" s="36" t="s">
        <v>5009</v>
      </c>
      <c r="B3963" s="36" t="s">
        <v>10930</v>
      </c>
      <c r="C3963" s="121" t="s">
        <v>5010</v>
      </c>
      <c r="D3963" s="36" t="s">
        <v>8</v>
      </c>
      <c r="E3963" s="36">
        <v>2</v>
      </c>
      <c r="F3963" s="36">
        <v>1</v>
      </c>
      <c r="G3963" s="116">
        <v>51.84</v>
      </c>
      <c r="H3963" s="102" t="s">
        <v>20373</v>
      </c>
    </row>
    <row r="3964" spans="1:8" ht="31.5" x14ac:dyDescent="0.25">
      <c r="A3964" s="36"/>
      <c r="B3964" s="36"/>
      <c r="C3964" s="122" t="s">
        <v>15812</v>
      </c>
      <c r="D3964" s="106"/>
      <c r="E3964" s="106"/>
      <c r="F3964" s="106">
        <v>1</v>
      </c>
      <c r="G3964" s="117">
        <v>51.84</v>
      </c>
      <c r="H3964" s="102"/>
    </row>
    <row r="3965" spans="1:8" ht="31.5" x14ac:dyDescent="0.25">
      <c r="A3965" s="36" t="s">
        <v>5011</v>
      </c>
      <c r="B3965" s="36" t="s">
        <v>10931</v>
      </c>
      <c r="C3965" s="121" t="s">
        <v>5012</v>
      </c>
      <c r="D3965" s="36" t="s">
        <v>8</v>
      </c>
      <c r="E3965" s="36">
        <v>2</v>
      </c>
      <c r="F3965" s="36">
        <v>2</v>
      </c>
      <c r="G3965" s="116">
        <v>103.67</v>
      </c>
      <c r="H3965" s="102" t="s">
        <v>19541</v>
      </c>
    </row>
    <row r="3966" spans="1:8" x14ac:dyDescent="0.25">
      <c r="A3966" s="36"/>
      <c r="B3966" s="36"/>
      <c r="C3966" s="121"/>
      <c r="D3966" s="36" t="s">
        <v>7</v>
      </c>
      <c r="E3966" s="36">
        <v>0.5</v>
      </c>
      <c r="F3966" s="36">
        <v>2</v>
      </c>
      <c r="G3966" s="116">
        <v>25.92</v>
      </c>
      <c r="H3966" s="102"/>
    </row>
    <row r="3967" spans="1:8" ht="31.5" x14ac:dyDescent="0.25">
      <c r="A3967" s="36"/>
      <c r="B3967" s="36"/>
      <c r="C3967" s="122" t="s">
        <v>15813</v>
      </c>
      <c r="D3967" s="106"/>
      <c r="E3967" s="106"/>
      <c r="F3967" s="106">
        <v>4</v>
      </c>
      <c r="G3967" s="117">
        <v>129.59</v>
      </c>
      <c r="H3967" s="102"/>
    </row>
    <row r="3968" spans="1:8" ht="31.5" x14ac:dyDescent="0.25">
      <c r="A3968" s="36" t="s">
        <v>5013</v>
      </c>
      <c r="B3968" s="36" t="s">
        <v>10932</v>
      </c>
      <c r="C3968" s="121" t="s">
        <v>5014</v>
      </c>
      <c r="D3968" s="36" t="s">
        <v>8</v>
      </c>
      <c r="E3968" s="36">
        <v>2</v>
      </c>
      <c r="F3968" s="36">
        <v>1</v>
      </c>
      <c r="G3968" s="116">
        <v>51.84</v>
      </c>
      <c r="H3968" s="102" t="s">
        <v>18418</v>
      </c>
    </row>
    <row r="3969" spans="1:8" ht="31.5" x14ac:dyDescent="0.25">
      <c r="A3969" s="36"/>
      <c r="B3969" s="36"/>
      <c r="C3969" s="122" t="s">
        <v>15814</v>
      </c>
      <c r="D3969" s="106"/>
      <c r="E3969" s="106"/>
      <c r="F3969" s="106">
        <v>1</v>
      </c>
      <c r="G3969" s="117">
        <v>51.84</v>
      </c>
      <c r="H3969" s="102"/>
    </row>
    <row r="3970" spans="1:8" ht="31.5" x14ac:dyDescent="0.25">
      <c r="A3970" s="36" t="s">
        <v>5015</v>
      </c>
      <c r="B3970" s="36" t="s">
        <v>10933</v>
      </c>
      <c r="C3970" s="121" t="s">
        <v>5016</v>
      </c>
      <c r="D3970" s="36" t="s">
        <v>8</v>
      </c>
      <c r="E3970" s="36">
        <v>2</v>
      </c>
      <c r="F3970" s="36">
        <v>1</v>
      </c>
      <c r="G3970" s="116">
        <v>51.84</v>
      </c>
      <c r="H3970" s="102" t="s">
        <v>18581</v>
      </c>
    </row>
    <row r="3971" spans="1:8" x14ac:dyDescent="0.25">
      <c r="A3971" s="36"/>
      <c r="B3971" s="36"/>
      <c r="C3971" s="121"/>
      <c r="D3971" s="36" t="s">
        <v>7</v>
      </c>
      <c r="E3971" s="36">
        <v>0.5</v>
      </c>
      <c r="F3971" s="36">
        <v>1</v>
      </c>
      <c r="G3971" s="116">
        <v>12.96</v>
      </c>
      <c r="H3971" s="102"/>
    </row>
    <row r="3972" spans="1:8" ht="31.5" x14ac:dyDescent="0.25">
      <c r="A3972" s="36"/>
      <c r="B3972" s="36"/>
      <c r="C3972" s="122" t="s">
        <v>15815</v>
      </c>
      <c r="D3972" s="106"/>
      <c r="E3972" s="106"/>
      <c r="F3972" s="106">
        <v>2</v>
      </c>
      <c r="G3972" s="117">
        <v>64.800000000000011</v>
      </c>
      <c r="H3972" s="102"/>
    </row>
    <row r="3973" spans="1:8" ht="31.5" x14ac:dyDescent="0.25">
      <c r="A3973" s="36" t="s">
        <v>5017</v>
      </c>
      <c r="B3973" s="36" t="s">
        <v>10934</v>
      </c>
      <c r="C3973" s="121" t="s">
        <v>5018</v>
      </c>
      <c r="D3973" s="36" t="s">
        <v>8</v>
      </c>
      <c r="E3973" s="36">
        <v>2</v>
      </c>
      <c r="F3973" s="36">
        <v>1</v>
      </c>
      <c r="G3973" s="116">
        <v>51.84</v>
      </c>
      <c r="H3973" s="102" t="s">
        <v>18093</v>
      </c>
    </row>
    <row r="3974" spans="1:8" ht="31.5" x14ac:dyDescent="0.25">
      <c r="A3974" s="36"/>
      <c r="B3974" s="36"/>
      <c r="C3974" s="122" t="s">
        <v>15816</v>
      </c>
      <c r="D3974" s="106"/>
      <c r="E3974" s="106"/>
      <c r="F3974" s="106">
        <v>1</v>
      </c>
      <c r="G3974" s="117">
        <v>51.84</v>
      </c>
      <c r="H3974" s="102"/>
    </row>
    <row r="3975" spans="1:8" ht="31.5" x14ac:dyDescent="0.25">
      <c r="A3975" s="36" t="s">
        <v>5019</v>
      </c>
      <c r="B3975" s="36" t="s">
        <v>10935</v>
      </c>
      <c r="C3975" s="121" t="s">
        <v>5020</v>
      </c>
      <c r="D3975" s="36" t="s">
        <v>8</v>
      </c>
      <c r="E3975" s="36">
        <v>2</v>
      </c>
      <c r="F3975" s="36">
        <v>1</v>
      </c>
      <c r="G3975" s="116">
        <v>51.84</v>
      </c>
      <c r="H3975" s="102" t="s">
        <v>19433</v>
      </c>
    </row>
    <row r="3976" spans="1:8" x14ac:dyDescent="0.25">
      <c r="A3976" s="36"/>
      <c r="B3976" s="36"/>
      <c r="C3976" s="121"/>
      <c r="D3976" s="36" t="s">
        <v>7</v>
      </c>
      <c r="E3976" s="36">
        <v>0.5</v>
      </c>
      <c r="F3976" s="36">
        <v>1</v>
      </c>
      <c r="G3976" s="116">
        <v>12.96</v>
      </c>
      <c r="H3976" s="102"/>
    </row>
    <row r="3977" spans="1:8" ht="31.5" x14ac:dyDescent="0.25">
      <c r="A3977" s="36"/>
      <c r="B3977" s="36"/>
      <c r="C3977" s="122" t="s">
        <v>15817</v>
      </c>
      <c r="D3977" s="106"/>
      <c r="E3977" s="106"/>
      <c r="F3977" s="106">
        <v>2</v>
      </c>
      <c r="G3977" s="117">
        <v>64.800000000000011</v>
      </c>
      <c r="H3977" s="102"/>
    </row>
    <row r="3978" spans="1:8" ht="31.5" x14ac:dyDescent="0.25">
      <c r="A3978" s="36" t="s">
        <v>5021</v>
      </c>
      <c r="B3978" s="36" t="s">
        <v>10936</v>
      </c>
      <c r="C3978" s="121" t="s">
        <v>5022</v>
      </c>
      <c r="D3978" s="36" t="s">
        <v>8</v>
      </c>
      <c r="E3978" s="36">
        <v>2</v>
      </c>
      <c r="F3978" s="36">
        <v>1</v>
      </c>
      <c r="G3978" s="116">
        <v>51.84</v>
      </c>
      <c r="H3978" s="102" t="s">
        <v>19416</v>
      </c>
    </row>
    <row r="3979" spans="1:8" ht="31.5" x14ac:dyDescent="0.25">
      <c r="A3979" s="36"/>
      <c r="B3979" s="36"/>
      <c r="C3979" s="122" t="s">
        <v>15818</v>
      </c>
      <c r="D3979" s="106"/>
      <c r="E3979" s="106"/>
      <c r="F3979" s="106">
        <v>1</v>
      </c>
      <c r="G3979" s="117">
        <v>51.84</v>
      </c>
      <c r="H3979" s="102"/>
    </row>
    <row r="3980" spans="1:8" ht="31.5" x14ac:dyDescent="0.25">
      <c r="A3980" s="36" t="s">
        <v>5023</v>
      </c>
      <c r="B3980" s="36" t="s">
        <v>10937</v>
      </c>
      <c r="C3980" s="121" t="s">
        <v>5024</v>
      </c>
      <c r="D3980" s="36" t="s">
        <v>8</v>
      </c>
      <c r="E3980" s="36">
        <v>2</v>
      </c>
      <c r="F3980" s="36">
        <v>1</v>
      </c>
      <c r="G3980" s="116">
        <v>51.84</v>
      </c>
      <c r="H3980" s="102" t="s">
        <v>20501</v>
      </c>
    </row>
    <row r="3981" spans="1:8" x14ac:dyDescent="0.25">
      <c r="A3981" s="36"/>
      <c r="B3981" s="36"/>
      <c r="C3981" s="121"/>
      <c r="D3981" s="36" t="s">
        <v>7</v>
      </c>
      <c r="E3981" s="36">
        <v>0.5</v>
      </c>
      <c r="F3981" s="36">
        <v>1</v>
      </c>
      <c r="G3981" s="116">
        <v>12.96</v>
      </c>
      <c r="H3981" s="102"/>
    </row>
    <row r="3982" spans="1:8" ht="31.5" x14ac:dyDescent="0.25">
      <c r="A3982" s="36"/>
      <c r="B3982" s="36"/>
      <c r="C3982" s="122" t="s">
        <v>15819</v>
      </c>
      <c r="D3982" s="106"/>
      <c r="E3982" s="106"/>
      <c r="F3982" s="106">
        <v>2</v>
      </c>
      <c r="G3982" s="117">
        <v>64.800000000000011</v>
      </c>
      <c r="H3982" s="102"/>
    </row>
    <row r="3983" spans="1:8" ht="31.5" x14ac:dyDescent="0.25">
      <c r="A3983" s="36" t="s">
        <v>5025</v>
      </c>
      <c r="B3983" s="36" t="s">
        <v>10938</v>
      </c>
      <c r="C3983" s="121" t="s">
        <v>5026</v>
      </c>
      <c r="D3983" s="36" t="s">
        <v>8</v>
      </c>
      <c r="E3983" s="36">
        <v>2</v>
      </c>
      <c r="F3983" s="36">
        <v>1</v>
      </c>
      <c r="G3983" s="116">
        <v>51.84</v>
      </c>
      <c r="H3983" s="102" t="s">
        <v>19022</v>
      </c>
    </row>
    <row r="3984" spans="1:8" x14ac:dyDescent="0.25">
      <c r="A3984" s="36"/>
      <c r="B3984" s="36"/>
      <c r="C3984" s="121"/>
      <c r="D3984" s="36" t="s">
        <v>7</v>
      </c>
      <c r="E3984" s="36">
        <v>0.5</v>
      </c>
      <c r="F3984" s="36">
        <v>1</v>
      </c>
      <c r="G3984" s="116">
        <v>12.96</v>
      </c>
      <c r="H3984" s="102"/>
    </row>
    <row r="3985" spans="1:8" ht="31.5" x14ac:dyDescent="0.25">
      <c r="A3985" s="36"/>
      <c r="B3985" s="36"/>
      <c r="C3985" s="122" t="s">
        <v>15820</v>
      </c>
      <c r="D3985" s="106"/>
      <c r="E3985" s="106"/>
      <c r="F3985" s="106">
        <v>2</v>
      </c>
      <c r="G3985" s="117">
        <v>64.800000000000011</v>
      </c>
      <c r="H3985" s="102"/>
    </row>
    <row r="3986" spans="1:8" ht="31.5" x14ac:dyDescent="0.25">
      <c r="A3986" s="36" t="s">
        <v>5027</v>
      </c>
      <c r="B3986" s="36" t="s">
        <v>10939</v>
      </c>
      <c r="C3986" s="121" t="s">
        <v>5028</v>
      </c>
      <c r="D3986" s="36" t="s">
        <v>8</v>
      </c>
      <c r="E3986" s="36">
        <v>2</v>
      </c>
      <c r="F3986" s="36">
        <v>1</v>
      </c>
      <c r="G3986" s="116">
        <v>51.84</v>
      </c>
      <c r="H3986" s="102" t="s">
        <v>19021</v>
      </c>
    </row>
    <row r="3987" spans="1:8" x14ac:dyDescent="0.25">
      <c r="A3987" s="36"/>
      <c r="B3987" s="36"/>
      <c r="C3987" s="121"/>
      <c r="D3987" s="36" t="s">
        <v>7</v>
      </c>
      <c r="E3987" s="36">
        <v>0.5</v>
      </c>
      <c r="F3987" s="36">
        <v>1</v>
      </c>
      <c r="G3987" s="116">
        <v>12.96</v>
      </c>
      <c r="H3987" s="102"/>
    </row>
    <row r="3988" spans="1:8" ht="31.5" x14ac:dyDescent="0.25">
      <c r="A3988" s="36"/>
      <c r="B3988" s="36"/>
      <c r="C3988" s="122" t="s">
        <v>15821</v>
      </c>
      <c r="D3988" s="106"/>
      <c r="E3988" s="106"/>
      <c r="F3988" s="106">
        <v>2</v>
      </c>
      <c r="G3988" s="117">
        <v>64.800000000000011</v>
      </c>
      <c r="H3988" s="102"/>
    </row>
    <row r="3989" spans="1:8" ht="31.5" x14ac:dyDescent="0.25">
      <c r="A3989" s="36" t="s">
        <v>5029</v>
      </c>
      <c r="B3989" s="36" t="s">
        <v>10940</v>
      </c>
      <c r="C3989" s="121" t="s">
        <v>5030</v>
      </c>
      <c r="D3989" s="36" t="s">
        <v>8</v>
      </c>
      <c r="E3989" s="36">
        <v>2</v>
      </c>
      <c r="F3989" s="36">
        <v>1</v>
      </c>
      <c r="G3989" s="116">
        <v>51.84</v>
      </c>
      <c r="H3989" s="102" t="s">
        <v>20502</v>
      </c>
    </row>
    <row r="3990" spans="1:8" x14ac:dyDescent="0.25">
      <c r="A3990" s="36"/>
      <c r="B3990" s="36"/>
      <c r="C3990" s="121"/>
      <c r="D3990" s="36" t="s">
        <v>7</v>
      </c>
      <c r="E3990" s="36">
        <v>0.5</v>
      </c>
      <c r="F3990" s="36">
        <v>1</v>
      </c>
      <c r="G3990" s="116">
        <v>12.96</v>
      </c>
      <c r="H3990" s="102"/>
    </row>
    <row r="3991" spans="1:8" ht="31.5" x14ac:dyDescent="0.25">
      <c r="A3991" s="36"/>
      <c r="B3991" s="36"/>
      <c r="C3991" s="122" t="s">
        <v>15822</v>
      </c>
      <c r="D3991" s="106"/>
      <c r="E3991" s="106"/>
      <c r="F3991" s="106">
        <v>2</v>
      </c>
      <c r="G3991" s="117">
        <v>64.800000000000011</v>
      </c>
      <c r="H3991" s="102"/>
    </row>
    <row r="3992" spans="1:8" ht="31.5" x14ac:dyDescent="0.25">
      <c r="A3992" s="36" t="s">
        <v>5031</v>
      </c>
      <c r="B3992" s="36" t="s">
        <v>10941</v>
      </c>
      <c r="C3992" s="121" t="s">
        <v>5032</v>
      </c>
      <c r="D3992" s="36" t="s">
        <v>8</v>
      </c>
      <c r="E3992" s="36">
        <v>2</v>
      </c>
      <c r="F3992" s="36">
        <v>1</v>
      </c>
      <c r="G3992" s="116">
        <v>51.84</v>
      </c>
      <c r="H3992" s="102" t="s">
        <v>19077</v>
      </c>
    </row>
    <row r="3993" spans="1:8" ht="31.5" x14ac:dyDescent="0.25">
      <c r="A3993" s="36"/>
      <c r="B3993" s="36"/>
      <c r="C3993" s="122" t="s">
        <v>15823</v>
      </c>
      <c r="D3993" s="106"/>
      <c r="E3993" s="106"/>
      <c r="F3993" s="106">
        <v>1</v>
      </c>
      <c r="G3993" s="117">
        <v>51.84</v>
      </c>
      <c r="H3993" s="102"/>
    </row>
    <row r="3994" spans="1:8" x14ac:dyDescent="0.25">
      <c r="A3994" s="36" t="s">
        <v>5033</v>
      </c>
      <c r="B3994" s="36" t="s">
        <v>10942</v>
      </c>
      <c r="C3994" s="121" t="s">
        <v>5034</v>
      </c>
      <c r="D3994" s="36" t="s">
        <v>8</v>
      </c>
      <c r="E3994" s="36">
        <v>2</v>
      </c>
      <c r="F3994" s="36">
        <v>1</v>
      </c>
      <c r="G3994" s="116">
        <v>51.84</v>
      </c>
      <c r="H3994" s="102" t="s">
        <v>17540</v>
      </c>
    </row>
    <row r="3995" spans="1:8" ht="31.5" x14ac:dyDescent="0.25">
      <c r="A3995" s="36"/>
      <c r="B3995" s="36"/>
      <c r="C3995" s="122" t="s">
        <v>15824</v>
      </c>
      <c r="D3995" s="106"/>
      <c r="E3995" s="106"/>
      <c r="F3995" s="106">
        <v>1</v>
      </c>
      <c r="G3995" s="117">
        <v>51.84</v>
      </c>
      <c r="H3995" s="102"/>
    </row>
    <row r="3996" spans="1:8" ht="31.5" x14ac:dyDescent="0.25">
      <c r="A3996" s="36" t="s">
        <v>5035</v>
      </c>
      <c r="B3996" s="36" t="s">
        <v>10943</v>
      </c>
      <c r="C3996" s="121" t="s">
        <v>5036</v>
      </c>
      <c r="D3996" s="36" t="s">
        <v>8</v>
      </c>
      <c r="E3996" s="36">
        <v>2</v>
      </c>
      <c r="F3996" s="36">
        <v>1</v>
      </c>
      <c r="G3996" s="116">
        <v>51.84</v>
      </c>
      <c r="H3996" s="102" t="s">
        <v>17585</v>
      </c>
    </row>
    <row r="3997" spans="1:8" x14ac:dyDescent="0.25">
      <c r="A3997" s="36"/>
      <c r="B3997" s="36"/>
      <c r="C3997" s="121"/>
      <c r="D3997" s="36" t="s">
        <v>7</v>
      </c>
      <c r="E3997" s="36">
        <v>0.5</v>
      </c>
      <c r="F3997" s="36">
        <v>4</v>
      </c>
      <c r="G3997" s="116">
        <v>51.84</v>
      </c>
      <c r="H3997" s="102"/>
    </row>
    <row r="3998" spans="1:8" ht="31.5" x14ac:dyDescent="0.25">
      <c r="A3998" s="36"/>
      <c r="B3998" s="36"/>
      <c r="C3998" s="122" t="s">
        <v>15825</v>
      </c>
      <c r="D3998" s="106"/>
      <c r="E3998" s="106"/>
      <c r="F3998" s="106">
        <v>5</v>
      </c>
      <c r="G3998" s="117">
        <v>103.68</v>
      </c>
      <c r="H3998" s="102"/>
    </row>
    <row r="3999" spans="1:8" ht="31.5" x14ac:dyDescent="0.25">
      <c r="A3999" s="36" t="s">
        <v>5037</v>
      </c>
      <c r="B3999" s="36" t="s">
        <v>10944</v>
      </c>
      <c r="C3999" s="121" t="s">
        <v>5038</v>
      </c>
      <c r="D3999" s="36" t="s">
        <v>3</v>
      </c>
      <c r="E3999" s="36">
        <v>10</v>
      </c>
      <c r="F3999" s="36">
        <v>1</v>
      </c>
      <c r="G3999" s="116">
        <v>259.18</v>
      </c>
      <c r="H3999" s="114" t="s">
        <v>18671</v>
      </c>
    </row>
    <row r="4000" spans="1:8" x14ac:dyDescent="0.25">
      <c r="A4000" s="36"/>
      <c r="B4000" s="36"/>
      <c r="C4000" s="121"/>
      <c r="D4000" s="36" t="s">
        <v>7</v>
      </c>
      <c r="E4000" s="36">
        <v>0.5</v>
      </c>
      <c r="F4000" s="36">
        <v>1</v>
      </c>
      <c r="G4000" s="116">
        <v>12.96</v>
      </c>
      <c r="H4000" s="102"/>
    </row>
    <row r="4001" spans="1:8" ht="47.25" x14ac:dyDescent="0.25">
      <c r="A4001" s="36"/>
      <c r="B4001" s="36"/>
      <c r="C4001" s="122" t="s">
        <v>15826</v>
      </c>
      <c r="D4001" s="106"/>
      <c r="E4001" s="106"/>
      <c r="F4001" s="106">
        <v>2</v>
      </c>
      <c r="G4001" s="117">
        <v>272.14</v>
      </c>
      <c r="H4001" s="102"/>
    </row>
    <row r="4002" spans="1:8" x14ac:dyDescent="0.25">
      <c r="A4002" s="36" t="s">
        <v>6736</v>
      </c>
      <c r="B4002" s="36" t="s">
        <v>10945</v>
      </c>
      <c r="C4002" s="121" t="s">
        <v>6737</v>
      </c>
      <c r="D4002" s="36" t="s">
        <v>7</v>
      </c>
      <c r="E4002" s="36">
        <v>0.5</v>
      </c>
      <c r="F4002" s="36">
        <v>1</v>
      </c>
      <c r="G4002" s="116">
        <v>12.96</v>
      </c>
      <c r="H4002" s="102" t="s">
        <v>20077</v>
      </c>
    </row>
    <row r="4003" spans="1:8" x14ac:dyDescent="0.25">
      <c r="A4003" s="36"/>
      <c r="B4003" s="36"/>
      <c r="C4003" s="122" t="s">
        <v>15827</v>
      </c>
      <c r="D4003" s="106"/>
      <c r="E4003" s="106"/>
      <c r="F4003" s="106">
        <v>1</v>
      </c>
      <c r="G4003" s="117">
        <v>12.96</v>
      </c>
      <c r="H4003" s="102"/>
    </row>
    <row r="4004" spans="1:8" x14ac:dyDescent="0.25">
      <c r="A4004" s="36" t="s">
        <v>7089</v>
      </c>
      <c r="B4004" s="36" t="s">
        <v>10946</v>
      </c>
      <c r="C4004" s="121" t="s">
        <v>7090</v>
      </c>
      <c r="D4004" s="36" t="s">
        <v>7</v>
      </c>
      <c r="E4004" s="36">
        <v>0.5</v>
      </c>
      <c r="F4004" s="36">
        <v>3</v>
      </c>
      <c r="G4004" s="116">
        <v>38.880000000000003</v>
      </c>
      <c r="H4004" s="102" t="s">
        <v>19584</v>
      </c>
    </row>
    <row r="4005" spans="1:8" x14ac:dyDescent="0.25">
      <c r="A4005" s="36"/>
      <c r="B4005" s="36"/>
      <c r="C4005" s="122" t="s">
        <v>15828</v>
      </c>
      <c r="D4005" s="106"/>
      <c r="E4005" s="106"/>
      <c r="F4005" s="106">
        <v>3</v>
      </c>
      <c r="G4005" s="117">
        <v>38.880000000000003</v>
      </c>
      <c r="H4005" s="102"/>
    </row>
    <row r="4006" spans="1:8" x14ac:dyDescent="0.25">
      <c r="A4006" s="36" t="s">
        <v>7394</v>
      </c>
      <c r="B4006" s="36" t="s">
        <v>10947</v>
      </c>
      <c r="C4006" s="121" t="s">
        <v>7395</v>
      </c>
      <c r="D4006" s="36" t="s">
        <v>7</v>
      </c>
      <c r="E4006" s="36">
        <v>0.5</v>
      </c>
      <c r="F4006" s="36">
        <v>1</v>
      </c>
      <c r="G4006" s="116">
        <v>12.96</v>
      </c>
      <c r="H4006" s="102" t="s">
        <v>17154</v>
      </c>
    </row>
    <row r="4007" spans="1:8" ht="31.5" x14ac:dyDescent="0.25">
      <c r="A4007" s="36"/>
      <c r="B4007" s="36"/>
      <c r="C4007" s="122" t="s">
        <v>15829</v>
      </c>
      <c r="D4007" s="106"/>
      <c r="E4007" s="106"/>
      <c r="F4007" s="106">
        <v>1</v>
      </c>
      <c r="G4007" s="117">
        <v>12.96</v>
      </c>
      <c r="H4007" s="102"/>
    </row>
    <row r="4008" spans="1:8" x14ac:dyDescent="0.25">
      <c r="A4008" s="36" t="s">
        <v>10948</v>
      </c>
      <c r="B4008" s="36" t="s">
        <v>10949</v>
      </c>
      <c r="C4008" s="121" t="s">
        <v>10950</v>
      </c>
      <c r="D4008" s="36" t="s">
        <v>5</v>
      </c>
      <c r="E4008" s="36">
        <v>5</v>
      </c>
      <c r="F4008" s="36">
        <v>1</v>
      </c>
      <c r="G4008" s="116">
        <v>129.59</v>
      </c>
      <c r="H4008" s="102" t="s">
        <v>20510</v>
      </c>
    </row>
    <row r="4009" spans="1:8" x14ac:dyDescent="0.25">
      <c r="A4009" s="36"/>
      <c r="B4009" s="36"/>
      <c r="C4009" s="121"/>
      <c r="D4009" s="36" t="s">
        <v>7</v>
      </c>
      <c r="E4009" s="36">
        <v>0.5</v>
      </c>
      <c r="F4009" s="36">
        <v>1</v>
      </c>
      <c r="G4009" s="116">
        <v>12.96</v>
      </c>
      <c r="H4009" s="102"/>
    </row>
    <row r="4010" spans="1:8" x14ac:dyDescent="0.25">
      <c r="A4010" s="36"/>
      <c r="B4010" s="36"/>
      <c r="C4010" s="122" t="s">
        <v>15830</v>
      </c>
      <c r="D4010" s="106"/>
      <c r="E4010" s="106"/>
      <c r="F4010" s="106">
        <v>2</v>
      </c>
      <c r="G4010" s="117">
        <v>142.55000000000001</v>
      </c>
      <c r="H4010" s="102"/>
    </row>
    <row r="4011" spans="1:8" ht="31.5" x14ac:dyDescent="0.25">
      <c r="A4011" s="36" t="s">
        <v>10951</v>
      </c>
      <c r="B4011" s="36" t="s">
        <v>10952</v>
      </c>
      <c r="C4011" s="121" t="s">
        <v>10953</v>
      </c>
      <c r="D4011" s="36" t="s">
        <v>7</v>
      </c>
      <c r="E4011" s="36">
        <v>0.5</v>
      </c>
      <c r="F4011" s="36">
        <v>1</v>
      </c>
      <c r="G4011" s="116">
        <v>12.96</v>
      </c>
      <c r="H4011" s="102" t="s">
        <v>20536</v>
      </c>
    </row>
    <row r="4012" spans="1:8" ht="31.5" x14ac:dyDescent="0.25">
      <c r="A4012" s="36"/>
      <c r="B4012" s="36"/>
      <c r="C4012" s="122" t="s">
        <v>15831</v>
      </c>
      <c r="D4012" s="106"/>
      <c r="E4012" s="106"/>
      <c r="F4012" s="106">
        <v>1</v>
      </c>
      <c r="G4012" s="117">
        <v>12.96</v>
      </c>
      <c r="H4012" s="102"/>
    </row>
    <row r="4013" spans="1:8" x14ac:dyDescent="0.25">
      <c r="A4013" s="36" t="s">
        <v>10954</v>
      </c>
      <c r="B4013" s="36" t="s">
        <v>10955</v>
      </c>
      <c r="C4013" s="121" t="s">
        <v>10956</v>
      </c>
      <c r="D4013" s="36" t="s">
        <v>5</v>
      </c>
      <c r="E4013" s="36">
        <v>5</v>
      </c>
      <c r="F4013" s="36">
        <v>4</v>
      </c>
      <c r="G4013" s="116">
        <v>518.36</v>
      </c>
      <c r="H4013" s="102" t="s">
        <v>18237</v>
      </c>
    </row>
    <row r="4014" spans="1:8" x14ac:dyDescent="0.25">
      <c r="A4014" s="36"/>
      <c r="B4014" s="36"/>
      <c r="C4014" s="121"/>
      <c r="D4014" s="36" t="s">
        <v>7</v>
      </c>
      <c r="E4014" s="36">
        <v>0.5</v>
      </c>
      <c r="F4014" s="36">
        <v>1</v>
      </c>
      <c r="G4014" s="116">
        <v>12.96</v>
      </c>
      <c r="H4014" s="102"/>
    </row>
    <row r="4015" spans="1:8" x14ac:dyDescent="0.25">
      <c r="A4015" s="36"/>
      <c r="B4015" s="36"/>
      <c r="C4015" s="122" t="s">
        <v>15832</v>
      </c>
      <c r="D4015" s="106"/>
      <c r="E4015" s="106"/>
      <c r="F4015" s="106">
        <v>5</v>
      </c>
      <c r="G4015" s="117">
        <v>531.32000000000005</v>
      </c>
      <c r="H4015" s="102"/>
    </row>
    <row r="4016" spans="1:8" ht="31.5" x14ac:dyDescent="0.25">
      <c r="A4016" s="36" t="s">
        <v>15833</v>
      </c>
      <c r="B4016" s="36" t="s">
        <v>15834</v>
      </c>
      <c r="C4016" s="121" t="s">
        <v>15835</v>
      </c>
      <c r="D4016" s="36" t="s">
        <v>7</v>
      </c>
      <c r="E4016" s="36">
        <v>0.5</v>
      </c>
      <c r="F4016" s="36">
        <v>8</v>
      </c>
      <c r="G4016" s="116">
        <v>103.67</v>
      </c>
      <c r="H4016" s="114" t="s">
        <v>20417</v>
      </c>
    </row>
    <row r="4017" spans="1:8" ht="31.5" x14ac:dyDescent="0.25">
      <c r="A4017" s="36"/>
      <c r="B4017" s="36"/>
      <c r="C4017" s="122" t="s">
        <v>15836</v>
      </c>
      <c r="D4017" s="106"/>
      <c r="E4017" s="106"/>
      <c r="F4017" s="106">
        <v>8</v>
      </c>
      <c r="G4017" s="117">
        <v>103.67</v>
      </c>
      <c r="H4017" s="102"/>
    </row>
    <row r="4018" spans="1:8" x14ac:dyDescent="0.25">
      <c r="A4018" s="36" t="s">
        <v>6738</v>
      </c>
      <c r="B4018" s="36" t="s">
        <v>10957</v>
      </c>
      <c r="C4018" s="121" t="s">
        <v>6739</v>
      </c>
      <c r="D4018" s="36" t="s">
        <v>7</v>
      </c>
      <c r="E4018" s="36">
        <v>0.5</v>
      </c>
      <c r="F4018" s="36">
        <v>1</v>
      </c>
      <c r="G4018" s="116">
        <v>12.96</v>
      </c>
      <c r="H4018" s="102" t="s">
        <v>20270</v>
      </c>
    </row>
    <row r="4019" spans="1:8" ht="31.5" x14ac:dyDescent="0.25">
      <c r="A4019" s="36"/>
      <c r="B4019" s="36"/>
      <c r="C4019" s="122" t="s">
        <v>15837</v>
      </c>
      <c r="D4019" s="106"/>
      <c r="E4019" s="106"/>
      <c r="F4019" s="106">
        <v>1</v>
      </c>
      <c r="G4019" s="117">
        <v>12.96</v>
      </c>
      <c r="H4019" s="102"/>
    </row>
    <row r="4020" spans="1:8" ht="31.5" x14ac:dyDescent="0.25">
      <c r="A4020" s="36" t="s">
        <v>6740</v>
      </c>
      <c r="B4020" s="36" t="s">
        <v>10958</v>
      </c>
      <c r="C4020" s="121" t="s">
        <v>6741</v>
      </c>
      <c r="D4020" s="36" t="s">
        <v>7</v>
      </c>
      <c r="E4020" s="36">
        <v>0.5</v>
      </c>
      <c r="F4020" s="36">
        <v>1</v>
      </c>
      <c r="G4020" s="116">
        <v>12.96</v>
      </c>
      <c r="H4020" s="102" t="s">
        <v>19012</v>
      </c>
    </row>
    <row r="4021" spans="1:8" ht="31.5" x14ac:dyDescent="0.25">
      <c r="A4021" s="36"/>
      <c r="B4021" s="36"/>
      <c r="C4021" s="122" t="s">
        <v>15838</v>
      </c>
      <c r="D4021" s="106"/>
      <c r="E4021" s="106"/>
      <c r="F4021" s="106">
        <v>1</v>
      </c>
      <c r="G4021" s="117">
        <v>12.96</v>
      </c>
      <c r="H4021" s="102"/>
    </row>
    <row r="4022" spans="1:8" ht="31.5" x14ac:dyDescent="0.25">
      <c r="A4022" s="36" t="s">
        <v>6742</v>
      </c>
      <c r="B4022" s="36" t="s">
        <v>10959</v>
      </c>
      <c r="C4022" s="121" t="s">
        <v>6743</v>
      </c>
      <c r="D4022" s="36" t="s">
        <v>7</v>
      </c>
      <c r="E4022" s="36">
        <v>0.5</v>
      </c>
      <c r="F4022" s="36">
        <v>1</v>
      </c>
      <c r="G4022" s="116">
        <v>12.96</v>
      </c>
      <c r="H4022" s="102" t="s">
        <v>16922</v>
      </c>
    </row>
    <row r="4023" spans="1:8" ht="31.5" x14ac:dyDescent="0.25">
      <c r="A4023" s="36"/>
      <c r="B4023" s="36"/>
      <c r="C4023" s="122" t="s">
        <v>15839</v>
      </c>
      <c r="D4023" s="106"/>
      <c r="E4023" s="106"/>
      <c r="F4023" s="106">
        <v>1</v>
      </c>
      <c r="G4023" s="117">
        <v>12.96</v>
      </c>
      <c r="H4023" s="102"/>
    </row>
    <row r="4024" spans="1:8" ht="31.5" x14ac:dyDescent="0.25">
      <c r="A4024" s="36" t="s">
        <v>7091</v>
      </c>
      <c r="B4024" s="36" t="s">
        <v>10960</v>
      </c>
      <c r="C4024" s="121" t="s">
        <v>7092</v>
      </c>
      <c r="D4024" s="36" t="s">
        <v>7</v>
      </c>
      <c r="E4024" s="36">
        <v>0.5</v>
      </c>
      <c r="F4024" s="36">
        <v>1</v>
      </c>
      <c r="G4024" s="116">
        <v>12.96</v>
      </c>
      <c r="H4024" s="102" t="s">
        <v>19763</v>
      </c>
    </row>
    <row r="4025" spans="1:8" ht="31.5" x14ac:dyDescent="0.25">
      <c r="A4025" s="36"/>
      <c r="B4025" s="36"/>
      <c r="C4025" s="122" t="s">
        <v>15840</v>
      </c>
      <c r="D4025" s="106"/>
      <c r="E4025" s="106"/>
      <c r="F4025" s="106">
        <v>1</v>
      </c>
      <c r="G4025" s="117">
        <v>12.96</v>
      </c>
      <c r="H4025" s="102"/>
    </row>
    <row r="4026" spans="1:8" ht="31.5" x14ac:dyDescent="0.25">
      <c r="A4026" s="36" t="s">
        <v>7396</v>
      </c>
      <c r="B4026" s="36" t="s">
        <v>10961</v>
      </c>
      <c r="C4026" s="121" t="s">
        <v>7397</v>
      </c>
      <c r="D4026" s="36" t="s">
        <v>7</v>
      </c>
      <c r="E4026" s="36">
        <v>0.5</v>
      </c>
      <c r="F4026" s="36">
        <v>1</v>
      </c>
      <c r="G4026" s="116">
        <v>12.96</v>
      </c>
      <c r="H4026" s="102" t="s">
        <v>20436</v>
      </c>
    </row>
    <row r="4027" spans="1:8" ht="31.5" x14ac:dyDescent="0.25">
      <c r="A4027" s="36"/>
      <c r="B4027" s="36"/>
      <c r="C4027" s="122" t="s">
        <v>15841</v>
      </c>
      <c r="D4027" s="106"/>
      <c r="E4027" s="106"/>
      <c r="F4027" s="106">
        <v>1</v>
      </c>
      <c r="G4027" s="117">
        <v>12.96</v>
      </c>
      <c r="H4027" s="102"/>
    </row>
    <row r="4028" spans="1:8" x14ac:dyDescent="0.25">
      <c r="A4028" s="36" t="s">
        <v>7398</v>
      </c>
      <c r="B4028" s="36" t="s">
        <v>10962</v>
      </c>
      <c r="C4028" s="121" t="s">
        <v>7399</v>
      </c>
      <c r="D4028" s="36" t="s">
        <v>7</v>
      </c>
      <c r="E4028" s="36">
        <v>0.5</v>
      </c>
      <c r="F4028" s="36">
        <v>2</v>
      </c>
      <c r="G4028" s="116">
        <v>25.92</v>
      </c>
      <c r="H4028" s="102" t="s">
        <v>16924</v>
      </c>
    </row>
    <row r="4029" spans="1:8" x14ac:dyDescent="0.25">
      <c r="A4029" s="36"/>
      <c r="B4029" s="36"/>
      <c r="C4029" s="122" t="s">
        <v>15842</v>
      </c>
      <c r="D4029" s="106"/>
      <c r="E4029" s="106"/>
      <c r="F4029" s="106">
        <v>2</v>
      </c>
      <c r="G4029" s="117">
        <v>25.92</v>
      </c>
      <c r="H4029" s="102"/>
    </row>
    <row r="4030" spans="1:8" ht="31.5" x14ac:dyDescent="0.25">
      <c r="A4030" s="36" t="s">
        <v>7401</v>
      </c>
      <c r="B4030" s="36" t="s">
        <v>10964</v>
      </c>
      <c r="C4030" s="121" t="s">
        <v>15843</v>
      </c>
      <c r="D4030" s="36" t="s">
        <v>7</v>
      </c>
      <c r="E4030" s="36">
        <v>0.5</v>
      </c>
      <c r="F4030" s="36">
        <v>1</v>
      </c>
      <c r="G4030" s="116">
        <v>12.96</v>
      </c>
      <c r="H4030" s="102" t="s">
        <v>19918</v>
      </c>
    </row>
    <row r="4031" spans="1:8" ht="31.5" x14ac:dyDescent="0.25">
      <c r="A4031" s="36"/>
      <c r="B4031" s="36"/>
      <c r="C4031" s="122" t="s">
        <v>15844</v>
      </c>
      <c r="D4031" s="106"/>
      <c r="E4031" s="106"/>
      <c r="F4031" s="106">
        <v>1</v>
      </c>
      <c r="G4031" s="117">
        <v>12.96</v>
      </c>
      <c r="H4031" s="102"/>
    </row>
    <row r="4032" spans="1:8" x14ac:dyDescent="0.25">
      <c r="A4032" s="36" t="s">
        <v>10965</v>
      </c>
      <c r="B4032" s="36" t="s">
        <v>10966</v>
      </c>
      <c r="C4032" s="121" t="s">
        <v>10967</v>
      </c>
      <c r="D4032" s="36" t="s">
        <v>7</v>
      </c>
      <c r="E4032" s="36">
        <v>0.5</v>
      </c>
      <c r="F4032" s="36">
        <v>5</v>
      </c>
      <c r="G4032" s="116">
        <v>64.8</v>
      </c>
      <c r="H4032" s="102" t="s">
        <v>20515</v>
      </c>
    </row>
    <row r="4033" spans="1:8" ht="31.5" x14ac:dyDescent="0.25">
      <c r="A4033" s="36"/>
      <c r="B4033" s="36"/>
      <c r="C4033" s="122" t="s">
        <v>15845</v>
      </c>
      <c r="D4033" s="106"/>
      <c r="E4033" s="106"/>
      <c r="F4033" s="106">
        <v>5</v>
      </c>
      <c r="G4033" s="117">
        <v>64.8</v>
      </c>
      <c r="H4033" s="102"/>
    </row>
    <row r="4034" spans="1:8" x14ac:dyDescent="0.25">
      <c r="A4034" s="36" t="s">
        <v>10968</v>
      </c>
      <c r="B4034" s="36" t="s">
        <v>10969</v>
      </c>
      <c r="C4034" s="121" t="s">
        <v>10970</v>
      </c>
      <c r="D4034" s="36" t="s">
        <v>5</v>
      </c>
      <c r="E4034" s="36">
        <v>5</v>
      </c>
      <c r="F4034" s="36">
        <v>1</v>
      </c>
      <c r="G4034" s="116">
        <v>129.59</v>
      </c>
      <c r="H4034" s="102" t="s">
        <v>20646</v>
      </c>
    </row>
    <row r="4035" spans="1:8" ht="31.5" x14ac:dyDescent="0.25">
      <c r="A4035" s="36"/>
      <c r="B4035" s="36"/>
      <c r="C4035" s="122" t="s">
        <v>15846</v>
      </c>
      <c r="D4035" s="106"/>
      <c r="E4035" s="106"/>
      <c r="F4035" s="106">
        <v>1</v>
      </c>
      <c r="G4035" s="117">
        <v>129.59</v>
      </c>
      <c r="H4035" s="102"/>
    </row>
    <row r="4036" spans="1:8" x14ac:dyDescent="0.25">
      <c r="A4036" s="36" t="s">
        <v>10971</v>
      </c>
      <c r="B4036" s="36" t="s">
        <v>10972</v>
      </c>
      <c r="C4036" s="121" t="s">
        <v>10973</v>
      </c>
      <c r="D4036" s="36" t="s">
        <v>7</v>
      </c>
      <c r="E4036" s="36">
        <v>0.5</v>
      </c>
      <c r="F4036" s="36">
        <v>1</v>
      </c>
      <c r="G4036" s="116">
        <v>12.96</v>
      </c>
      <c r="H4036" s="102" t="s">
        <v>19428</v>
      </c>
    </row>
    <row r="4037" spans="1:8" x14ac:dyDescent="0.25">
      <c r="A4037" s="36"/>
      <c r="B4037" s="36"/>
      <c r="C4037" s="122" t="s">
        <v>15847</v>
      </c>
      <c r="D4037" s="106"/>
      <c r="E4037" s="106"/>
      <c r="F4037" s="106">
        <v>1</v>
      </c>
      <c r="G4037" s="117">
        <v>12.96</v>
      </c>
      <c r="H4037" s="102"/>
    </row>
    <row r="4038" spans="1:8" x14ac:dyDescent="0.25">
      <c r="A4038" s="36" t="s">
        <v>15848</v>
      </c>
      <c r="B4038" s="36" t="s">
        <v>15849</v>
      </c>
      <c r="C4038" s="121" t="s">
        <v>15850</v>
      </c>
      <c r="D4038" s="36" t="s">
        <v>3</v>
      </c>
      <c r="E4038" s="36">
        <v>10</v>
      </c>
      <c r="F4038" s="36">
        <v>1</v>
      </c>
      <c r="G4038" s="116">
        <v>259.18</v>
      </c>
      <c r="H4038" s="102" t="s">
        <v>17708</v>
      </c>
    </row>
    <row r="4039" spans="1:8" x14ac:dyDescent="0.25">
      <c r="A4039" s="36"/>
      <c r="B4039" s="36"/>
      <c r="C4039" s="121"/>
      <c r="D4039" s="36" t="s">
        <v>8</v>
      </c>
      <c r="E4039" s="36">
        <v>2</v>
      </c>
      <c r="F4039" s="36">
        <v>7</v>
      </c>
      <c r="G4039" s="116">
        <v>362.85</v>
      </c>
      <c r="H4039" s="102"/>
    </row>
    <row r="4040" spans="1:8" x14ac:dyDescent="0.25">
      <c r="A4040" s="36"/>
      <c r="B4040" s="36"/>
      <c r="C4040" s="121"/>
      <c r="D4040" s="36" t="s">
        <v>7</v>
      </c>
      <c r="E4040" s="36">
        <v>0.5</v>
      </c>
      <c r="F4040" s="36">
        <v>2</v>
      </c>
      <c r="G4040" s="116">
        <v>25.92</v>
      </c>
      <c r="H4040" s="102"/>
    </row>
    <row r="4041" spans="1:8" ht="31.5" x14ac:dyDescent="0.25">
      <c r="A4041" s="36"/>
      <c r="B4041" s="36"/>
      <c r="C4041" s="122" t="s">
        <v>15851</v>
      </c>
      <c r="D4041" s="106"/>
      <c r="E4041" s="106"/>
      <c r="F4041" s="106">
        <v>10</v>
      </c>
      <c r="G4041" s="117">
        <v>647.94999999999993</v>
      </c>
      <c r="H4041" s="102"/>
    </row>
    <row r="4042" spans="1:8" ht="31.5" x14ac:dyDescent="0.25">
      <c r="A4042" s="36" t="s">
        <v>7402</v>
      </c>
      <c r="B4042" s="36" t="s">
        <v>8736</v>
      </c>
      <c r="C4042" s="121" t="s">
        <v>7403</v>
      </c>
      <c r="D4042" s="36" t="s">
        <v>7</v>
      </c>
      <c r="E4042" s="36">
        <v>0.5</v>
      </c>
      <c r="F4042" s="36">
        <v>1</v>
      </c>
      <c r="G4042" s="116">
        <v>12.96</v>
      </c>
      <c r="H4042" s="114" t="s">
        <v>20590</v>
      </c>
    </row>
    <row r="4043" spans="1:8" ht="31.5" x14ac:dyDescent="0.25">
      <c r="A4043" s="36"/>
      <c r="B4043" s="36"/>
      <c r="C4043" s="122" t="s">
        <v>15852</v>
      </c>
      <c r="D4043" s="106"/>
      <c r="E4043" s="106"/>
      <c r="F4043" s="106">
        <v>1</v>
      </c>
      <c r="G4043" s="117">
        <v>12.96</v>
      </c>
      <c r="H4043" s="102"/>
    </row>
    <row r="4044" spans="1:8" x14ac:dyDescent="0.25">
      <c r="A4044" s="36" t="s">
        <v>7404</v>
      </c>
      <c r="B4044" s="36" t="s">
        <v>10974</v>
      </c>
      <c r="C4044" s="121" t="s">
        <v>7405</v>
      </c>
      <c r="D4044" s="36" t="s">
        <v>5</v>
      </c>
      <c r="E4044" s="36">
        <v>5</v>
      </c>
      <c r="F4044" s="36">
        <v>1</v>
      </c>
      <c r="G4044" s="116">
        <v>129.59</v>
      </c>
      <c r="H4044" s="102" t="s">
        <v>20097</v>
      </c>
    </row>
    <row r="4045" spans="1:8" x14ac:dyDescent="0.25">
      <c r="A4045" s="36"/>
      <c r="B4045" s="36"/>
      <c r="C4045" s="121"/>
      <c r="D4045" s="36" t="s">
        <v>7</v>
      </c>
      <c r="E4045" s="36">
        <v>0.5</v>
      </c>
      <c r="F4045" s="36">
        <v>4</v>
      </c>
      <c r="G4045" s="116">
        <v>51.84</v>
      </c>
      <c r="H4045" s="102"/>
    </row>
    <row r="4046" spans="1:8" x14ac:dyDescent="0.25">
      <c r="A4046" s="36"/>
      <c r="B4046" s="36"/>
      <c r="C4046" s="122" t="s">
        <v>15853</v>
      </c>
      <c r="D4046" s="106"/>
      <c r="E4046" s="106"/>
      <c r="F4046" s="106">
        <v>5</v>
      </c>
      <c r="G4046" s="117">
        <v>181.43</v>
      </c>
      <c r="H4046" s="102"/>
    </row>
    <row r="4047" spans="1:8" ht="31.5" x14ac:dyDescent="0.25">
      <c r="A4047" s="36" t="s">
        <v>7406</v>
      </c>
      <c r="B4047" s="36" t="s">
        <v>10975</v>
      </c>
      <c r="C4047" s="121" t="s">
        <v>7407</v>
      </c>
      <c r="D4047" s="36" t="s">
        <v>4</v>
      </c>
      <c r="E4047" s="36">
        <v>8</v>
      </c>
      <c r="F4047" s="36">
        <v>1</v>
      </c>
      <c r="G4047" s="116">
        <v>207.35</v>
      </c>
      <c r="H4047" s="102" t="s">
        <v>20031</v>
      </c>
    </row>
    <row r="4048" spans="1:8" x14ac:dyDescent="0.25">
      <c r="A4048" s="36"/>
      <c r="B4048" s="36"/>
      <c r="C4048" s="121"/>
      <c r="D4048" s="36" t="s">
        <v>7</v>
      </c>
      <c r="E4048" s="36">
        <v>0.5</v>
      </c>
      <c r="F4048" s="36">
        <v>1</v>
      </c>
      <c r="G4048" s="116">
        <v>12.96</v>
      </c>
      <c r="H4048" s="102"/>
    </row>
    <row r="4049" spans="1:8" ht="31.5" x14ac:dyDescent="0.25">
      <c r="A4049" s="36"/>
      <c r="B4049" s="36"/>
      <c r="C4049" s="122" t="s">
        <v>15854</v>
      </c>
      <c r="D4049" s="106"/>
      <c r="E4049" s="106"/>
      <c r="F4049" s="106">
        <v>2</v>
      </c>
      <c r="G4049" s="117">
        <v>220.31</v>
      </c>
      <c r="H4049" s="102"/>
    </row>
    <row r="4050" spans="1:8" x14ac:dyDescent="0.25">
      <c r="A4050" s="36" t="s">
        <v>7408</v>
      </c>
      <c r="B4050" s="36" t="s">
        <v>10976</v>
      </c>
      <c r="C4050" s="121" t="s">
        <v>7409</v>
      </c>
      <c r="D4050" s="36" t="s">
        <v>7</v>
      </c>
      <c r="E4050" s="36">
        <v>0.5</v>
      </c>
      <c r="F4050" s="36">
        <v>1</v>
      </c>
      <c r="G4050" s="116">
        <v>12.96</v>
      </c>
      <c r="H4050" s="102" t="s">
        <v>18543</v>
      </c>
    </row>
    <row r="4051" spans="1:8" ht="31.5" x14ac:dyDescent="0.25">
      <c r="A4051" s="36"/>
      <c r="B4051" s="36"/>
      <c r="C4051" s="122" t="s">
        <v>15855</v>
      </c>
      <c r="D4051" s="106"/>
      <c r="E4051" s="106"/>
      <c r="F4051" s="106">
        <v>1</v>
      </c>
      <c r="G4051" s="117">
        <v>12.96</v>
      </c>
      <c r="H4051" s="102"/>
    </row>
    <row r="4052" spans="1:8" x14ac:dyDescent="0.25">
      <c r="A4052" s="36" t="s">
        <v>7410</v>
      </c>
      <c r="B4052" s="36" t="s">
        <v>10977</v>
      </c>
      <c r="C4052" s="121" t="s">
        <v>7411</v>
      </c>
      <c r="D4052" s="36" t="s">
        <v>7</v>
      </c>
      <c r="E4052" s="36">
        <v>0.5</v>
      </c>
      <c r="F4052" s="36">
        <v>1</v>
      </c>
      <c r="G4052" s="116">
        <v>12.96</v>
      </c>
      <c r="H4052" s="102" t="s">
        <v>17965</v>
      </c>
    </row>
    <row r="4053" spans="1:8" x14ac:dyDescent="0.25">
      <c r="A4053" s="36"/>
      <c r="B4053" s="36"/>
      <c r="C4053" s="122" t="s">
        <v>15856</v>
      </c>
      <c r="D4053" s="106"/>
      <c r="E4053" s="106"/>
      <c r="F4053" s="106">
        <v>1</v>
      </c>
      <c r="G4053" s="117">
        <v>12.96</v>
      </c>
      <c r="H4053" s="102"/>
    </row>
    <row r="4054" spans="1:8" x14ac:dyDescent="0.25">
      <c r="A4054" s="36" t="s">
        <v>10978</v>
      </c>
      <c r="B4054" s="36" t="s">
        <v>10979</v>
      </c>
      <c r="C4054" s="121" t="s">
        <v>10980</v>
      </c>
      <c r="D4054" s="36" t="s">
        <v>3</v>
      </c>
      <c r="E4054" s="36">
        <v>10</v>
      </c>
      <c r="F4054" s="36">
        <v>1</v>
      </c>
      <c r="G4054" s="116">
        <v>259.18</v>
      </c>
      <c r="H4054" s="102" t="s">
        <v>19031</v>
      </c>
    </row>
    <row r="4055" spans="1:8" ht="31.5" x14ac:dyDescent="0.25">
      <c r="A4055" s="36"/>
      <c r="B4055" s="36"/>
      <c r="C4055" s="122" t="s">
        <v>15857</v>
      </c>
      <c r="D4055" s="106"/>
      <c r="E4055" s="106"/>
      <c r="F4055" s="106">
        <v>1</v>
      </c>
      <c r="G4055" s="117">
        <v>259.18</v>
      </c>
      <c r="H4055" s="102"/>
    </row>
    <row r="4056" spans="1:8" x14ac:dyDescent="0.25">
      <c r="A4056" s="36" t="s">
        <v>10981</v>
      </c>
      <c r="B4056" s="36" t="s">
        <v>10982</v>
      </c>
      <c r="C4056" s="121" t="s">
        <v>10983</v>
      </c>
      <c r="D4056" s="36" t="s">
        <v>4</v>
      </c>
      <c r="E4056" s="36">
        <v>8</v>
      </c>
      <c r="F4056" s="36">
        <v>1</v>
      </c>
      <c r="G4056" s="116">
        <v>207.35</v>
      </c>
      <c r="H4056" s="102" t="s">
        <v>19685</v>
      </c>
    </row>
    <row r="4057" spans="1:8" x14ac:dyDescent="0.25">
      <c r="A4057" s="36"/>
      <c r="B4057" s="36"/>
      <c r="C4057" s="121"/>
      <c r="D4057" s="36" t="s">
        <v>7</v>
      </c>
      <c r="E4057" s="36">
        <v>0.5</v>
      </c>
      <c r="F4057" s="36">
        <v>1</v>
      </c>
      <c r="G4057" s="116">
        <v>12.96</v>
      </c>
      <c r="H4057" s="102"/>
    </row>
    <row r="4058" spans="1:8" x14ac:dyDescent="0.25">
      <c r="A4058" s="36"/>
      <c r="B4058" s="36"/>
      <c r="C4058" s="122" t="s">
        <v>15858</v>
      </c>
      <c r="D4058" s="106"/>
      <c r="E4058" s="106"/>
      <c r="F4058" s="106">
        <v>2</v>
      </c>
      <c r="G4058" s="117">
        <v>220.31</v>
      </c>
      <c r="H4058" s="102"/>
    </row>
    <row r="4059" spans="1:8" x14ac:dyDescent="0.25">
      <c r="A4059" s="36" t="s">
        <v>15859</v>
      </c>
      <c r="B4059" s="36" t="s">
        <v>15860</v>
      </c>
      <c r="C4059" s="121" t="s">
        <v>15861</v>
      </c>
      <c r="D4059" s="36" t="s">
        <v>7</v>
      </c>
      <c r="E4059" s="36">
        <v>0.5</v>
      </c>
      <c r="F4059" s="36">
        <v>1</v>
      </c>
      <c r="G4059" s="116">
        <v>12.96</v>
      </c>
      <c r="H4059" s="102" t="s">
        <v>20798</v>
      </c>
    </row>
    <row r="4060" spans="1:8" ht="31.5" x14ac:dyDescent="0.25">
      <c r="A4060" s="36"/>
      <c r="B4060" s="36"/>
      <c r="C4060" s="122" t="s">
        <v>15862</v>
      </c>
      <c r="D4060" s="106"/>
      <c r="E4060" s="106"/>
      <c r="F4060" s="106">
        <v>1</v>
      </c>
      <c r="G4060" s="117">
        <v>12.96</v>
      </c>
      <c r="H4060" s="102"/>
    </row>
    <row r="4061" spans="1:8" x14ac:dyDescent="0.25">
      <c r="A4061" s="36" t="s">
        <v>15863</v>
      </c>
      <c r="B4061" s="36" t="s">
        <v>15864</v>
      </c>
      <c r="C4061" s="121" t="s">
        <v>15865</v>
      </c>
      <c r="D4061" s="36" t="s">
        <v>7</v>
      </c>
      <c r="E4061" s="36">
        <v>0.5</v>
      </c>
      <c r="F4061" s="36">
        <v>1</v>
      </c>
      <c r="G4061" s="116">
        <v>12.96</v>
      </c>
      <c r="H4061" s="102" t="s">
        <v>19776</v>
      </c>
    </row>
    <row r="4062" spans="1:8" ht="31.5" x14ac:dyDescent="0.25">
      <c r="A4062" s="36"/>
      <c r="B4062" s="36"/>
      <c r="C4062" s="122" t="s">
        <v>15866</v>
      </c>
      <c r="D4062" s="106"/>
      <c r="E4062" s="106"/>
      <c r="F4062" s="106">
        <v>1</v>
      </c>
      <c r="G4062" s="117">
        <v>12.96</v>
      </c>
      <c r="H4062" s="102"/>
    </row>
    <row r="4063" spans="1:8" x14ac:dyDescent="0.25">
      <c r="A4063" s="36" t="s">
        <v>15867</v>
      </c>
      <c r="B4063" s="36" t="s">
        <v>15868</v>
      </c>
      <c r="C4063" s="121" t="s">
        <v>15869</v>
      </c>
      <c r="D4063" s="36" t="s">
        <v>8</v>
      </c>
      <c r="E4063" s="36">
        <v>2</v>
      </c>
      <c r="F4063" s="36">
        <v>1</v>
      </c>
      <c r="G4063" s="116">
        <v>51.84</v>
      </c>
      <c r="H4063" s="102" t="s">
        <v>17551</v>
      </c>
    </row>
    <row r="4064" spans="1:8" x14ac:dyDescent="0.25">
      <c r="A4064" s="36"/>
      <c r="B4064" s="36"/>
      <c r="C4064" s="121"/>
      <c r="D4064" s="36" t="s">
        <v>7</v>
      </c>
      <c r="E4064" s="36">
        <v>0.5</v>
      </c>
      <c r="F4064" s="36">
        <v>1</v>
      </c>
      <c r="G4064" s="116">
        <v>12.96</v>
      </c>
      <c r="H4064" s="102"/>
    </row>
    <row r="4065" spans="1:8" x14ac:dyDescent="0.25">
      <c r="A4065" s="36"/>
      <c r="B4065" s="36"/>
      <c r="C4065" s="122" t="s">
        <v>15870</v>
      </c>
      <c r="D4065" s="106"/>
      <c r="E4065" s="106"/>
      <c r="F4065" s="106">
        <v>2</v>
      </c>
      <c r="G4065" s="117">
        <v>64.800000000000011</v>
      </c>
      <c r="H4065" s="102"/>
    </row>
    <row r="4066" spans="1:8" ht="31.5" x14ac:dyDescent="0.25">
      <c r="A4066" s="36" t="s">
        <v>15871</v>
      </c>
      <c r="B4066" s="36" t="s">
        <v>15872</v>
      </c>
      <c r="C4066" s="121" t="s">
        <v>15873</v>
      </c>
      <c r="D4066" s="36" t="s">
        <v>7</v>
      </c>
      <c r="E4066" s="36">
        <v>0.5</v>
      </c>
      <c r="F4066" s="36">
        <v>1</v>
      </c>
      <c r="G4066" s="116">
        <v>12.96</v>
      </c>
      <c r="H4066" s="102" t="s">
        <v>18883</v>
      </c>
    </row>
    <row r="4067" spans="1:8" ht="31.5" x14ac:dyDescent="0.25">
      <c r="A4067" s="36"/>
      <c r="B4067" s="36"/>
      <c r="C4067" s="122" t="s">
        <v>15874</v>
      </c>
      <c r="D4067" s="106"/>
      <c r="E4067" s="106"/>
      <c r="F4067" s="106">
        <v>1</v>
      </c>
      <c r="G4067" s="117">
        <v>12.96</v>
      </c>
      <c r="H4067" s="102"/>
    </row>
    <row r="4068" spans="1:8" x14ac:dyDescent="0.25">
      <c r="A4068" s="36" t="s">
        <v>15875</v>
      </c>
      <c r="B4068" s="36" t="s">
        <v>15876</v>
      </c>
      <c r="C4068" s="121" t="s">
        <v>15877</v>
      </c>
      <c r="D4068" s="36" t="s">
        <v>7</v>
      </c>
      <c r="E4068" s="36">
        <v>0.5</v>
      </c>
      <c r="F4068" s="36">
        <v>1</v>
      </c>
      <c r="G4068" s="116">
        <v>12.96</v>
      </c>
      <c r="H4068" s="102" t="s">
        <v>19645</v>
      </c>
    </row>
    <row r="4069" spans="1:8" x14ac:dyDescent="0.25">
      <c r="A4069" s="36"/>
      <c r="B4069" s="36"/>
      <c r="C4069" s="122" t="s">
        <v>15878</v>
      </c>
      <c r="D4069" s="106"/>
      <c r="E4069" s="106"/>
      <c r="F4069" s="106">
        <v>1</v>
      </c>
      <c r="G4069" s="117">
        <v>12.96</v>
      </c>
      <c r="H4069" s="102"/>
    </row>
    <row r="4070" spans="1:8" x14ac:dyDescent="0.25">
      <c r="A4070" s="36" t="s">
        <v>15879</v>
      </c>
      <c r="B4070" s="36" t="s">
        <v>15880</v>
      </c>
      <c r="C4070" s="121" t="s">
        <v>15881</v>
      </c>
      <c r="D4070" s="36" t="s">
        <v>7</v>
      </c>
      <c r="E4070" s="36">
        <v>0.5</v>
      </c>
      <c r="F4070" s="36">
        <v>1</v>
      </c>
      <c r="G4070" s="116">
        <v>12.96</v>
      </c>
      <c r="H4070" s="102" t="s">
        <v>20667</v>
      </c>
    </row>
    <row r="4071" spans="1:8" ht="31.5" x14ac:dyDescent="0.25">
      <c r="A4071" s="36"/>
      <c r="B4071" s="36"/>
      <c r="C4071" s="122" t="s">
        <v>15882</v>
      </c>
      <c r="D4071" s="106"/>
      <c r="E4071" s="106"/>
      <c r="F4071" s="106">
        <v>1</v>
      </c>
      <c r="G4071" s="117">
        <v>12.96</v>
      </c>
      <c r="H4071" s="102"/>
    </row>
    <row r="4072" spans="1:8" ht="31.5" x14ac:dyDescent="0.25">
      <c r="A4072" s="36" t="s">
        <v>5039</v>
      </c>
      <c r="B4072" s="36" t="s">
        <v>10984</v>
      </c>
      <c r="C4072" s="121" t="s">
        <v>5040</v>
      </c>
      <c r="D4072" s="36" t="s">
        <v>5</v>
      </c>
      <c r="E4072" s="36">
        <v>5</v>
      </c>
      <c r="F4072" s="36">
        <v>1</v>
      </c>
      <c r="G4072" s="116">
        <v>129.59</v>
      </c>
      <c r="H4072" s="102" t="s">
        <v>18849</v>
      </c>
    </row>
    <row r="4073" spans="1:8" ht="31.5" x14ac:dyDescent="0.25">
      <c r="A4073" s="36"/>
      <c r="B4073" s="36"/>
      <c r="C4073" s="122" t="s">
        <v>15883</v>
      </c>
      <c r="D4073" s="106"/>
      <c r="E4073" s="106"/>
      <c r="F4073" s="106">
        <v>1</v>
      </c>
      <c r="G4073" s="117">
        <v>129.59</v>
      </c>
      <c r="H4073" s="102"/>
    </row>
    <row r="4074" spans="1:8" x14ac:dyDescent="0.25">
      <c r="A4074" s="36" t="s">
        <v>5041</v>
      </c>
      <c r="B4074" s="36" t="s">
        <v>10985</v>
      </c>
      <c r="C4074" s="121" t="s">
        <v>5042</v>
      </c>
      <c r="D4074" s="36" t="s">
        <v>7</v>
      </c>
      <c r="E4074" s="36">
        <v>0.5</v>
      </c>
      <c r="F4074" s="36">
        <v>1</v>
      </c>
      <c r="G4074" s="116">
        <v>12.96</v>
      </c>
      <c r="H4074" s="102" t="s">
        <v>20311</v>
      </c>
    </row>
    <row r="4075" spans="1:8" ht="31.5" x14ac:dyDescent="0.25">
      <c r="A4075" s="36"/>
      <c r="B4075" s="36"/>
      <c r="C4075" s="122" t="s">
        <v>15884</v>
      </c>
      <c r="D4075" s="106"/>
      <c r="E4075" s="106"/>
      <c r="F4075" s="106">
        <v>1</v>
      </c>
      <c r="G4075" s="117">
        <v>12.96</v>
      </c>
      <c r="H4075" s="102"/>
    </row>
    <row r="4076" spans="1:8" ht="47.25" x14ac:dyDescent="0.25">
      <c r="A4076" s="36" t="s">
        <v>5043</v>
      </c>
      <c r="B4076" s="36" t="s">
        <v>10986</v>
      </c>
      <c r="C4076" s="121" t="s">
        <v>5044</v>
      </c>
      <c r="D4076" s="36" t="s">
        <v>8</v>
      </c>
      <c r="E4076" s="36">
        <v>2</v>
      </c>
      <c r="F4076" s="36">
        <v>1</v>
      </c>
      <c r="G4076" s="116">
        <v>51.84</v>
      </c>
      <c r="H4076" s="102" t="s">
        <v>19940</v>
      </c>
    </row>
    <row r="4077" spans="1:8" ht="47.25" x14ac:dyDescent="0.25">
      <c r="A4077" s="36"/>
      <c r="B4077" s="36"/>
      <c r="C4077" s="122" t="s">
        <v>15885</v>
      </c>
      <c r="D4077" s="106"/>
      <c r="E4077" s="106"/>
      <c r="F4077" s="106">
        <v>1</v>
      </c>
      <c r="G4077" s="117">
        <v>51.84</v>
      </c>
      <c r="H4077" s="102"/>
    </row>
    <row r="4078" spans="1:8" ht="31.5" x14ac:dyDescent="0.25">
      <c r="A4078" s="36" t="s">
        <v>5045</v>
      </c>
      <c r="B4078" s="36" t="s">
        <v>10987</v>
      </c>
      <c r="C4078" s="121" t="s">
        <v>5046</v>
      </c>
      <c r="D4078" s="36" t="s">
        <v>4</v>
      </c>
      <c r="E4078" s="36">
        <v>8</v>
      </c>
      <c r="F4078" s="36">
        <v>1</v>
      </c>
      <c r="G4078" s="116">
        <v>207.35</v>
      </c>
      <c r="H4078" s="102" t="s">
        <v>19519</v>
      </c>
    </row>
    <row r="4079" spans="1:8" x14ac:dyDescent="0.25">
      <c r="A4079" s="36"/>
      <c r="B4079" s="36"/>
      <c r="C4079" s="121"/>
      <c r="D4079" s="36" t="s">
        <v>6</v>
      </c>
      <c r="E4079" s="36">
        <v>1</v>
      </c>
      <c r="F4079" s="36">
        <v>1</v>
      </c>
      <c r="G4079" s="116">
        <v>25.92</v>
      </c>
      <c r="H4079" s="102"/>
    </row>
    <row r="4080" spans="1:8" x14ac:dyDescent="0.25">
      <c r="A4080" s="36"/>
      <c r="B4080" s="36"/>
      <c r="C4080" s="121"/>
      <c r="D4080" s="36" t="s">
        <v>7</v>
      </c>
      <c r="E4080" s="36">
        <v>0.5</v>
      </c>
      <c r="F4080" s="36">
        <v>1</v>
      </c>
      <c r="G4080" s="116">
        <v>12.96</v>
      </c>
      <c r="H4080" s="102"/>
    </row>
    <row r="4081" spans="1:8" ht="31.5" x14ac:dyDescent="0.25">
      <c r="A4081" s="36"/>
      <c r="B4081" s="36"/>
      <c r="C4081" s="122" t="s">
        <v>15886</v>
      </c>
      <c r="D4081" s="106"/>
      <c r="E4081" s="106"/>
      <c r="F4081" s="106">
        <v>3</v>
      </c>
      <c r="G4081" s="117">
        <v>246.23</v>
      </c>
      <c r="H4081" s="102"/>
    </row>
    <row r="4082" spans="1:8" x14ac:dyDescent="0.25">
      <c r="A4082" s="36" t="s">
        <v>5047</v>
      </c>
      <c r="B4082" s="36" t="s">
        <v>10988</v>
      </c>
      <c r="C4082" s="121" t="s">
        <v>5048</v>
      </c>
      <c r="D4082" s="36" t="s">
        <v>7</v>
      </c>
      <c r="E4082" s="36">
        <v>0.5</v>
      </c>
      <c r="F4082" s="36">
        <v>1</v>
      </c>
      <c r="G4082" s="116">
        <v>12.96</v>
      </c>
      <c r="H4082" s="102" t="s">
        <v>17933</v>
      </c>
    </row>
    <row r="4083" spans="1:8" ht="31.5" x14ac:dyDescent="0.25">
      <c r="A4083" s="36"/>
      <c r="B4083" s="36"/>
      <c r="C4083" s="122" t="s">
        <v>15887</v>
      </c>
      <c r="D4083" s="106"/>
      <c r="E4083" s="106"/>
      <c r="F4083" s="106">
        <v>1</v>
      </c>
      <c r="G4083" s="117">
        <v>12.96</v>
      </c>
      <c r="H4083" s="102"/>
    </row>
    <row r="4084" spans="1:8" ht="31.5" x14ac:dyDescent="0.25">
      <c r="A4084" s="36" t="s">
        <v>5049</v>
      </c>
      <c r="B4084" s="36" t="s">
        <v>10989</v>
      </c>
      <c r="C4084" s="121" t="s">
        <v>5050</v>
      </c>
      <c r="D4084" s="36" t="s">
        <v>5</v>
      </c>
      <c r="E4084" s="36">
        <v>5</v>
      </c>
      <c r="F4084" s="36">
        <v>1</v>
      </c>
      <c r="G4084" s="116">
        <v>129.59</v>
      </c>
      <c r="H4084" s="102" t="s">
        <v>20086</v>
      </c>
    </row>
    <row r="4085" spans="1:8" ht="31.5" x14ac:dyDescent="0.25">
      <c r="A4085" s="36"/>
      <c r="B4085" s="36"/>
      <c r="C4085" s="122" t="s">
        <v>15888</v>
      </c>
      <c r="D4085" s="106"/>
      <c r="E4085" s="106"/>
      <c r="F4085" s="106">
        <v>1</v>
      </c>
      <c r="G4085" s="117">
        <v>129.59</v>
      </c>
      <c r="H4085" s="102"/>
    </row>
    <row r="4086" spans="1:8" ht="31.5" x14ac:dyDescent="0.25">
      <c r="A4086" s="36" t="s">
        <v>5051</v>
      </c>
      <c r="B4086" s="36" t="s">
        <v>10990</v>
      </c>
      <c r="C4086" s="121" t="s">
        <v>5052</v>
      </c>
      <c r="D4086" s="36" t="s">
        <v>5</v>
      </c>
      <c r="E4086" s="36">
        <v>5</v>
      </c>
      <c r="F4086" s="36">
        <v>3</v>
      </c>
      <c r="G4086" s="116">
        <v>388.77</v>
      </c>
      <c r="H4086" s="102" t="s">
        <v>18264</v>
      </c>
    </row>
    <row r="4087" spans="1:8" x14ac:dyDescent="0.25">
      <c r="A4087" s="36"/>
      <c r="B4087" s="36"/>
      <c r="C4087" s="121"/>
      <c r="D4087" s="36" t="s">
        <v>7</v>
      </c>
      <c r="E4087" s="36">
        <v>0.5</v>
      </c>
      <c r="F4087" s="36">
        <v>4</v>
      </c>
      <c r="G4087" s="116">
        <v>51.84</v>
      </c>
      <c r="H4087" s="102"/>
    </row>
    <row r="4088" spans="1:8" ht="47.25" x14ac:dyDescent="0.25">
      <c r="A4088" s="36"/>
      <c r="B4088" s="36"/>
      <c r="C4088" s="122" t="s">
        <v>15889</v>
      </c>
      <c r="D4088" s="106"/>
      <c r="E4088" s="106"/>
      <c r="F4088" s="106">
        <v>7</v>
      </c>
      <c r="G4088" s="117">
        <v>440.61</v>
      </c>
      <c r="H4088" s="102"/>
    </row>
    <row r="4089" spans="1:8" ht="31.5" x14ac:dyDescent="0.25">
      <c r="A4089" s="36" t="s">
        <v>2048</v>
      </c>
      <c r="B4089" s="36" t="s">
        <v>9013</v>
      </c>
      <c r="C4089" s="121" t="s">
        <v>2049</v>
      </c>
      <c r="D4089" s="36" t="s">
        <v>5</v>
      </c>
      <c r="E4089" s="36">
        <v>5</v>
      </c>
      <c r="F4089" s="36">
        <v>1</v>
      </c>
      <c r="G4089" s="116">
        <v>129.59</v>
      </c>
      <c r="H4089" s="102" t="s">
        <v>19712</v>
      </c>
    </row>
    <row r="4090" spans="1:8" ht="31.5" x14ac:dyDescent="0.25">
      <c r="A4090" s="36"/>
      <c r="B4090" s="36"/>
      <c r="C4090" s="122" t="s">
        <v>15890</v>
      </c>
      <c r="D4090" s="106"/>
      <c r="E4090" s="106"/>
      <c r="F4090" s="106">
        <v>1</v>
      </c>
      <c r="G4090" s="117">
        <v>129.59</v>
      </c>
      <c r="H4090" s="102"/>
    </row>
    <row r="4091" spans="1:8" x14ac:dyDescent="0.25">
      <c r="A4091" s="36" t="s">
        <v>5053</v>
      </c>
      <c r="B4091" s="36" t="s">
        <v>10991</v>
      </c>
      <c r="C4091" s="121" t="s">
        <v>5054</v>
      </c>
      <c r="D4091" s="36" t="s">
        <v>8</v>
      </c>
      <c r="E4091" s="36">
        <v>2</v>
      </c>
      <c r="F4091" s="36">
        <v>1</v>
      </c>
      <c r="G4091" s="116">
        <v>51.84</v>
      </c>
      <c r="H4091" s="102" t="s">
        <v>16826</v>
      </c>
    </row>
    <row r="4092" spans="1:8" x14ac:dyDescent="0.25">
      <c r="A4092" s="36"/>
      <c r="B4092" s="36"/>
      <c r="C4092" s="121"/>
      <c r="D4092" s="36" t="s">
        <v>7</v>
      </c>
      <c r="E4092" s="36">
        <v>0.5</v>
      </c>
      <c r="F4092" s="36">
        <v>1</v>
      </c>
      <c r="G4092" s="116">
        <v>12.96</v>
      </c>
      <c r="H4092" s="102"/>
    </row>
    <row r="4093" spans="1:8" x14ac:dyDescent="0.25">
      <c r="A4093" s="36"/>
      <c r="B4093" s="36"/>
      <c r="C4093" s="122" t="s">
        <v>15891</v>
      </c>
      <c r="D4093" s="106"/>
      <c r="E4093" s="106"/>
      <c r="F4093" s="106">
        <v>2</v>
      </c>
      <c r="G4093" s="117">
        <v>64.800000000000011</v>
      </c>
      <c r="H4093" s="102"/>
    </row>
    <row r="4094" spans="1:8" x14ac:dyDescent="0.25">
      <c r="A4094" s="36" t="s">
        <v>5055</v>
      </c>
      <c r="B4094" s="36" t="s">
        <v>10992</v>
      </c>
      <c r="C4094" s="121" t="s">
        <v>5056</v>
      </c>
      <c r="D4094" s="36" t="s">
        <v>7</v>
      </c>
      <c r="E4094" s="36">
        <v>0.5</v>
      </c>
      <c r="F4094" s="36">
        <v>2</v>
      </c>
      <c r="G4094" s="116">
        <v>25.92</v>
      </c>
      <c r="H4094" s="102" t="s">
        <v>17293</v>
      </c>
    </row>
    <row r="4095" spans="1:8" x14ac:dyDescent="0.25">
      <c r="A4095" s="36"/>
      <c r="B4095" s="36"/>
      <c r="C4095" s="122" t="s">
        <v>15892</v>
      </c>
      <c r="D4095" s="106"/>
      <c r="E4095" s="106"/>
      <c r="F4095" s="106">
        <v>2</v>
      </c>
      <c r="G4095" s="117">
        <v>25.92</v>
      </c>
      <c r="H4095" s="102"/>
    </row>
    <row r="4096" spans="1:8" ht="31.5" x14ac:dyDescent="0.25">
      <c r="A4096" s="36" t="s">
        <v>5057</v>
      </c>
      <c r="B4096" s="36" t="s">
        <v>10993</v>
      </c>
      <c r="C4096" s="121" t="s">
        <v>5058</v>
      </c>
      <c r="D4096" s="36" t="s">
        <v>8</v>
      </c>
      <c r="E4096" s="36">
        <v>2</v>
      </c>
      <c r="F4096" s="36">
        <v>1</v>
      </c>
      <c r="G4096" s="116">
        <v>51.84</v>
      </c>
      <c r="H4096" s="102" t="s">
        <v>17545</v>
      </c>
    </row>
    <row r="4097" spans="1:8" x14ac:dyDescent="0.25">
      <c r="A4097" s="36"/>
      <c r="B4097" s="36"/>
      <c r="C4097" s="121"/>
      <c r="D4097" s="36" t="s">
        <v>7</v>
      </c>
      <c r="E4097" s="36">
        <v>0.5</v>
      </c>
      <c r="F4097" s="36">
        <v>2</v>
      </c>
      <c r="G4097" s="116">
        <v>25.92</v>
      </c>
      <c r="H4097" s="102"/>
    </row>
    <row r="4098" spans="1:8" ht="31.5" x14ac:dyDescent="0.25">
      <c r="A4098" s="36"/>
      <c r="B4098" s="36"/>
      <c r="C4098" s="122" t="s">
        <v>15893</v>
      </c>
      <c r="D4098" s="106"/>
      <c r="E4098" s="106"/>
      <c r="F4098" s="106">
        <v>3</v>
      </c>
      <c r="G4098" s="117">
        <v>77.760000000000005</v>
      </c>
      <c r="H4098" s="102"/>
    </row>
    <row r="4099" spans="1:8" ht="31.5" x14ac:dyDescent="0.25">
      <c r="A4099" s="36" t="s">
        <v>5059</v>
      </c>
      <c r="B4099" s="36" t="s">
        <v>10994</v>
      </c>
      <c r="C4099" s="121" t="s">
        <v>5060</v>
      </c>
      <c r="D4099" s="36" t="s">
        <v>3</v>
      </c>
      <c r="E4099" s="36">
        <v>10</v>
      </c>
      <c r="F4099" s="36">
        <v>1</v>
      </c>
      <c r="G4099" s="116">
        <v>259.18</v>
      </c>
      <c r="H4099" s="102" t="s">
        <v>20406</v>
      </c>
    </row>
    <row r="4100" spans="1:8" ht="47.25" x14ac:dyDescent="0.25">
      <c r="A4100" s="36"/>
      <c r="B4100" s="36"/>
      <c r="C4100" s="122" t="s">
        <v>15894</v>
      </c>
      <c r="D4100" s="106"/>
      <c r="E4100" s="106"/>
      <c r="F4100" s="106">
        <v>1</v>
      </c>
      <c r="G4100" s="117">
        <v>259.18</v>
      </c>
      <c r="H4100" s="102"/>
    </row>
    <row r="4101" spans="1:8" ht="31.5" x14ac:dyDescent="0.25">
      <c r="A4101" s="36" t="s">
        <v>5061</v>
      </c>
      <c r="B4101" s="36" t="s">
        <v>10995</v>
      </c>
      <c r="C4101" s="121" t="s">
        <v>5062</v>
      </c>
      <c r="D4101" s="36" t="s">
        <v>5</v>
      </c>
      <c r="E4101" s="36">
        <v>5</v>
      </c>
      <c r="F4101" s="36">
        <v>1</v>
      </c>
      <c r="G4101" s="116">
        <v>129.59</v>
      </c>
      <c r="H4101" s="102" t="s">
        <v>17392</v>
      </c>
    </row>
    <row r="4102" spans="1:8" ht="31.5" x14ac:dyDescent="0.25">
      <c r="A4102" s="36"/>
      <c r="B4102" s="36"/>
      <c r="C4102" s="122" t="s">
        <v>15895</v>
      </c>
      <c r="D4102" s="106"/>
      <c r="E4102" s="106"/>
      <c r="F4102" s="106">
        <v>1</v>
      </c>
      <c r="G4102" s="117">
        <v>129.59</v>
      </c>
      <c r="H4102" s="102"/>
    </row>
    <row r="4103" spans="1:8" x14ac:dyDescent="0.25">
      <c r="A4103" s="36" t="s">
        <v>5063</v>
      </c>
      <c r="B4103" s="36" t="s">
        <v>10996</v>
      </c>
      <c r="C4103" s="121" t="s">
        <v>5064</v>
      </c>
      <c r="D4103" s="36" t="s">
        <v>5</v>
      </c>
      <c r="E4103" s="36">
        <v>5</v>
      </c>
      <c r="F4103" s="36">
        <v>1</v>
      </c>
      <c r="G4103" s="116">
        <v>129.59</v>
      </c>
      <c r="H4103" s="114" t="s">
        <v>18404</v>
      </c>
    </row>
    <row r="4104" spans="1:8" x14ac:dyDescent="0.25">
      <c r="A4104" s="36"/>
      <c r="B4104" s="36"/>
      <c r="C4104" s="121"/>
      <c r="D4104" s="36" t="s">
        <v>7</v>
      </c>
      <c r="E4104" s="36">
        <v>0.5</v>
      </c>
      <c r="F4104" s="36">
        <v>1</v>
      </c>
      <c r="G4104" s="116">
        <v>12.96</v>
      </c>
      <c r="H4104" s="102"/>
    </row>
    <row r="4105" spans="1:8" ht="31.5" x14ac:dyDescent="0.25">
      <c r="A4105" s="36"/>
      <c r="B4105" s="36"/>
      <c r="C4105" s="122" t="s">
        <v>15896</v>
      </c>
      <c r="D4105" s="106"/>
      <c r="E4105" s="106"/>
      <c r="F4105" s="106">
        <v>2</v>
      </c>
      <c r="G4105" s="117">
        <v>142.55000000000001</v>
      </c>
      <c r="H4105" s="102"/>
    </row>
    <row r="4106" spans="1:8" ht="31.5" x14ac:dyDescent="0.25">
      <c r="A4106" s="36" t="s">
        <v>5065</v>
      </c>
      <c r="B4106" s="36" t="s">
        <v>10997</v>
      </c>
      <c r="C4106" s="121" t="s">
        <v>5066</v>
      </c>
      <c r="D4106" s="36" t="s">
        <v>5</v>
      </c>
      <c r="E4106" s="36">
        <v>5</v>
      </c>
      <c r="F4106" s="36">
        <v>1</v>
      </c>
      <c r="G4106" s="116">
        <v>129.59</v>
      </c>
      <c r="H4106" s="102" t="s">
        <v>17100</v>
      </c>
    </row>
    <row r="4107" spans="1:8" ht="47.25" x14ac:dyDescent="0.25">
      <c r="A4107" s="36"/>
      <c r="B4107" s="36"/>
      <c r="C4107" s="122" t="s">
        <v>15897</v>
      </c>
      <c r="D4107" s="106"/>
      <c r="E4107" s="106"/>
      <c r="F4107" s="106">
        <v>1</v>
      </c>
      <c r="G4107" s="117">
        <v>129.59</v>
      </c>
      <c r="H4107" s="102"/>
    </row>
    <row r="4108" spans="1:8" ht="31.5" x14ac:dyDescent="0.25">
      <c r="A4108" s="36" t="s">
        <v>5067</v>
      </c>
      <c r="B4108" s="36" t="s">
        <v>10998</v>
      </c>
      <c r="C4108" s="121" t="s">
        <v>5068</v>
      </c>
      <c r="D4108" s="36" t="s">
        <v>4</v>
      </c>
      <c r="E4108" s="36">
        <v>8</v>
      </c>
      <c r="F4108" s="36">
        <v>1</v>
      </c>
      <c r="G4108" s="116">
        <v>207.35</v>
      </c>
      <c r="H4108" s="102" t="s">
        <v>20286</v>
      </c>
    </row>
    <row r="4109" spans="1:8" ht="31.5" x14ac:dyDescent="0.25">
      <c r="A4109" s="36"/>
      <c r="B4109" s="36"/>
      <c r="C4109" s="122" t="s">
        <v>15898</v>
      </c>
      <c r="D4109" s="106"/>
      <c r="E4109" s="106"/>
      <c r="F4109" s="106">
        <v>1</v>
      </c>
      <c r="G4109" s="117">
        <v>207.35</v>
      </c>
      <c r="H4109" s="102"/>
    </row>
    <row r="4110" spans="1:8" ht="31.5" x14ac:dyDescent="0.25">
      <c r="A4110" s="36" t="s">
        <v>5069</v>
      </c>
      <c r="B4110" s="36" t="s">
        <v>10999</v>
      </c>
      <c r="C4110" s="121" t="s">
        <v>5070</v>
      </c>
      <c r="D4110" s="36" t="s">
        <v>7</v>
      </c>
      <c r="E4110" s="36">
        <v>0.5</v>
      </c>
      <c r="F4110" s="36">
        <v>4</v>
      </c>
      <c r="G4110" s="116">
        <v>51.84</v>
      </c>
      <c r="H4110" s="102" t="s">
        <v>17935</v>
      </c>
    </row>
    <row r="4111" spans="1:8" ht="31.5" x14ac:dyDescent="0.25">
      <c r="A4111" s="36"/>
      <c r="B4111" s="36"/>
      <c r="C4111" s="122" t="s">
        <v>15899</v>
      </c>
      <c r="D4111" s="106"/>
      <c r="E4111" s="106"/>
      <c r="F4111" s="106">
        <v>4</v>
      </c>
      <c r="G4111" s="117">
        <v>51.84</v>
      </c>
      <c r="H4111" s="102"/>
    </row>
    <row r="4112" spans="1:8" ht="31.5" x14ac:dyDescent="0.25">
      <c r="A4112" s="36" t="s">
        <v>5071</v>
      </c>
      <c r="B4112" s="36" t="s">
        <v>11000</v>
      </c>
      <c r="C4112" s="121" t="s">
        <v>5072</v>
      </c>
      <c r="D4112" s="36" t="s">
        <v>7</v>
      </c>
      <c r="E4112" s="36">
        <v>0.5</v>
      </c>
      <c r="F4112" s="36">
        <v>1</v>
      </c>
      <c r="G4112" s="116">
        <v>12.96</v>
      </c>
      <c r="H4112" s="102" t="s">
        <v>17996</v>
      </c>
    </row>
    <row r="4113" spans="1:8" ht="31.5" x14ac:dyDescent="0.25">
      <c r="A4113" s="36"/>
      <c r="B4113" s="36"/>
      <c r="C4113" s="122" t="s">
        <v>15900</v>
      </c>
      <c r="D4113" s="106"/>
      <c r="E4113" s="106"/>
      <c r="F4113" s="106">
        <v>1</v>
      </c>
      <c r="G4113" s="117">
        <v>12.96</v>
      </c>
      <c r="H4113" s="102"/>
    </row>
    <row r="4114" spans="1:8" x14ac:dyDescent="0.25">
      <c r="A4114" s="36" t="s">
        <v>5073</v>
      </c>
      <c r="B4114" s="36" t="s">
        <v>11001</v>
      </c>
      <c r="C4114" s="121" t="s">
        <v>5074</v>
      </c>
      <c r="D4114" s="36" t="s">
        <v>8</v>
      </c>
      <c r="E4114" s="36">
        <v>2</v>
      </c>
      <c r="F4114" s="36">
        <v>2</v>
      </c>
      <c r="G4114" s="116">
        <v>103.67</v>
      </c>
      <c r="H4114" s="102" t="s">
        <v>20469</v>
      </c>
    </row>
    <row r="4115" spans="1:8" x14ac:dyDescent="0.25">
      <c r="A4115" s="36"/>
      <c r="B4115" s="36"/>
      <c r="C4115" s="121"/>
      <c r="D4115" s="36" t="s">
        <v>7</v>
      </c>
      <c r="E4115" s="36">
        <v>0.5</v>
      </c>
      <c r="F4115" s="36">
        <v>2</v>
      </c>
      <c r="G4115" s="116">
        <v>25.92</v>
      </c>
      <c r="H4115" s="102"/>
    </row>
    <row r="4116" spans="1:8" x14ac:dyDescent="0.25">
      <c r="A4116" s="36"/>
      <c r="B4116" s="36"/>
      <c r="C4116" s="122" t="s">
        <v>15901</v>
      </c>
      <c r="D4116" s="106"/>
      <c r="E4116" s="106"/>
      <c r="F4116" s="106">
        <v>4</v>
      </c>
      <c r="G4116" s="117">
        <v>129.59</v>
      </c>
      <c r="H4116" s="102"/>
    </row>
    <row r="4117" spans="1:8" x14ac:dyDescent="0.25">
      <c r="A4117" s="36" t="s">
        <v>5075</v>
      </c>
      <c r="B4117" s="36" t="s">
        <v>11002</v>
      </c>
      <c r="C4117" s="121" t="s">
        <v>5076</v>
      </c>
      <c r="D4117" s="36" t="s">
        <v>7</v>
      </c>
      <c r="E4117" s="36">
        <v>0.5</v>
      </c>
      <c r="F4117" s="36">
        <v>1</v>
      </c>
      <c r="G4117" s="116">
        <v>12.96</v>
      </c>
      <c r="H4117" s="102" t="s">
        <v>18343</v>
      </c>
    </row>
    <row r="4118" spans="1:8" ht="31.5" x14ac:dyDescent="0.25">
      <c r="A4118" s="36"/>
      <c r="B4118" s="36"/>
      <c r="C4118" s="122" t="s">
        <v>15902</v>
      </c>
      <c r="D4118" s="106"/>
      <c r="E4118" s="106"/>
      <c r="F4118" s="106">
        <v>1</v>
      </c>
      <c r="G4118" s="117">
        <v>12.96</v>
      </c>
      <c r="H4118" s="102"/>
    </row>
    <row r="4119" spans="1:8" ht="31.5" x14ac:dyDescent="0.25">
      <c r="A4119" s="36" t="s">
        <v>5077</v>
      </c>
      <c r="B4119" s="36" t="s">
        <v>11003</v>
      </c>
      <c r="C4119" s="121" t="s">
        <v>5078</v>
      </c>
      <c r="D4119" s="36" t="s">
        <v>7</v>
      </c>
      <c r="E4119" s="36">
        <v>0.5</v>
      </c>
      <c r="F4119" s="36">
        <v>1</v>
      </c>
      <c r="G4119" s="116">
        <v>12.96</v>
      </c>
      <c r="H4119" s="102" t="s">
        <v>20211</v>
      </c>
    </row>
    <row r="4120" spans="1:8" ht="31.5" x14ac:dyDescent="0.25">
      <c r="A4120" s="36"/>
      <c r="B4120" s="36"/>
      <c r="C4120" s="122" t="s">
        <v>15903</v>
      </c>
      <c r="D4120" s="106"/>
      <c r="E4120" s="106"/>
      <c r="F4120" s="106">
        <v>1</v>
      </c>
      <c r="G4120" s="117">
        <v>12.96</v>
      </c>
      <c r="H4120" s="102"/>
    </row>
    <row r="4121" spans="1:8" ht="47.25" x14ac:dyDescent="0.25">
      <c r="A4121" s="36" t="s">
        <v>5079</v>
      </c>
      <c r="B4121" s="36" t="s">
        <v>11004</v>
      </c>
      <c r="C4121" s="121" t="s">
        <v>5080</v>
      </c>
      <c r="D4121" s="36" t="s">
        <v>5</v>
      </c>
      <c r="E4121" s="36">
        <v>5</v>
      </c>
      <c r="F4121" s="36">
        <v>1</v>
      </c>
      <c r="G4121" s="116">
        <v>129.59</v>
      </c>
      <c r="H4121" s="102" t="s">
        <v>19113</v>
      </c>
    </row>
    <row r="4122" spans="1:8" x14ac:dyDescent="0.25">
      <c r="A4122" s="36"/>
      <c r="B4122" s="36"/>
      <c r="C4122" s="121"/>
      <c r="D4122" s="36" t="s">
        <v>7</v>
      </c>
      <c r="E4122" s="36">
        <v>0.5</v>
      </c>
      <c r="F4122" s="36">
        <v>1</v>
      </c>
      <c r="G4122" s="116">
        <v>12.96</v>
      </c>
      <c r="H4122" s="102"/>
    </row>
    <row r="4123" spans="1:8" ht="47.25" x14ac:dyDescent="0.25">
      <c r="A4123" s="36"/>
      <c r="B4123" s="36"/>
      <c r="C4123" s="122" t="s">
        <v>15904</v>
      </c>
      <c r="D4123" s="106"/>
      <c r="E4123" s="106"/>
      <c r="F4123" s="106">
        <v>2</v>
      </c>
      <c r="G4123" s="117">
        <v>142.55000000000001</v>
      </c>
      <c r="H4123" s="102"/>
    </row>
    <row r="4124" spans="1:8" ht="31.5" x14ac:dyDescent="0.25">
      <c r="A4124" s="36" t="s">
        <v>5081</v>
      </c>
      <c r="B4124" s="36" t="s">
        <v>11005</v>
      </c>
      <c r="C4124" s="121" t="s">
        <v>5082</v>
      </c>
      <c r="D4124" s="36" t="s">
        <v>5</v>
      </c>
      <c r="E4124" s="36">
        <v>5</v>
      </c>
      <c r="F4124" s="36">
        <v>1</v>
      </c>
      <c r="G4124" s="116">
        <v>129.59</v>
      </c>
      <c r="H4124" s="102" t="s">
        <v>20816</v>
      </c>
    </row>
    <row r="4125" spans="1:8" ht="31.5" x14ac:dyDescent="0.25">
      <c r="A4125" s="36"/>
      <c r="B4125" s="36"/>
      <c r="C4125" s="122" t="s">
        <v>15905</v>
      </c>
      <c r="D4125" s="106"/>
      <c r="E4125" s="106"/>
      <c r="F4125" s="106">
        <v>1</v>
      </c>
      <c r="G4125" s="117">
        <v>129.59</v>
      </c>
      <c r="H4125" s="102"/>
    </row>
    <row r="4126" spans="1:8" x14ac:dyDescent="0.25">
      <c r="A4126" s="36" t="s">
        <v>5083</v>
      </c>
      <c r="B4126" s="36" t="s">
        <v>11006</v>
      </c>
      <c r="C4126" s="121" t="s">
        <v>5084</v>
      </c>
      <c r="D4126" s="36" t="s">
        <v>5</v>
      </c>
      <c r="E4126" s="36">
        <v>5</v>
      </c>
      <c r="F4126" s="36">
        <v>1</v>
      </c>
      <c r="G4126" s="116">
        <v>129.59</v>
      </c>
      <c r="H4126" s="102" t="s">
        <v>17766</v>
      </c>
    </row>
    <row r="4127" spans="1:8" x14ac:dyDescent="0.25">
      <c r="A4127" s="36"/>
      <c r="B4127" s="36"/>
      <c r="C4127" s="122" t="s">
        <v>15906</v>
      </c>
      <c r="D4127" s="106"/>
      <c r="E4127" s="106"/>
      <c r="F4127" s="106">
        <v>1</v>
      </c>
      <c r="G4127" s="117">
        <v>129.59</v>
      </c>
      <c r="H4127" s="102"/>
    </row>
    <row r="4128" spans="1:8" ht="31.5" x14ac:dyDescent="0.25">
      <c r="A4128" s="36" t="s">
        <v>5085</v>
      </c>
      <c r="B4128" s="36" t="s">
        <v>11007</v>
      </c>
      <c r="C4128" s="121" t="s">
        <v>5086</v>
      </c>
      <c r="D4128" s="36" t="s">
        <v>7</v>
      </c>
      <c r="E4128" s="36">
        <v>0.5</v>
      </c>
      <c r="F4128" s="36">
        <v>1</v>
      </c>
      <c r="G4128" s="116">
        <v>12.96</v>
      </c>
      <c r="H4128" s="102" t="s">
        <v>19578</v>
      </c>
    </row>
    <row r="4129" spans="1:8" ht="31.5" x14ac:dyDescent="0.25">
      <c r="A4129" s="36"/>
      <c r="B4129" s="36"/>
      <c r="C4129" s="122" t="s">
        <v>15907</v>
      </c>
      <c r="D4129" s="106"/>
      <c r="E4129" s="106"/>
      <c r="F4129" s="106">
        <v>1</v>
      </c>
      <c r="G4129" s="117">
        <v>12.96</v>
      </c>
      <c r="H4129" s="102"/>
    </row>
    <row r="4130" spans="1:8" ht="31.5" x14ac:dyDescent="0.25">
      <c r="A4130" s="36" t="s">
        <v>5087</v>
      </c>
      <c r="B4130" s="36" t="s">
        <v>11008</v>
      </c>
      <c r="C4130" s="121" t="s">
        <v>5088</v>
      </c>
      <c r="D4130" s="36" t="s">
        <v>8</v>
      </c>
      <c r="E4130" s="36">
        <v>2</v>
      </c>
      <c r="F4130" s="36">
        <v>6</v>
      </c>
      <c r="G4130" s="116">
        <v>311.02</v>
      </c>
      <c r="H4130" s="102" t="s">
        <v>19534</v>
      </c>
    </row>
    <row r="4131" spans="1:8" x14ac:dyDescent="0.25">
      <c r="A4131" s="36"/>
      <c r="B4131" s="36"/>
      <c r="C4131" s="121"/>
      <c r="D4131" s="36" t="s">
        <v>7</v>
      </c>
      <c r="E4131" s="36">
        <v>0.5</v>
      </c>
      <c r="F4131" s="36">
        <v>3</v>
      </c>
      <c r="G4131" s="116">
        <v>38.880000000000003</v>
      </c>
      <c r="H4131" s="102"/>
    </row>
    <row r="4132" spans="1:8" ht="31.5" x14ac:dyDescent="0.25">
      <c r="A4132" s="36"/>
      <c r="B4132" s="36"/>
      <c r="C4132" s="122" t="s">
        <v>15908</v>
      </c>
      <c r="D4132" s="106"/>
      <c r="E4132" s="106"/>
      <c r="F4132" s="106">
        <v>9</v>
      </c>
      <c r="G4132" s="117">
        <v>349.9</v>
      </c>
      <c r="H4132" s="102"/>
    </row>
    <row r="4133" spans="1:8" ht="31.5" x14ac:dyDescent="0.25">
      <c r="A4133" s="36" t="s">
        <v>5091</v>
      </c>
      <c r="B4133" s="36" t="s">
        <v>11009</v>
      </c>
      <c r="C4133" s="121" t="s">
        <v>5092</v>
      </c>
      <c r="D4133" s="36" t="s">
        <v>4</v>
      </c>
      <c r="E4133" s="36">
        <v>8</v>
      </c>
      <c r="F4133" s="36">
        <v>1</v>
      </c>
      <c r="G4133" s="116">
        <v>207.35</v>
      </c>
      <c r="H4133" s="102" t="s">
        <v>17524</v>
      </c>
    </row>
    <row r="4134" spans="1:8" ht="47.25" x14ac:dyDescent="0.25">
      <c r="A4134" s="36"/>
      <c r="B4134" s="36"/>
      <c r="C4134" s="122" t="s">
        <v>15909</v>
      </c>
      <c r="D4134" s="106"/>
      <c r="E4134" s="106"/>
      <c r="F4134" s="106">
        <v>1</v>
      </c>
      <c r="G4134" s="117">
        <v>207.35</v>
      </c>
      <c r="H4134" s="102"/>
    </row>
    <row r="4135" spans="1:8" ht="31.5" x14ac:dyDescent="0.25">
      <c r="A4135" s="36" t="s">
        <v>5093</v>
      </c>
      <c r="B4135" s="36" t="s">
        <v>11010</v>
      </c>
      <c r="C4135" s="121" t="s">
        <v>15910</v>
      </c>
      <c r="D4135" s="36" t="s">
        <v>5</v>
      </c>
      <c r="E4135" s="36">
        <v>5</v>
      </c>
      <c r="F4135" s="36">
        <v>2</v>
      </c>
      <c r="G4135" s="116">
        <v>259.18</v>
      </c>
      <c r="H4135" s="114" t="s">
        <v>18406</v>
      </c>
    </row>
    <row r="4136" spans="1:8" x14ac:dyDescent="0.25">
      <c r="A4136" s="36"/>
      <c r="B4136" s="36"/>
      <c r="C4136" s="121"/>
      <c r="D4136" s="36" t="s">
        <v>7</v>
      </c>
      <c r="E4136" s="36">
        <v>0.5</v>
      </c>
      <c r="F4136" s="36">
        <v>1</v>
      </c>
      <c r="G4136" s="116">
        <v>12.96</v>
      </c>
      <c r="H4136" s="102"/>
    </row>
    <row r="4137" spans="1:8" ht="47.25" x14ac:dyDescent="0.25">
      <c r="A4137" s="36"/>
      <c r="B4137" s="36"/>
      <c r="C4137" s="122" t="s">
        <v>15911</v>
      </c>
      <c r="D4137" s="106"/>
      <c r="E4137" s="106"/>
      <c r="F4137" s="106">
        <v>3</v>
      </c>
      <c r="G4137" s="117">
        <v>272.14</v>
      </c>
      <c r="H4137" s="102"/>
    </row>
    <row r="4138" spans="1:8" x14ac:dyDescent="0.25">
      <c r="A4138" s="36" t="s">
        <v>5094</v>
      </c>
      <c r="B4138" s="36" t="s">
        <v>11011</v>
      </c>
      <c r="C4138" s="121" t="s">
        <v>5095</v>
      </c>
      <c r="D4138" s="36" t="s">
        <v>7</v>
      </c>
      <c r="E4138" s="36">
        <v>0.5</v>
      </c>
      <c r="F4138" s="36">
        <v>1</v>
      </c>
      <c r="G4138" s="116">
        <v>12.96</v>
      </c>
      <c r="H4138" s="102" t="s">
        <v>19675</v>
      </c>
    </row>
    <row r="4139" spans="1:8" ht="31.5" x14ac:dyDescent="0.25">
      <c r="A4139" s="36"/>
      <c r="B4139" s="36"/>
      <c r="C4139" s="122" t="s">
        <v>15912</v>
      </c>
      <c r="D4139" s="106"/>
      <c r="E4139" s="106"/>
      <c r="F4139" s="106">
        <v>1</v>
      </c>
      <c r="G4139" s="117">
        <v>12.96</v>
      </c>
      <c r="H4139" s="102"/>
    </row>
    <row r="4140" spans="1:8" ht="47.25" x14ac:dyDescent="0.25">
      <c r="A4140" s="36" t="s">
        <v>5096</v>
      </c>
      <c r="B4140" s="36" t="s">
        <v>11012</v>
      </c>
      <c r="C4140" s="121" t="s">
        <v>5097</v>
      </c>
      <c r="D4140" s="36" t="s">
        <v>7</v>
      </c>
      <c r="E4140" s="36">
        <v>0.5</v>
      </c>
      <c r="F4140" s="36">
        <v>1</v>
      </c>
      <c r="G4140" s="116">
        <v>12.96</v>
      </c>
      <c r="H4140" s="102" t="s">
        <v>20054</v>
      </c>
    </row>
    <row r="4141" spans="1:8" ht="47.25" x14ac:dyDescent="0.25">
      <c r="A4141" s="36"/>
      <c r="B4141" s="36"/>
      <c r="C4141" s="122" t="s">
        <v>15913</v>
      </c>
      <c r="D4141" s="106"/>
      <c r="E4141" s="106"/>
      <c r="F4141" s="106">
        <v>1</v>
      </c>
      <c r="G4141" s="117">
        <v>12.96</v>
      </c>
      <c r="H4141" s="102"/>
    </row>
    <row r="4142" spans="1:8" x14ac:dyDescent="0.25">
      <c r="A4142" s="36" t="s">
        <v>5098</v>
      </c>
      <c r="B4142" s="36" t="s">
        <v>11013</v>
      </c>
      <c r="C4142" s="121" t="s">
        <v>5099</v>
      </c>
      <c r="D4142" s="36" t="s">
        <v>7</v>
      </c>
      <c r="E4142" s="36">
        <v>0.5</v>
      </c>
      <c r="F4142" s="36">
        <v>1</v>
      </c>
      <c r="G4142" s="116">
        <v>12.96</v>
      </c>
      <c r="H4142" s="102" t="s">
        <v>18256</v>
      </c>
    </row>
    <row r="4143" spans="1:8" x14ac:dyDescent="0.25">
      <c r="A4143" s="36"/>
      <c r="B4143" s="36"/>
      <c r="C4143" s="122" t="s">
        <v>15914</v>
      </c>
      <c r="D4143" s="106"/>
      <c r="E4143" s="106"/>
      <c r="F4143" s="106">
        <v>1</v>
      </c>
      <c r="G4143" s="117">
        <v>12.96</v>
      </c>
      <c r="H4143" s="102"/>
    </row>
    <row r="4144" spans="1:8" ht="31.5" x14ac:dyDescent="0.25">
      <c r="A4144" s="36" t="s">
        <v>5100</v>
      </c>
      <c r="B4144" s="36" t="s">
        <v>11014</v>
      </c>
      <c r="C4144" s="121" t="s">
        <v>5101</v>
      </c>
      <c r="D4144" s="36" t="s">
        <v>7</v>
      </c>
      <c r="E4144" s="36">
        <v>0.5</v>
      </c>
      <c r="F4144" s="36">
        <v>2</v>
      </c>
      <c r="G4144" s="116">
        <v>25.92</v>
      </c>
      <c r="H4144" s="102" t="s">
        <v>18450</v>
      </c>
    </row>
    <row r="4145" spans="1:8" ht="31.5" x14ac:dyDescent="0.25">
      <c r="A4145" s="36"/>
      <c r="B4145" s="36"/>
      <c r="C4145" s="122" t="s">
        <v>15915</v>
      </c>
      <c r="D4145" s="106"/>
      <c r="E4145" s="106"/>
      <c r="F4145" s="106">
        <v>2</v>
      </c>
      <c r="G4145" s="117">
        <v>25.92</v>
      </c>
      <c r="H4145" s="102"/>
    </row>
    <row r="4146" spans="1:8" x14ac:dyDescent="0.25">
      <c r="A4146" s="36" t="s">
        <v>5102</v>
      </c>
      <c r="B4146" s="36" t="s">
        <v>11015</v>
      </c>
      <c r="C4146" s="121" t="s">
        <v>5103</v>
      </c>
      <c r="D4146" s="36" t="s">
        <v>3</v>
      </c>
      <c r="E4146" s="36">
        <v>10</v>
      </c>
      <c r="F4146" s="36">
        <v>1</v>
      </c>
      <c r="G4146" s="116">
        <v>259.18</v>
      </c>
      <c r="H4146" s="102" t="s">
        <v>20490</v>
      </c>
    </row>
    <row r="4147" spans="1:8" x14ac:dyDescent="0.25">
      <c r="A4147" s="36"/>
      <c r="B4147" s="36"/>
      <c r="C4147" s="122" t="s">
        <v>15916</v>
      </c>
      <c r="D4147" s="106"/>
      <c r="E4147" s="106"/>
      <c r="F4147" s="106">
        <v>1</v>
      </c>
      <c r="G4147" s="117">
        <v>259.18</v>
      </c>
      <c r="H4147" s="102"/>
    </row>
    <row r="4148" spans="1:8" x14ac:dyDescent="0.25">
      <c r="A4148" s="36" t="s">
        <v>5104</v>
      </c>
      <c r="B4148" s="36" t="s">
        <v>11016</v>
      </c>
      <c r="C4148" s="121" t="s">
        <v>5105</v>
      </c>
      <c r="D4148" s="36" t="s">
        <v>4</v>
      </c>
      <c r="E4148" s="36">
        <v>8</v>
      </c>
      <c r="F4148" s="36">
        <v>1</v>
      </c>
      <c r="G4148" s="116">
        <v>207.35</v>
      </c>
      <c r="H4148" s="102" t="s">
        <v>18407</v>
      </c>
    </row>
    <row r="4149" spans="1:8" x14ac:dyDescent="0.25">
      <c r="A4149" s="36"/>
      <c r="B4149" s="36"/>
      <c r="C4149" s="121"/>
      <c r="D4149" s="36" t="s">
        <v>8</v>
      </c>
      <c r="E4149" s="36">
        <v>2</v>
      </c>
      <c r="F4149" s="36">
        <v>3</v>
      </c>
      <c r="G4149" s="116">
        <v>155.51</v>
      </c>
      <c r="H4149" s="102"/>
    </row>
    <row r="4150" spans="1:8" x14ac:dyDescent="0.25">
      <c r="A4150" s="36"/>
      <c r="B4150" s="36"/>
      <c r="C4150" s="121"/>
      <c r="D4150" s="36" t="s">
        <v>7</v>
      </c>
      <c r="E4150" s="36">
        <v>0.5</v>
      </c>
      <c r="F4150" s="36">
        <v>9</v>
      </c>
      <c r="G4150" s="116">
        <v>116.63</v>
      </c>
      <c r="H4150" s="102"/>
    </row>
    <row r="4151" spans="1:8" ht="31.5" x14ac:dyDescent="0.25">
      <c r="A4151" s="36"/>
      <c r="B4151" s="36"/>
      <c r="C4151" s="122" t="s">
        <v>15917</v>
      </c>
      <c r="D4151" s="106"/>
      <c r="E4151" s="106"/>
      <c r="F4151" s="106">
        <v>13</v>
      </c>
      <c r="G4151" s="117">
        <v>479.49</v>
      </c>
      <c r="H4151" s="102"/>
    </row>
    <row r="4152" spans="1:8" ht="31.5" x14ac:dyDescent="0.25">
      <c r="A4152" s="36" t="s">
        <v>5106</v>
      </c>
      <c r="B4152" s="36" t="s">
        <v>11017</v>
      </c>
      <c r="C4152" s="121" t="s">
        <v>11018</v>
      </c>
      <c r="D4152" s="36" t="s">
        <v>7</v>
      </c>
      <c r="E4152" s="36">
        <v>0.5</v>
      </c>
      <c r="F4152" s="36">
        <v>1</v>
      </c>
      <c r="G4152" s="116">
        <v>12.96</v>
      </c>
      <c r="H4152" s="102" t="s">
        <v>18182</v>
      </c>
    </row>
    <row r="4153" spans="1:8" ht="31.5" x14ac:dyDescent="0.25">
      <c r="A4153" s="36"/>
      <c r="B4153" s="36"/>
      <c r="C4153" s="122" t="s">
        <v>15918</v>
      </c>
      <c r="D4153" s="106"/>
      <c r="E4153" s="106"/>
      <c r="F4153" s="106">
        <v>1</v>
      </c>
      <c r="G4153" s="117">
        <v>12.96</v>
      </c>
      <c r="H4153" s="102"/>
    </row>
    <row r="4154" spans="1:8" ht="31.5" x14ac:dyDescent="0.25">
      <c r="A4154" s="36" t="s">
        <v>5107</v>
      </c>
      <c r="B4154" s="36" t="s">
        <v>11019</v>
      </c>
      <c r="C4154" s="121" t="s">
        <v>5108</v>
      </c>
      <c r="D4154" s="36" t="s">
        <v>7</v>
      </c>
      <c r="E4154" s="36">
        <v>0.5</v>
      </c>
      <c r="F4154" s="36">
        <v>1</v>
      </c>
      <c r="G4154" s="116">
        <v>12.96</v>
      </c>
      <c r="H4154" s="102" t="s">
        <v>17203</v>
      </c>
    </row>
    <row r="4155" spans="1:8" ht="31.5" x14ac:dyDescent="0.25">
      <c r="A4155" s="36"/>
      <c r="B4155" s="36"/>
      <c r="C4155" s="122" t="s">
        <v>15919</v>
      </c>
      <c r="D4155" s="106"/>
      <c r="E4155" s="106"/>
      <c r="F4155" s="106">
        <v>1</v>
      </c>
      <c r="G4155" s="117">
        <v>12.96</v>
      </c>
      <c r="H4155" s="102"/>
    </row>
    <row r="4156" spans="1:8" ht="31.5" x14ac:dyDescent="0.25">
      <c r="A4156" s="36" t="s">
        <v>5109</v>
      </c>
      <c r="B4156" s="36" t="s">
        <v>11020</v>
      </c>
      <c r="C4156" s="121" t="s">
        <v>5110</v>
      </c>
      <c r="D4156" s="36" t="s">
        <v>5</v>
      </c>
      <c r="E4156" s="36">
        <v>5</v>
      </c>
      <c r="F4156" s="36">
        <v>1</v>
      </c>
      <c r="G4156" s="116">
        <v>129.59</v>
      </c>
      <c r="H4156" s="102" t="s">
        <v>16914</v>
      </c>
    </row>
    <row r="4157" spans="1:8" ht="31.5" x14ac:dyDescent="0.25">
      <c r="A4157" s="36"/>
      <c r="B4157" s="36"/>
      <c r="C4157" s="122" t="s">
        <v>15920</v>
      </c>
      <c r="D4157" s="106"/>
      <c r="E4157" s="106"/>
      <c r="F4157" s="106">
        <v>1</v>
      </c>
      <c r="G4157" s="117">
        <v>129.59</v>
      </c>
      <c r="H4157" s="102"/>
    </row>
    <row r="4158" spans="1:8" x14ac:dyDescent="0.25">
      <c r="A4158" s="36" t="s">
        <v>5111</v>
      </c>
      <c r="B4158" s="36" t="s">
        <v>11021</v>
      </c>
      <c r="C4158" s="121" t="s">
        <v>5112</v>
      </c>
      <c r="D4158" s="36" t="s">
        <v>5</v>
      </c>
      <c r="E4158" s="36">
        <v>5</v>
      </c>
      <c r="F4158" s="36">
        <v>1</v>
      </c>
      <c r="G4158" s="116">
        <v>129.59</v>
      </c>
      <c r="H4158" s="102" t="s">
        <v>20162</v>
      </c>
    </row>
    <row r="4159" spans="1:8" ht="31.5" x14ac:dyDescent="0.25">
      <c r="A4159" s="36"/>
      <c r="B4159" s="36"/>
      <c r="C4159" s="122" t="s">
        <v>15921</v>
      </c>
      <c r="D4159" s="106"/>
      <c r="E4159" s="106"/>
      <c r="F4159" s="106">
        <v>1</v>
      </c>
      <c r="G4159" s="117">
        <v>129.59</v>
      </c>
      <c r="H4159" s="102"/>
    </row>
    <row r="4160" spans="1:8" x14ac:dyDescent="0.25">
      <c r="A4160" s="36" t="s">
        <v>5113</v>
      </c>
      <c r="B4160" s="36" t="s">
        <v>11022</v>
      </c>
      <c r="C4160" s="121" t="s">
        <v>5114</v>
      </c>
      <c r="D4160" s="36" t="s">
        <v>7</v>
      </c>
      <c r="E4160" s="36">
        <v>0.5</v>
      </c>
      <c r="F4160" s="36">
        <v>1</v>
      </c>
      <c r="G4160" s="116">
        <v>12.96</v>
      </c>
      <c r="H4160" s="102" t="s">
        <v>20986</v>
      </c>
    </row>
    <row r="4161" spans="1:8" ht="31.5" x14ac:dyDescent="0.25">
      <c r="A4161" s="36"/>
      <c r="B4161" s="36"/>
      <c r="C4161" s="122" t="s">
        <v>15922</v>
      </c>
      <c r="D4161" s="106"/>
      <c r="E4161" s="106"/>
      <c r="F4161" s="106">
        <v>1</v>
      </c>
      <c r="G4161" s="117">
        <v>12.96</v>
      </c>
      <c r="H4161" s="102"/>
    </row>
    <row r="4162" spans="1:8" ht="31.5" x14ac:dyDescent="0.25">
      <c r="A4162" s="36" t="s">
        <v>6744</v>
      </c>
      <c r="B4162" s="36" t="s">
        <v>11023</v>
      </c>
      <c r="C4162" s="121" t="s">
        <v>6745</v>
      </c>
      <c r="D4162" s="36" t="s">
        <v>7</v>
      </c>
      <c r="E4162" s="36">
        <v>0.5</v>
      </c>
      <c r="F4162" s="36">
        <v>3</v>
      </c>
      <c r="G4162" s="116">
        <v>38.880000000000003</v>
      </c>
      <c r="H4162" s="102" t="s">
        <v>17461</v>
      </c>
    </row>
    <row r="4163" spans="1:8" ht="31.5" x14ac:dyDescent="0.25">
      <c r="A4163" s="36"/>
      <c r="B4163" s="36"/>
      <c r="C4163" s="122" t="s">
        <v>15923</v>
      </c>
      <c r="D4163" s="106"/>
      <c r="E4163" s="106"/>
      <c r="F4163" s="106">
        <v>3</v>
      </c>
      <c r="G4163" s="117">
        <v>38.880000000000003</v>
      </c>
      <c r="H4163" s="102"/>
    </row>
    <row r="4164" spans="1:8" x14ac:dyDescent="0.25">
      <c r="A4164" s="36" t="s">
        <v>6746</v>
      </c>
      <c r="B4164" s="36" t="s">
        <v>11024</v>
      </c>
      <c r="C4164" s="121" t="s">
        <v>6747</v>
      </c>
      <c r="D4164" s="36" t="s">
        <v>7</v>
      </c>
      <c r="E4164" s="36">
        <v>0.5</v>
      </c>
      <c r="F4164" s="36">
        <v>1</v>
      </c>
      <c r="G4164" s="116">
        <v>12.96</v>
      </c>
      <c r="H4164" s="102" t="s">
        <v>18907</v>
      </c>
    </row>
    <row r="4165" spans="1:8" ht="31.5" x14ac:dyDescent="0.25">
      <c r="A4165" s="36"/>
      <c r="B4165" s="36"/>
      <c r="C4165" s="122" t="s">
        <v>15924</v>
      </c>
      <c r="D4165" s="106"/>
      <c r="E4165" s="106"/>
      <c r="F4165" s="106">
        <v>1</v>
      </c>
      <c r="G4165" s="117">
        <v>12.96</v>
      </c>
      <c r="H4165" s="102"/>
    </row>
    <row r="4166" spans="1:8" ht="31.5" x14ac:dyDescent="0.25">
      <c r="A4166" s="36" t="s">
        <v>6749</v>
      </c>
      <c r="B4166" s="36" t="s">
        <v>11026</v>
      </c>
      <c r="C4166" s="121" t="s">
        <v>6750</v>
      </c>
      <c r="D4166" s="36" t="s">
        <v>7</v>
      </c>
      <c r="E4166" s="36">
        <v>0.5</v>
      </c>
      <c r="F4166" s="36">
        <v>1</v>
      </c>
      <c r="G4166" s="116">
        <v>12.96</v>
      </c>
      <c r="H4166" s="102" t="s">
        <v>19425</v>
      </c>
    </row>
    <row r="4167" spans="1:8" ht="31.5" x14ac:dyDescent="0.25">
      <c r="A4167" s="36"/>
      <c r="B4167" s="36"/>
      <c r="C4167" s="122" t="s">
        <v>15925</v>
      </c>
      <c r="D4167" s="106"/>
      <c r="E4167" s="106"/>
      <c r="F4167" s="106">
        <v>1</v>
      </c>
      <c r="G4167" s="117">
        <v>12.96</v>
      </c>
      <c r="H4167" s="102"/>
    </row>
    <row r="4168" spans="1:8" x14ac:dyDescent="0.25">
      <c r="A4168" s="36" t="s">
        <v>5115</v>
      </c>
      <c r="B4168" s="36" t="s">
        <v>11027</v>
      </c>
      <c r="C4168" s="121" t="s">
        <v>5116</v>
      </c>
      <c r="D4168" s="36" t="s">
        <v>3</v>
      </c>
      <c r="E4168" s="36">
        <v>10</v>
      </c>
      <c r="F4168" s="36">
        <v>1</v>
      </c>
      <c r="G4168" s="116">
        <v>259.18</v>
      </c>
      <c r="H4168" s="102" t="s">
        <v>20274</v>
      </c>
    </row>
    <row r="4169" spans="1:8" x14ac:dyDescent="0.25">
      <c r="A4169" s="36"/>
      <c r="B4169" s="36"/>
      <c r="C4169" s="121"/>
      <c r="D4169" s="36" t="s">
        <v>7</v>
      </c>
      <c r="E4169" s="36">
        <v>0.5</v>
      </c>
      <c r="F4169" s="36">
        <v>2</v>
      </c>
      <c r="G4169" s="116">
        <v>25.92</v>
      </c>
      <c r="H4169" s="102"/>
    </row>
    <row r="4170" spans="1:8" x14ac:dyDescent="0.25">
      <c r="A4170" s="36"/>
      <c r="B4170" s="36"/>
      <c r="C4170" s="122" t="s">
        <v>15926</v>
      </c>
      <c r="D4170" s="106"/>
      <c r="E4170" s="106"/>
      <c r="F4170" s="106">
        <v>3</v>
      </c>
      <c r="G4170" s="117">
        <v>285.10000000000002</v>
      </c>
      <c r="H4170" s="102"/>
    </row>
    <row r="4171" spans="1:8" ht="31.5" x14ac:dyDescent="0.25">
      <c r="A4171" s="36" t="s">
        <v>5117</v>
      </c>
      <c r="B4171" s="36" t="s">
        <v>11028</v>
      </c>
      <c r="C4171" s="121" t="s">
        <v>5118</v>
      </c>
      <c r="D4171" s="36" t="s">
        <v>3</v>
      </c>
      <c r="E4171" s="36">
        <v>10</v>
      </c>
      <c r="F4171" s="36">
        <v>1</v>
      </c>
      <c r="G4171" s="116">
        <v>259.18</v>
      </c>
      <c r="H4171" s="102" t="s">
        <v>20608</v>
      </c>
    </row>
    <row r="4172" spans="1:8" x14ac:dyDescent="0.25">
      <c r="A4172" s="36"/>
      <c r="B4172" s="36"/>
      <c r="C4172" s="121"/>
      <c r="D4172" s="36" t="s">
        <v>5</v>
      </c>
      <c r="E4172" s="36">
        <v>5</v>
      </c>
      <c r="F4172" s="36">
        <v>10</v>
      </c>
      <c r="G4172" s="116">
        <v>1295.9100000000001</v>
      </c>
      <c r="H4172" s="102"/>
    </row>
    <row r="4173" spans="1:8" x14ac:dyDescent="0.25">
      <c r="A4173" s="36"/>
      <c r="B4173" s="36"/>
      <c r="C4173" s="121"/>
      <c r="D4173" s="36" t="s">
        <v>8</v>
      </c>
      <c r="E4173" s="36">
        <v>2</v>
      </c>
      <c r="F4173" s="36">
        <v>3</v>
      </c>
      <c r="G4173" s="116">
        <v>155.51</v>
      </c>
      <c r="H4173" s="102"/>
    </row>
    <row r="4174" spans="1:8" x14ac:dyDescent="0.25">
      <c r="A4174" s="36"/>
      <c r="B4174" s="36"/>
      <c r="C4174" s="121"/>
      <c r="D4174" s="36" t="s">
        <v>6</v>
      </c>
      <c r="E4174" s="36">
        <v>1</v>
      </c>
      <c r="F4174" s="36">
        <v>2</v>
      </c>
      <c r="G4174" s="116">
        <v>51.84</v>
      </c>
      <c r="H4174" s="102"/>
    </row>
    <row r="4175" spans="1:8" x14ac:dyDescent="0.25">
      <c r="A4175" s="36"/>
      <c r="B4175" s="36"/>
      <c r="C4175" s="121"/>
      <c r="D4175" s="36" t="s">
        <v>7</v>
      </c>
      <c r="E4175" s="36">
        <v>0.5</v>
      </c>
      <c r="F4175" s="36">
        <v>112</v>
      </c>
      <c r="G4175" s="116">
        <v>1451.42</v>
      </c>
      <c r="H4175" s="102"/>
    </row>
    <row r="4176" spans="1:8" ht="31.5" x14ac:dyDescent="0.25">
      <c r="A4176" s="36"/>
      <c r="B4176" s="36"/>
      <c r="C4176" s="122" t="s">
        <v>15927</v>
      </c>
      <c r="D4176" s="106"/>
      <c r="E4176" s="106"/>
      <c r="F4176" s="106">
        <v>128</v>
      </c>
      <c r="G4176" s="117">
        <v>3213.86</v>
      </c>
      <c r="H4176" s="102"/>
    </row>
    <row r="4177" spans="1:8" x14ac:dyDescent="0.25">
      <c r="A4177" s="36" t="s">
        <v>5119</v>
      </c>
      <c r="B4177" s="36" t="s">
        <v>11029</v>
      </c>
      <c r="C4177" s="121" t="s">
        <v>5120</v>
      </c>
      <c r="D4177" s="36" t="s">
        <v>8</v>
      </c>
      <c r="E4177" s="36">
        <v>2</v>
      </c>
      <c r="F4177" s="36">
        <v>2</v>
      </c>
      <c r="G4177" s="116">
        <v>103.67</v>
      </c>
      <c r="H4177" s="102" t="s">
        <v>20296</v>
      </c>
    </row>
    <row r="4178" spans="1:8" x14ac:dyDescent="0.25">
      <c r="A4178" s="36"/>
      <c r="B4178" s="36"/>
      <c r="C4178" s="121"/>
      <c r="D4178" s="36" t="s">
        <v>7</v>
      </c>
      <c r="E4178" s="36">
        <v>0.5</v>
      </c>
      <c r="F4178" s="36">
        <v>10</v>
      </c>
      <c r="G4178" s="116">
        <v>129.59</v>
      </c>
      <c r="H4178" s="102"/>
    </row>
    <row r="4179" spans="1:8" x14ac:dyDescent="0.25">
      <c r="A4179" s="36"/>
      <c r="B4179" s="36"/>
      <c r="C4179" s="122" t="s">
        <v>15928</v>
      </c>
      <c r="D4179" s="106"/>
      <c r="E4179" s="106"/>
      <c r="F4179" s="106">
        <v>12</v>
      </c>
      <c r="G4179" s="117">
        <v>233.26</v>
      </c>
      <c r="H4179" s="102"/>
    </row>
    <row r="4180" spans="1:8" ht="31.5" x14ac:dyDescent="0.25">
      <c r="A4180" s="36" t="s">
        <v>5121</v>
      </c>
      <c r="B4180" s="36" t="s">
        <v>11030</v>
      </c>
      <c r="C4180" s="121" t="s">
        <v>5122</v>
      </c>
      <c r="D4180" s="36" t="s">
        <v>8</v>
      </c>
      <c r="E4180" s="36">
        <v>2</v>
      </c>
      <c r="F4180" s="36">
        <v>2</v>
      </c>
      <c r="G4180" s="116">
        <v>103.67</v>
      </c>
      <c r="H4180" s="102" t="s">
        <v>20011</v>
      </c>
    </row>
    <row r="4181" spans="1:8" x14ac:dyDescent="0.25">
      <c r="A4181" s="36"/>
      <c r="B4181" s="36"/>
      <c r="C4181" s="121"/>
      <c r="D4181" s="36" t="s">
        <v>7</v>
      </c>
      <c r="E4181" s="36">
        <v>0.5</v>
      </c>
      <c r="F4181" s="36">
        <v>4</v>
      </c>
      <c r="G4181" s="116">
        <v>51.84</v>
      </c>
      <c r="H4181" s="102"/>
    </row>
    <row r="4182" spans="1:8" ht="31.5" x14ac:dyDescent="0.25">
      <c r="A4182" s="36"/>
      <c r="B4182" s="36"/>
      <c r="C4182" s="122" t="s">
        <v>15929</v>
      </c>
      <c r="D4182" s="106"/>
      <c r="E4182" s="106"/>
      <c r="F4182" s="106">
        <v>6</v>
      </c>
      <c r="G4182" s="117">
        <v>155.51</v>
      </c>
      <c r="H4182" s="102"/>
    </row>
    <row r="4183" spans="1:8" ht="31.5" x14ac:dyDescent="0.25">
      <c r="A4183" s="36" t="s">
        <v>5123</v>
      </c>
      <c r="B4183" s="36" t="s">
        <v>11031</v>
      </c>
      <c r="C4183" s="121" t="s">
        <v>5124</v>
      </c>
      <c r="D4183" s="36" t="s">
        <v>8</v>
      </c>
      <c r="E4183" s="36">
        <v>2</v>
      </c>
      <c r="F4183" s="36">
        <v>1</v>
      </c>
      <c r="G4183" s="116">
        <v>51.84</v>
      </c>
      <c r="H4183" s="102" t="s">
        <v>19553</v>
      </c>
    </row>
    <row r="4184" spans="1:8" ht="31.5" x14ac:dyDescent="0.25">
      <c r="A4184" s="36"/>
      <c r="B4184" s="36"/>
      <c r="C4184" s="122" t="s">
        <v>15930</v>
      </c>
      <c r="D4184" s="106"/>
      <c r="E4184" s="106"/>
      <c r="F4184" s="106">
        <v>1</v>
      </c>
      <c r="G4184" s="117">
        <v>51.84</v>
      </c>
      <c r="H4184" s="102"/>
    </row>
    <row r="4185" spans="1:8" x14ac:dyDescent="0.25">
      <c r="A4185" s="36" t="s">
        <v>5125</v>
      </c>
      <c r="B4185" s="36" t="s">
        <v>11032</v>
      </c>
      <c r="C4185" s="121" t="s">
        <v>5126</v>
      </c>
      <c r="D4185" s="36" t="s">
        <v>8</v>
      </c>
      <c r="E4185" s="36">
        <v>2</v>
      </c>
      <c r="F4185" s="36">
        <v>2</v>
      </c>
      <c r="G4185" s="116">
        <v>103.67</v>
      </c>
      <c r="H4185" s="102" t="s">
        <v>20424</v>
      </c>
    </row>
    <row r="4186" spans="1:8" x14ac:dyDescent="0.25">
      <c r="A4186" s="36"/>
      <c r="B4186" s="36"/>
      <c r="C4186" s="121"/>
      <c r="D4186" s="36" t="s">
        <v>7</v>
      </c>
      <c r="E4186" s="36">
        <v>0.5</v>
      </c>
      <c r="F4186" s="36">
        <v>3</v>
      </c>
      <c r="G4186" s="116">
        <v>38.880000000000003</v>
      </c>
      <c r="H4186" s="102"/>
    </row>
    <row r="4187" spans="1:8" x14ac:dyDescent="0.25">
      <c r="A4187" s="36"/>
      <c r="B4187" s="36"/>
      <c r="C4187" s="122" t="s">
        <v>15931</v>
      </c>
      <c r="D4187" s="106"/>
      <c r="E4187" s="106"/>
      <c r="F4187" s="106">
        <v>5</v>
      </c>
      <c r="G4187" s="117">
        <v>142.55000000000001</v>
      </c>
      <c r="H4187" s="102"/>
    </row>
    <row r="4188" spans="1:8" ht="31.5" x14ac:dyDescent="0.25">
      <c r="A4188" s="36" t="s">
        <v>5127</v>
      </c>
      <c r="B4188" s="36" t="s">
        <v>11033</v>
      </c>
      <c r="C4188" s="121" t="s">
        <v>5128</v>
      </c>
      <c r="D4188" s="36" t="s">
        <v>5</v>
      </c>
      <c r="E4188" s="36">
        <v>5</v>
      </c>
      <c r="F4188" s="36">
        <v>1</v>
      </c>
      <c r="G4188" s="116">
        <v>129.59</v>
      </c>
      <c r="H4188" s="102" t="s">
        <v>17783</v>
      </c>
    </row>
    <row r="4189" spans="1:8" ht="31.5" x14ac:dyDescent="0.25">
      <c r="A4189" s="36"/>
      <c r="B4189" s="36"/>
      <c r="C4189" s="122" t="s">
        <v>15932</v>
      </c>
      <c r="D4189" s="106"/>
      <c r="E4189" s="106"/>
      <c r="F4189" s="106">
        <v>1</v>
      </c>
      <c r="G4189" s="117">
        <v>129.59</v>
      </c>
      <c r="H4189" s="102"/>
    </row>
    <row r="4190" spans="1:8" ht="31.5" x14ac:dyDescent="0.25">
      <c r="A4190" s="36" t="s">
        <v>5129</v>
      </c>
      <c r="B4190" s="36" t="s">
        <v>11034</v>
      </c>
      <c r="C4190" s="121" t="s">
        <v>5130</v>
      </c>
      <c r="D4190" s="36" t="s">
        <v>8</v>
      </c>
      <c r="E4190" s="36">
        <v>2</v>
      </c>
      <c r="F4190" s="36">
        <v>1</v>
      </c>
      <c r="G4190" s="116">
        <v>51.84</v>
      </c>
      <c r="H4190" s="102" t="s">
        <v>17094</v>
      </c>
    </row>
    <row r="4191" spans="1:8" x14ac:dyDescent="0.25">
      <c r="A4191" s="36"/>
      <c r="B4191" s="36"/>
      <c r="C4191" s="121"/>
      <c r="D4191" s="36" t="s">
        <v>7</v>
      </c>
      <c r="E4191" s="36">
        <v>0.5</v>
      </c>
      <c r="F4191" s="36">
        <v>1</v>
      </c>
      <c r="G4191" s="116">
        <v>12.96</v>
      </c>
      <c r="H4191" s="102"/>
    </row>
    <row r="4192" spans="1:8" ht="47.25" x14ac:dyDescent="0.25">
      <c r="A4192" s="36"/>
      <c r="B4192" s="36"/>
      <c r="C4192" s="122" t="s">
        <v>15933</v>
      </c>
      <c r="D4192" s="106"/>
      <c r="E4192" s="106"/>
      <c r="F4192" s="106">
        <v>2</v>
      </c>
      <c r="G4192" s="117">
        <v>64.800000000000011</v>
      </c>
      <c r="H4192" s="102"/>
    </row>
    <row r="4193" spans="1:8" ht="31.5" x14ac:dyDescent="0.25">
      <c r="A4193" s="36" t="s">
        <v>5131</v>
      </c>
      <c r="B4193" s="36" t="s">
        <v>11035</v>
      </c>
      <c r="C4193" s="121" t="s">
        <v>6751</v>
      </c>
      <c r="D4193" s="36" t="s">
        <v>8</v>
      </c>
      <c r="E4193" s="36">
        <v>2</v>
      </c>
      <c r="F4193" s="36">
        <v>1</v>
      </c>
      <c r="G4193" s="116">
        <v>51.84</v>
      </c>
      <c r="H4193" s="102" t="s">
        <v>16979</v>
      </c>
    </row>
    <row r="4194" spans="1:8" x14ac:dyDescent="0.25">
      <c r="A4194" s="36"/>
      <c r="B4194" s="36"/>
      <c r="C4194" s="121"/>
      <c r="D4194" s="36" t="s">
        <v>7</v>
      </c>
      <c r="E4194" s="36">
        <v>0.5</v>
      </c>
      <c r="F4194" s="36">
        <v>1</v>
      </c>
      <c r="G4194" s="116">
        <v>12.96</v>
      </c>
      <c r="H4194" s="102"/>
    </row>
    <row r="4195" spans="1:8" ht="31.5" x14ac:dyDescent="0.25">
      <c r="A4195" s="36"/>
      <c r="B4195" s="36"/>
      <c r="C4195" s="122" t="s">
        <v>15934</v>
      </c>
      <c r="D4195" s="106"/>
      <c r="E4195" s="106"/>
      <c r="F4195" s="106">
        <v>2</v>
      </c>
      <c r="G4195" s="117">
        <v>64.800000000000011</v>
      </c>
      <c r="H4195" s="102"/>
    </row>
    <row r="4196" spans="1:8" ht="31.5" x14ac:dyDescent="0.25">
      <c r="A4196" s="36" t="s">
        <v>5133</v>
      </c>
      <c r="B4196" s="36" t="s">
        <v>11036</v>
      </c>
      <c r="C4196" s="121" t="s">
        <v>5134</v>
      </c>
      <c r="D4196" s="36" t="s">
        <v>8</v>
      </c>
      <c r="E4196" s="36">
        <v>2</v>
      </c>
      <c r="F4196" s="36">
        <v>1</v>
      </c>
      <c r="G4196" s="116">
        <v>51.84</v>
      </c>
      <c r="H4196" s="102" t="s">
        <v>19923</v>
      </c>
    </row>
    <row r="4197" spans="1:8" x14ac:dyDescent="0.25">
      <c r="A4197" s="36"/>
      <c r="B4197" s="36"/>
      <c r="C4197" s="121"/>
      <c r="D4197" s="36" t="s">
        <v>7</v>
      </c>
      <c r="E4197" s="36">
        <v>0.5</v>
      </c>
      <c r="F4197" s="36">
        <v>1</v>
      </c>
      <c r="G4197" s="116">
        <v>12.96</v>
      </c>
      <c r="H4197" s="102"/>
    </row>
    <row r="4198" spans="1:8" ht="31.5" x14ac:dyDescent="0.25">
      <c r="A4198" s="36"/>
      <c r="B4198" s="36"/>
      <c r="C4198" s="122" t="s">
        <v>15935</v>
      </c>
      <c r="D4198" s="106"/>
      <c r="E4198" s="106"/>
      <c r="F4198" s="106">
        <v>2</v>
      </c>
      <c r="G4198" s="117">
        <v>64.800000000000011</v>
      </c>
      <c r="H4198" s="102"/>
    </row>
    <row r="4199" spans="1:8" ht="31.5" x14ac:dyDescent="0.25">
      <c r="A4199" s="36" t="s">
        <v>5135</v>
      </c>
      <c r="B4199" s="36" t="s">
        <v>11037</v>
      </c>
      <c r="C4199" s="121" t="s">
        <v>5136</v>
      </c>
      <c r="D4199" s="36" t="s">
        <v>8</v>
      </c>
      <c r="E4199" s="36">
        <v>2</v>
      </c>
      <c r="F4199" s="36">
        <v>1</v>
      </c>
      <c r="G4199" s="116">
        <v>51.84</v>
      </c>
      <c r="H4199" s="102" t="s">
        <v>18235</v>
      </c>
    </row>
    <row r="4200" spans="1:8" x14ac:dyDescent="0.25">
      <c r="A4200" s="36"/>
      <c r="B4200" s="36"/>
      <c r="C4200" s="121"/>
      <c r="D4200" s="36" t="s">
        <v>7</v>
      </c>
      <c r="E4200" s="36">
        <v>0.5</v>
      </c>
      <c r="F4200" s="36">
        <v>1</v>
      </c>
      <c r="G4200" s="116">
        <v>12.96</v>
      </c>
      <c r="H4200" s="102"/>
    </row>
    <row r="4201" spans="1:8" ht="31.5" x14ac:dyDescent="0.25">
      <c r="A4201" s="36"/>
      <c r="B4201" s="36"/>
      <c r="C4201" s="122" t="s">
        <v>15936</v>
      </c>
      <c r="D4201" s="106"/>
      <c r="E4201" s="106"/>
      <c r="F4201" s="106">
        <v>2</v>
      </c>
      <c r="G4201" s="117">
        <v>64.800000000000011</v>
      </c>
      <c r="H4201" s="102"/>
    </row>
    <row r="4202" spans="1:8" ht="31.5" x14ac:dyDescent="0.25">
      <c r="A4202" s="36" t="s">
        <v>5137</v>
      </c>
      <c r="B4202" s="36" t="s">
        <v>11038</v>
      </c>
      <c r="C4202" s="121" t="s">
        <v>5138</v>
      </c>
      <c r="D4202" s="36" t="s">
        <v>8</v>
      </c>
      <c r="E4202" s="36">
        <v>2</v>
      </c>
      <c r="F4202" s="36">
        <v>1</v>
      </c>
      <c r="G4202" s="116">
        <v>51.84</v>
      </c>
      <c r="H4202" s="102" t="s">
        <v>18496</v>
      </c>
    </row>
    <row r="4203" spans="1:8" ht="31.5" x14ac:dyDescent="0.25">
      <c r="A4203" s="36"/>
      <c r="B4203" s="36"/>
      <c r="C4203" s="122" t="s">
        <v>15937</v>
      </c>
      <c r="D4203" s="106"/>
      <c r="E4203" s="106"/>
      <c r="F4203" s="106">
        <v>1</v>
      </c>
      <c r="G4203" s="117">
        <v>51.84</v>
      </c>
      <c r="H4203" s="102"/>
    </row>
    <row r="4204" spans="1:8" ht="31.5" x14ac:dyDescent="0.25">
      <c r="A4204" s="36" t="s">
        <v>5139</v>
      </c>
      <c r="B4204" s="36" t="s">
        <v>11039</v>
      </c>
      <c r="C4204" s="121" t="s">
        <v>5140</v>
      </c>
      <c r="D4204" s="36" t="s">
        <v>8</v>
      </c>
      <c r="E4204" s="36">
        <v>2</v>
      </c>
      <c r="F4204" s="36">
        <v>1</v>
      </c>
      <c r="G4204" s="116">
        <v>51.84</v>
      </c>
      <c r="H4204" s="102" t="s">
        <v>16889</v>
      </c>
    </row>
    <row r="4205" spans="1:8" x14ac:dyDescent="0.25">
      <c r="A4205" s="36"/>
      <c r="B4205" s="36"/>
      <c r="C4205" s="121"/>
      <c r="D4205" s="36" t="s">
        <v>7</v>
      </c>
      <c r="E4205" s="36">
        <v>0.5</v>
      </c>
      <c r="F4205" s="36">
        <v>1</v>
      </c>
      <c r="G4205" s="116">
        <v>12.96</v>
      </c>
      <c r="H4205" s="102"/>
    </row>
    <row r="4206" spans="1:8" ht="31.5" x14ac:dyDescent="0.25">
      <c r="A4206" s="36"/>
      <c r="B4206" s="36"/>
      <c r="C4206" s="122" t="s">
        <v>15938</v>
      </c>
      <c r="D4206" s="106"/>
      <c r="E4206" s="106"/>
      <c r="F4206" s="106">
        <v>2</v>
      </c>
      <c r="G4206" s="117">
        <v>64.800000000000011</v>
      </c>
      <c r="H4206" s="102"/>
    </row>
    <row r="4207" spans="1:8" ht="31.5" x14ac:dyDescent="0.25">
      <c r="A4207" s="36" t="s">
        <v>5141</v>
      </c>
      <c r="B4207" s="36" t="s">
        <v>11040</v>
      </c>
      <c r="C4207" s="121" t="s">
        <v>5142</v>
      </c>
      <c r="D4207" s="36" t="s">
        <v>8</v>
      </c>
      <c r="E4207" s="36">
        <v>2</v>
      </c>
      <c r="F4207" s="36">
        <v>1</v>
      </c>
      <c r="G4207" s="116">
        <v>51.84</v>
      </c>
      <c r="H4207" s="102" t="s">
        <v>19937</v>
      </c>
    </row>
    <row r="4208" spans="1:8" x14ac:dyDescent="0.25">
      <c r="A4208" s="36"/>
      <c r="B4208" s="36"/>
      <c r="C4208" s="121"/>
      <c r="D4208" s="36" t="s">
        <v>7</v>
      </c>
      <c r="E4208" s="36">
        <v>0.5</v>
      </c>
      <c r="F4208" s="36">
        <v>1</v>
      </c>
      <c r="G4208" s="116">
        <v>12.96</v>
      </c>
      <c r="H4208" s="102"/>
    </row>
    <row r="4209" spans="1:8" ht="31.5" x14ac:dyDescent="0.25">
      <c r="A4209" s="36"/>
      <c r="B4209" s="36"/>
      <c r="C4209" s="122" t="s">
        <v>15939</v>
      </c>
      <c r="D4209" s="106"/>
      <c r="E4209" s="106"/>
      <c r="F4209" s="106">
        <v>2</v>
      </c>
      <c r="G4209" s="117">
        <v>64.800000000000011</v>
      </c>
      <c r="H4209" s="102"/>
    </row>
    <row r="4210" spans="1:8" ht="31.5" x14ac:dyDescent="0.25">
      <c r="A4210" s="36" t="s">
        <v>5143</v>
      </c>
      <c r="B4210" s="36" t="s">
        <v>11041</v>
      </c>
      <c r="C4210" s="121" t="s">
        <v>5144</v>
      </c>
      <c r="D4210" s="36" t="s">
        <v>8</v>
      </c>
      <c r="E4210" s="36">
        <v>2</v>
      </c>
      <c r="F4210" s="36">
        <v>1</v>
      </c>
      <c r="G4210" s="116">
        <v>51.84</v>
      </c>
      <c r="H4210" s="102" t="s">
        <v>20665</v>
      </c>
    </row>
    <row r="4211" spans="1:8" ht="31.5" x14ac:dyDescent="0.25">
      <c r="A4211" s="36"/>
      <c r="B4211" s="36"/>
      <c r="C4211" s="122" t="s">
        <v>15940</v>
      </c>
      <c r="D4211" s="106"/>
      <c r="E4211" s="106"/>
      <c r="F4211" s="106">
        <v>1</v>
      </c>
      <c r="G4211" s="117">
        <v>51.84</v>
      </c>
      <c r="H4211" s="102"/>
    </row>
    <row r="4212" spans="1:8" ht="31.5" x14ac:dyDescent="0.25">
      <c r="A4212" s="36" t="s">
        <v>5145</v>
      </c>
      <c r="B4212" s="36" t="s">
        <v>11042</v>
      </c>
      <c r="C4212" s="121" t="s">
        <v>5146</v>
      </c>
      <c r="D4212" s="36" t="s">
        <v>8</v>
      </c>
      <c r="E4212" s="36">
        <v>2</v>
      </c>
      <c r="F4212" s="36">
        <v>1</v>
      </c>
      <c r="G4212" s="116">
        <v>51.84</v>
      </c>
      <c r="H4212" s="102" t="s">
        <v>18046</v>
      </c>
    </row>
    <row r="4213" spans="1:8" x14ac:dyDescent="0.25">
      <c r="A4213" s="36"/>
      <c r="B4213" s="36"/>
      <c r="C4213" s="121"/>
      <c r="D4213" s="36" t="s">
        <v>7</v>
      </c>
      <c r="E4213" s="36">
        <v>0.5</v>
      </c>
      <c r="F4213" s="36">
        <v>2</v>
      </c>
      <c r="G4213" s="116">
        <v>25.92</v>
      </c>
      <c r="H4213" s="102"/>
    </row>
    <row r="4214" spans="1:8" ht="31.5" x14ac:dyDescent="0.25">
      <c r="A4214" s="36"/>
      <c r="B4214" s="36"/>
      <c r="C4214" s="122" t="s">
        <v>15941</v>
      </c>
      <c r="D4214" s="106"/>
      <c r="E4214" s="106"/>
      <c r="F4214" s="106">
        <v>3</v>
      </c>
      <c r="G4214" s="117">
        <v>77.760000000000005</v>
      </c>
      <c r="H4214" s="102"/>
    </row>
    <row r="4215" spans="1:8" ht="47.25" x14ac:dyDescent="0.25">
      <c r="A4215" s="36" t="s">
        <v>5147</v>
      </c>
      <c r="B4215" s="36" t="s">
        <v>11043</v>
      </c>
      <c r="C4215" s="121" t="s">
        <v>5148</v>
      </c>
      <c r="D4215" s="36" t="s">
        <v>8</v>
      </c>
      <c r="E4215" s="36">
        <v>2</v>
      </c>
      <c r="F4215" s="36">
        <v>1</v>
      </c>
      <c r="G4215" s="116">
        <v>51.84</v>
      </c>
      <c r="H4215" s="102" t="s">
        <v>17908</v>
      </c>
    </row>
    <row r="4216" spans="1:8" x14ac:dyDescent="0.25">
      <c r="A4216" s="36"/>
      <c r="B4216" s="36"/>
      <c r="C4216" s="121"/>
      <c r="D4216" s="36" t="s">
        <v>7</v>
      </c>
      <c r="E4216" s="36">
        <v>0.5</v>
      </c>
      <c r="F4216" s="36">
        <v>2</v>
      </c>
      <c r="G4216" s="116">
        <v>25.92</v>
      </c>
      <c r="H4216" s="102"/>
    </row>
    <row r="4217" spans="1:8" ht="47.25" x14ac:dyDescent="0.25">
      <c r="A4217" s="36"/>
      <c r="B4217" s="36"/>
      <c r="C4217" s="122" t="s">
        <v>15942</v>
      </c>
      <c r="D4217" s="106"/>
      <c r="E4217" s="106"/>
      <c r="F4217" s="106">
        <v>3</v>
      </c>
      <c r="G4217" s="117">
        <v>77.760000000000005</v>
      </c>
      <c r="H4217" s="102"/>
    </row>
    <row r="4218" spans="1:8" ht="31.5" x14ac:dyDescent="0.25">
      <c r="A4218" s="36" t="s">
        <v>5149</v>
      </c>
      <c r="B4218" s="36" t="s">
        <v>11044</v>
      </c>
      <c r="C4218" s="121" t="s">
        <v>5150</v>
      </c>
      <c r="D4218" s="36" t="s">
        <v>8</v>
      </c>
      <c r="E4218" s="36">
        <v>2</v>
      </c>
      <c r="F4218" s="36">
        <v>1</v>
      </c>
      <c r="G4218" s="116">
        <v>51.84</v>
      </c>
      <c r="H4218" s="102" t="s">
        <v>20041</v>
      </c>
    </row>
    <row r="4219" spans="1:8" ht="31.5" x14ac:dyDescent="0.25">
      <c r="A4219" s="36"/>
      <c r="B4219" s="36"/>
      <c r="C4219" s="122" t="s">
        <v>15943</v>
      </c>
      <c r="D4219" s="106"/>
      <c r="E4219" s="106"/>
      <c r="F4219" s="106">
        <v>1</v>
      </c>
      <c r="G4219" s="117">
        <v>51.84</v>
      </c>
      <c r="H4219" s="102"/>
    </row>
    <row r="4220" spans="1:8" ht="31.5" x14ac:dyDescent="0.25">
      <c r="A4220" s="36" t="s">
        <v>5151</v>
      </c>
      <c r="B4220" s="36" t="s">
        <v>11045</v>
      </c>
      <c r="C4220" s="121" t="s">
        <v>5152</v>
      </c>
      <c r="D4220" s="36" t="s">
        <v>8</v>
      </c>
      <c r="E4220" s="36">
        <v>2</v>
      </c>
      <c r="F4220" s="36">
        <v>1</v>
      </c>
      <c r="G4220" s="116">
        <v>51.84</v>
      </c>
      <c r="H4220" s="102" t="s">
        <v>20140</v>
      </c>
    </row>
    <row r="4221" spans="1:8" x14ac:dyDescent="0.25">
      <c r="A4221" s="36"/>
      <c r="B4221" s="36"/>
      <c r="C4221" s="121"/>
      <c r="D4221" s="36" t="s">
        <v>7</v>
      </c>
      <c r="E4221" s="36">
        <v>0.5</v>
      </c>
      <c r="F4221" s="36">
        <v>1</v>
      </c>
      <c r="G4221" s="116">
        <v>12.96</v>
      </c>
      <c r="H4221" s="102"/>
    </row>
    <row r="4222" spans="1:8" ht="31.5" x14ac:dyDescent="0.25">
      <c r="A4222" s="36"/>
      <c r="B4222" s="36"/>
      <c r="C4222" s="122" t="s">
        <v>15944</v>
      </c>
      <c r="D4222" s="106"/>
      <c r="E4222" s="106"/>
      <c r="F4222" s="106">
        <v>2</v>
      </c>
      <c r="G4222" s="117">
        <v>64.800000000000011</v>
      </c>
      <c r="H4222" s="102"/>
    </row>
    <row r="4223" spans="1:8" ht="31.5" x14ac:dyDescent="0.25">
      <c r="A4223" s="36" t="s">
        <v>5153</v>
      </c>
      <c r="B4223" s="36" t="s">
        <v>11046</v>
      </c>
      <c r="C4223" s="121" t="s">
        <v>5154</v>
      </c>
      <c r="D4223" s="36" t="s">
        <v>8</v>
      </c>
      <c r="E4223" s="36">
        <v>2</v>
      </c>
      <c r="F4223" s="36">
        <v>1</v>
      </c>
      <c r="G4223" s="116">
        <v>51.84</v>
      </c>
      <c r="H4223" s="102" t="s">
        <v>18342</v>
      </c>
    </row>
    <row r="4224" spans="1:8" x14ac:dyDescent="0.25">
      <c r="A4224" s="36"/>
      <c r="B4224" s="36"/>
      <c r="C4224" s="121"/>
      <c r="D4224" s="36" t="s">
        <v>7</v>
      </c>
      <c r="E4224" s="36">
        <v>0.5</v>
      </c>
      <c r="F4224" s="36">
        <v>1</v>
      </c>
      <c r="G4224" s="116">
        <v>12.96</v>
      </c>
      <c r="H4224" s="102"/>
    </row>
    <row r="4225" spans="1:8" ht="31.5" x14ac:dyDescent="0.25">
      <c r="A4225" s="36"/>
      <c r="B4225" s="36"/>
      <c r="C4225" s="122" t="s">
        <v>15945</v>
      </c>
      <c r="D4225" s="106"/>
      <c r="E4225" s="106"/>
      <c r="F4225" s="106">
        <v>2</v>
      </c>
      <c r="G4225" s="117">
        <v>64.800000000000011</v>
      </c>
      <c r="H4225" s="102"/>
    </row>
    <row r="4226" spans="1:8" x14ac:dyDescent="0.25">
      <c r="A4226" s="36" t="s">
        <v>5155</v>
      </c>
      <c r="B4226" s="36" t="s">
        <v>11047</v>
      </c>
      <c r="C4226" s="121" t="s">
        <v>5156</v>
      </c>
      <c r="D4226" s="36" t="s">
        <v>8</v>
      </c>
      <c r="E4226" s="36">
        <v>2</v>
      </c>
      <c r="F4226" s="36">
        <v>1</v>
      </c>
      <c r="G4226" s="116">
        <v>51.84</v>
      </c>
      <c r="H4226" s="102" t="s">
        <v>16822</v>
      </c>
    </row>
    <row r="4227" spans="1:8" x14ac:dyDescent="0.25">
      <c r="A4227" s="36"/>
      <c r="B4227" s="36"/>
      <c r="C4227" s="121"/>
      <c r="D4227" s="36" t="s">
        <v>7</v>
      </c>
      <c r="E4227" s="36">
        <v>0.5</v>
      </c>
      <c r="F4227" s="36">
        <v>1</v>
      </c>
      <c r="G4227" s="116">
        <v>12.96</v>
      </c>
      <c r="H4227" s="102"/>
    </row>
    <row r="4228" spans="1:8" x14ac:dyDescent="0.25">
      <c r="A4228" s="36"/>
      <c r="B4228" s="36"/>
      <c r="C4228" s="122" t="s">
        <v>15946</v>
      </c>
      <c r="D4228" s="106"/>
      <c r="E4228" s="106"/>
      <c r="F4228" s="106">
        <v>2</v>
      </c>
      <c r="G4228" s="117">
        <v>64.800000000000011</v>
      </c>
      <c r="H4228" s="102"/>
    </row>
    <row r="4229" spans="1:8" ht="31.5" x14ac:dyDescent="0.25">
      <c r="A4229" s="36" t="s">
        <v>5157</v>
      </c>
      <c r="B4229" s="36" t="s">
        <v>11048</v>
      </c>
      <c r="C4229" s="121" t="s">
        <v>5158</v>
      </c>
      <c r="D4229" s="36" t="s">
        <v>8</v>
      </c>
      <c r="E4229" s="36">
        <v>2</v>
      </c>
      <c r="F4229" s="36">
        <v>1</v>
      </c>
      <c r="G4229" s="116">
        <v>51.84</v>
      </c>
      <c r="H4229" s="102" t="s">
        <v>18734</v>
      </c>
    </row>
    <row r="4230" spans="1:8" ht="31.5" x14ac:dyDescent="0.25">
      <c r="A4230" s="36"/>
      <c r="B4230" s="36"/>
      <c r="C4230" s="122" t="s">
        <v>15947</v>
      </c>
      <c r="D4230" s="106"/>
      <c r="E4230" s="106"/>
      <c r="F4230" s="106">
        <v>1</v>
      </c>
      <c r="G4230" s="117">
        <v>51.84</v>
      </c>
      <c r="H4230" s="102"/>
    </row>
    <row r="4231" spans="1:8" ht="31.5" x14ac:dyDescent="0.25">
      <c r="A4231" s="36" t="s">
        <v>5159</v>
      </c>
      <c r="B4231" s="36" t="s">
        <v>11049</v>
      </c>
      <c r="C4231" s="121" t="s">
        <v>5160</v>
      </c>
      <c r="D4231" s="36" t="s">
        <v>5</v>
      </c>
      <c r="E4231" s="36">
        <v>5</v>
      </c>
      <c r="F4231" s="36">
        <v>1</v>
      </c>
      <c r="G4231" s="116">
        <v>129.59</v>
      </c>
      <c r="H4231" s="102" t="s">
        <v>17303</v>
      </c>
    </row>
    <row r="4232" spans="1:8" ht="31.5" x14ac:dyDescent="0.25">
      <c r="A4232" s="36"/>
      <c r="B4232" s="36"/>
      <c r="C4232" s="122" t="s">
        <v>15948</v>
      </c>
      <c r="D4232" s="106"/>
      <c r="E4232" s="106"/>
      <c r="F4232" s="106">
        <v>1</v>
      </c>
      <c r="G4232" s="117">
        <v>129.59</v>
      </c>
      <c r="H4232" s="102"/>
    </row>
    <row r="4233" spans="1:8" ht="31.5" x14ac:dyDescent="0.25">
      <c r="A4233" s="36" t="s">
        <v>2087</v>
      </c>
      <c r="B4233" s="36" t="s">
        <v>11050</v>
      </c>
      <c r="C4233" s="121" t="s">
        <v>2088</v>
      </c>
      <c r="D4233" s="36" t="s">
        <v>4</v>
      </c>
      <c r="E4233" s="36">
        <v>8</v>
      </c>
      <c r="F4233" s="36">
        <v>1</v>
      </c>
      <c r="G4233" s="116">
        <v>207.35</v>
      </c>
      <c r="H4233" s="102" t="s">
        <v>20017</v>
      </c>
    </row>
    <row r="4234" spans="1:8" ht="31.5" x14ac:dyDescent="0.25">
      <c r="A4234" s="36"/>
      <c r="B4234" s="36"/>
      <c r="C4234" s="122" t="s">
        <v>15949</v>
      </c>
      <c r="D4234" s="106"/>
      <c r="E4234" s="106"/>
      <c r="F4234" s="106">
        <v>1</v>
      </c>
      <c r="G4234" s="117">
        <v>207.35</v>
      </c>
      <c r="H4234" s="102"/>
    </row>
    <row r="4235" spans="1:8" ht="31.5" x14ac:dyDescent="0.25">
      <c r="A4235" s="36" t="s">
        <v>5161</v>
      </c>
      <c r="B4235" s="36" t="s">
        <v>11051</v>
      </c>
      <c r="C4235" s="121" t="s">
        <v>5162</v>
      </c>
      <c r="D4235" s="36" t="s">
        <v>5</v>
      </c>
      <c r="E4235" s="36">
        <v>5</v>
      </c>
      <c r="F4235" s="36">
        <v>3</v>
      </c>
      <c r="G4235" s="116">
        <v>388.77</v>
      </c>
      <c r="H4235" s="102" t="s">
        <v>17141</v>
      </c>
    </row>
    <row r="4236" spans="1:8" ht="31.5" x14ac:dyDescent="0.25">
      <c r="A4236" s="36"/>
      <c r="B4236" s="36"/>
      <c r="C4236" s="122" t="s">
        <v>15950</v>
      </c>
      <c r="D4236" s="106"/>
      <c r="E4236" s="106"/>
      <c r="F4236" s="106">
        <v>3</v>
      </c>
      <c r="G4236" s="117">
        <v>388.77</v>
      </c>
      <c r="H4236" s="102"/>
    </row>
    <row r="4237" spans="1:8" ht="31.5" x14ac:dyDescent="0.25">
      <c r="A4237" s="36" t="s">
        <v>5163</v>
      </c>
      <c r="B4237" s="36" t="s">
        <v>11052</v>
      </c>
      <c r="C4237" s="121" t="s">
        <v>5164</v>
      </c>
      <c r="D4237" s="36" t="s">
        <v>5</v>
      </c>
      <c r="E4237" s="36">
        <v>5</v>
      </c>
      <c r="F4237" s="36">
        <v>1</v>
      </c>
      <c r="G4237" s="116">
        <v>129.59</v>
      </c>
      <c r="H4237" s="102" t="s">
        <v>20888</v>
      </c>
    </row>
    <row r="4238" spans="1:8" ht="31.5" x14ac:dyDescent="0.25">
      <c r="A4238" s="36"/>
      <c r="B4238" s="36"/>
      <c r="C4238" s="122" t="s">
        <v>15951</v>
      </c>
      <c r="D4238" s="106"/>
      <c r="E4238" s="106"/>
      <c r="F4238" s="106">
        <v>1</v>
      </c>
      <c r="G4238" s="117">
        <v>129.59</v>
      </c>
      <c r="H4238" s="102"/>
    </row>
    <row r="4239" spans="1:8" x14ac:dyDescent="0.25">
      <c r="A4239" s="36" t="s">
        <v>5165</v>
      </c>
      <c r="B4239" s="36" t="s">
        <v>11053</v>
      </c>
      <c r="C4239" s="121" t="s">
        <v>5166</v>
      </c>
      <c r="D4239" s="36" t="s">
        <v>5</v>
      </c>
      <c r="E4239" s="36">
        <v>5</v>
      </c>
      <c r="F4239" s="36">
        <v>1</v>
      </c>
      <c r="G4239" s="116">
        <v>129.59</v>
      </c>
      <c r="H4239" s="102" t="s">
        <v>16841</v>
      </c>
    </row>
    <row r="4240" spans="1:8" ht="31.5" x14ac:dyDescent="0.25">
      <c r="A4240" s="36"/>
      <c r="B4240" s="36"/>
      <c r="C4240" s="122" t="s">
        <v>15952</v>
      </c>
      <c r="D4240" s="106"/>
      <c r="E4240" s="106"/>
      <c r="F4240" s="106">
        <v>1</v>
      </c>
      <c r="G4240" s="117">
        <v>129.59</v>
      </c>
      <c r="H4240" s="102"/>
    </row>
    <row r="4241" spans="1:8" ht="31.5" x14ac:dyDescent="0.25">
      <c r="A4241" s="36" t="s">
        <v>5167</v>
      </c>
      <c r="B4241" s="36" t="s">
        <v>11054</v>
      </c>
      <c r="C4241" s="121" t="s">
        <v>5168</v>
      </c>
      <c r="D4241" s="36" t="s">
        <v>4</v>
      </c>
      <c r="E4241" s="36">
        <v>8</v>
      </c>
      <c r="F4241" s="36">
        <v>1</v>
      </c>
      <c r="G4241" s="116">
        <v>207.35</v>
      </c>
      <c r="H4241" s="102" t="s">
        <v>17274</v>
      </c>
    </row>
    <row r="4242" spans="1:8" ht="31.5" x14ac:dyDescent="0.25">
      <c r="A4242" s="36"/>
      <c r="B4242" s="36"/>
      <c r="C4242" s="122" t="s">
        <v>15953</v>
      </c>
      <c r="D4242" s="106"/>
      <c r="E4242" s="106"/>
      <c r="F4242" s="106">
        <v>1</v>
      </c>
      <c r="G4242" s="117">
        <v>207.35</v>
      </c>
      <c r="H4242" s="102"/>
    </row>
    <row r="4243" spans="1:8" ht="63" x14ac:dyDescent="0.25">
      <c r="A4243" s="36" t="s">
        <v>5169</v>
      </c>
      <c r="B4243" s="36" t="s">
        <v>11055</v>
      </c>
      <c r="C4243" s="121" t="s">
        <v>5170</v>
      </c>
      <c r="D4243" s="36" t="s">
        <v>3</v>
      </c>
      <c r="E4243" s="36">
        <v>10</v>
      </c>
      <c r="F4243" s="36">
        <v>1</v>
      </c>
      <c r="G4243" s="116">
        <v>259.18</v>
      </c>
      <c r="H4243" s="102" t="s">
        <v>16898</v>
      </c>
    </row>
    <row r="4244" spans="1:8" x14ac:dyDescent="0.25">
      <c r="A4244" s="36"/>
      <c r="B4244" s="36"/>
      <c r="C4244" s="121"/>
      <c r="D4244" s="36" t="s">
        <v>7</v>
      </c>
      <c r="E4244" s="36">
        <v>0.5</v>
      </c>
      <c r="F4244" s="36">
        <v>2</v>
      </c>
      <c r="G4244" s="116">
        <v>25.92</v>
      </c>
      <c r="H4244" s="102"/>
    </row>
    <row r="4245" spans="1:8" ht="63" x14ac:dyDescent="0.25">
      <c r="A4245" s="36"/>
      <c r="B4245" s="36"/>
      <c r="C4245" s="122" t="s">
        <v>15954</v>
      </c>
      <c r="D4245" s="106"/>
      <c r="E4245" s="106"/>
      <c r="F4245" s="106">
        <v>3</v>
      </c>
      <c r="G4245" s="117">
        <v>285.10000000000002</v>
      </c>
      <c r="H4245" s="102"/>
    </row>
    <row r="4246" spans="1:8" ht="31.5" x14ac:dyDescent="0.25">
      <c r="A4246" s="36" t="s">
        <v>5171</v>
      </c>
      <c r="B4246" s="36" t="s">
        <v>11056</v>
      </c>
      <c r="C4246" s="121" t="s">
        <v>5172</v>
      </c>
      <c r="D4246" s="36" t="s">
        <v>3</v>
      </c>
      <c r="E4246" s="36">
        <v>10</v>
      </c>
      <c r="F4246" s="36">
        <v>1</v>
      </c>
      <c r="G4246" s="116">
        <v>259.18</v>
      </c>
      <c r="H4246" s="102" t="s">
        <v>17262</v>
      </c>
    </row>
    <row r="4247" spans="1:8" ht="47.25" x14ac:dyDescent="0.25">
      <c r="A4247" s="36"/>
      <c r="B4247" s="36"/>
      <c r="C4247" s="122" t="s">
        <v>15955</v>
      </c>
      <c r="D4247" s="106"/>
      <c r="E4247" s="106"/>
      <c r="F4247" s="106">
        <v>1</v>
      </c>
      <c r="G4247" s="117">
        <v>259.18</v>
      </c>
      <c r="H4247" s="102"/>
    </row>
    <row r="4248" spans="1:8" x14ac:dyDescent="0.25">
      <c r="A4248" s="36" t="s">
        <v>5173</v>
      </c>
      <c r="B4248" s="36" t="s">
        <v>11057</v>
      </c>
      <c r="C4248" s="121" t="s">
        <v>5174</v>
      </c>
      <c r="D4248" s="36" t="s">
        <v>7</v>
      </c>
      <c r="E4248" s="36">
        <v>0.5</v>
      </c>
      <c r="F4248" s="36">
        <v>1</v>
      </c>
      <c r="G4248" s="116">
        <v>12.96</v>
      </c>
      <c r="H4248" s="102" t="s">
        <v>17491</v>
      </c>
    </row>
    <row r="4249" spans="1:8" ht="31.5" x14ac:dyDescent="0.25">
      <c r="A4249" s="36"/>
      <c r="B4249" s="36"/>
      <c r="C4249" s="122" t="s">
        <v>15956</v>
      </c>
      <c r="D4249" s="106"/>
      <c r="E4249" s="106"/>
      <c r="F4249" s="106">
        <v>1</v>
      </c>
      <c r="G4249" s="117">
        <v>12.96</v>
      </c>
      <c r="H4249" s="102"/>
    </row>
    <row r="4250" spans="1:8" x14ac:dyDescent="0.25">
      <c r="A4250" s="36" t="s">
        <v>5175</v>
      </c>
      <c r="B4250" s="36" t="s">
        <v>11058</v>
      </c>
      <c r="C4250" s="121" t="s">
        <v>5176</v>
      </c>
      <c r="D4250" s="36" t="s">
        <v>7</v>
      </c>
      <c r="E4250" s="36">
        <v>0.5</v>
      </c>
      <c r="F4250" s="36">
        <v>1</v>
      </c>
      <c r="G4250" s="116">
        <v>12.96</v>
      </c>
      <c r="H4250" s="102" t="s">
        <v>19117</v>
      </c>
    </row>
    <row r="4251" spans="1:8" ht="31.5" x14ac:dyDescent="0.25">
      <c r="A4251" s="36"/>
      <c r="B4251" s="36"/>
      <c r="C4251" s="122" t="s">
        <v>15957</v>
      </c>
      <c r="D4251" s="106"/>
      <c r="E4251" s="106"/>
      <c r="F4251" s="106">
        <v>1</v>
      </c>
      <c r="G4251" s="117">
        <v>12.96</v>
      </c>
      <c r="H4251" s="102"/>
    </row>
    <row r="4252" spans="1:8" ht="31.5" x14ac:dyDescent="0.25">
      <c r="A4252" s="36" t="s">
        <v>5177</v>
      </c>
      <c r="B4252" s="36" t="s">
        <v>11059</v>
      </c>
      <c r="C4252" s="121" t="s">
        <v>5178</v>
      </c>
      <c r="D4252" s="36" t="s">
        <v>8</v>
      </c>
      <c r="E4252" s="36">
        <v>2</v>
      </c>
      <c r="F4252" s="36">
        <v>1</v>
      </c>
      <c r="G4252" s="116">
        <v>51.84</v>
      </c>
      <c r="H4252" s="102" t="s">
        <v>18291</v>
      </c>
    </row>
    <row r="4253" spans="1:8" x14ac:dyDescent="0.25">
      <c r="A4253" s="36"/>
      <c r="B4253" s="36"/>
      <c r="C4253" s="121"/>
      <c r="D4253" s="36" t="s">
        <v>7</v>
      </c>
      <c r="E4253" s="36">
        <v>0.5</v>
      </c>
      <c r="F4253" s="36">
        <v>1</v>
      </c>
      <c r="G4253" s="116">
        <v>12.96</v>
      </c>
      <c r="H4253" s="102"/>
    </row>
    <row r="4254" spans="1:8" ht="47.25" x14ac:dyDescent="0.25">
      <c r="A4254" s="36"/>
      <c r="B4254" s="36"/>
      <c r="C4254" s="122" t="s">
        <v>15958</v>
      </c>
      <c r="D4254" s="106"/>
      <c r="E4254" s="106"/>
      <c r="F4254" s="106">
        <v>2</v>
      </c>
      <c r="G4254" s="117">
        <v>64.800000000000011</v>
      </c>
      <c r="H4254" s="102"/>
    </row>
    <row r="4255" spans="1:8" ht="31.5" x14ac:dyDescent="0.25">
      <c r="A4255" s="36" t="s">
        <v>2108</v>
      </c>
      <c r="B4255" s="36" t="s">
        <v>11060</v>
      </c>
      <c r="C4255" s="121" t="s">
        <v>2763</v>
      </c>
      <c r="D4255" s="36" t="s">
        <v>8</v>
      </c>
      <c r="E4255" s="36">
        <v>2</v>
      </c>
      <c r="F4255" s="36">
        <v>1</v>
      </c>
      <c r="G4255" s="116">
        <v>51.84</v>
      </c>
      <c r="H4255" s="102" t="s">
        <v>18716</v>
      </c>
    </row>
    <row r="4256" spans="1:8" ht="31.5" x14ac:dyDescent="0.25">
      <c r="A4256" s="36"/>
      <c r="B4256" s="36"/>
      <c r="C4256" s="122" t="s">
        <v>15959</v>
      </c>
      <c r="D4256" s="106"/>
      <c r="E4256" s="106"/>
      <c r="F4256" s="106">
        <v>1</v>
      </c>
      <c r="G4256" s="117">
        <v>51.84</v>
      </c>
      <c r="H4256" s="102"/>
    </row>
    <row r="4257" spans="1:8" x14ac:dyDescent="0.25">
      <c r="A4257" s="36" t="s">
        <v>5179</v>
      </c>
      <c r="B4257" s="36" t="s">
        <v>11061</v>
      </c>
      <c r="C4257" s="121" t="s">
        <v>5180</v>
      </c>
      <c r="D4257" s="36" t="s">
        <v>5</v>
      </c>
      <c r="E4257" s="36">
        <v>5</v>
      </c>
      <c r="F4257" s="36">
        <v>1</v>
      </c>
      <c r="G4257" s="116">
        <v>129.59</v>
      </c>
      <c r="H4257" s="102" t="s">
        <v>19714</v>
      </c>
    </row>
    <row r="4258" spans="1:8" x14ac:dyDescent="0.25">
      <c r="A4258" s="36"/>
      <c r="B4258" s="36"/>
      <c r="C4258" s="121"/>
      <c r="D4258" s="36" t="s">
        <v>7</v>
      </c>
      <c r="E4258" s="36">
        <v>0.5</v>
      </c>
      <c r="F4258" s="36">
        <v>1</v>
      </c>
      <c r="G4258" s="116">
        <v>12.96</v>
      </c>
      <c r="H4258" s="102"/>
    </row>
    <row r="4259" spans="1:8" ht="31.5" x14ac:dyDescent="0.25">
      <c r="A4259" s="36"/>
      <c r="B4259" s="36"/>
      <c r="C4259" s="122" t="s">
        <v>15960</v>
      </c>
      <c r="D4259" s="106"/>
      <c r="E4259" s="106"/>
      <c r="F4259" s="106">
        <v>2</v>
      </c>
      <c r="G4259" s="117">
        <v>142.55000000000001</v>
      </c>
      <c r="H4259" s="102"/>
    </row>
    <row r="4260" spans="1:8" ht="31.5" x14ac:dyDescent="0.25">
      <c r="A4260" s="36" t="s">
        <v>5181</v>
      </c>
      <c r="B4260" s="36" t="s">
        <v>11062</v>
      </c>
      <c r="C4260" s="121" t="s">
        <v>5182</v>
      </c>
      <c r="D4260" s="36" t="s">
        <v>5</v>
      </c>
      <c r="E4260" s="36">
        <v>5</v>
      </c>
      <c r="F4260" s="36">
        <v>1</v>
      </c>
      <c r="G4260" s="116">
        <v>129.59</v>
      </c>
      <c r="H4260" s="102" t="s">
        <v>17552</v>
      </c>
    </row>
    <row r="4261" spans="1:8" ht="31.5" x14ac:dyDescent="0.25">
      <c r="A4261" s="36"/>
      <c r="B4261" s="36"/>
      <c r="C4261" s="122" t="s">
        <v>15961</v>
      </c>
      <c r="D4261" s="106"/>
      <c r="E4261" s="106"/>
      <c r="F4261" s="106">
        <v>1</v>
      </c>
      <c r="G4261" s="117">
        <v>129.59</v>
      </c>
      <c r="H4261" s="102"/>
    </row>
    <row r="4262" spans="1:8" ht="47.25" x14ac:dyDescent="0.25">
      <c r="A4262" s="36" t="s">
        <v>5183</v>
      </c>
      <c r="B4262" s="36" t="s">
        <v>11063</v>
      </c>
      <c r="C4262" s="121" t="s">
        <v>5184</v>
      </c>
      <c r="D4262" s="36" t="s">
        <v>3</v>
      </c>
      <c r="E4262" s="36">
        <v>10</v>
      </c>
      <c r="F4262" s="36">
        <v>1</v>
      </c>
      <c r="G4262" s="116">
        <v>259.18</v>
      </c>
      <c r="H4262" s="102" t="s">
        <v>20153</v>
      </c>
    </row>
    <row r="4263" spans="1:8" x14ac:dyDescent="0.25">
      <c r="A4263" s="36"/>
      <c r="B4263" s="36"/>
      <c r="C4263" s="121"/>
      <c r="D4263" s="36" t="s">
        <v>7</v>
      </c>
      <c r="E4263" s="36">
        <v>0.5</v>
      </c>
      <c r="F4263" s="36">
        <v>1</v>
      </c>
      <c r="G4263" s="116">
        <v>12.96</v>
      </c>
      <c r="H4263" s="102"/>
    </row>
    <row r="4264" spans="1:8" ht="47.25" x14ac:dyDescent="0.25">
      <c r="A4264" s="36"/>
      <c r="B4264" s="36"/>
      <c r="C4264" s="122" t="s">
        <v>15962</v>
      </c>
      <c r="D4264" s="106"/>
      <c r="E4264" s="106"/>
      <c r="F4264" s="106">
        <v>2</v>
      </c>
      <c r="G4264" s="117">
        <v>272.14</v>
      </c>
      <c r="H4264" s="102"/>
    </row>
    <row r="4265" spans="1:8" x14ac:dyDescent="0.25">
      <c r="A4265" s="36" t="s">
        <v>5185</v>
      </c>
      <c r="B4265" s="36" t="s">
        <v>11064</v>
      </c>
      <c r="C4265" s="121" t="s">
        <v>5186</v>
      </c>
      <c r="D4265" s="36" t="s">
        <v>7</v>
      </c>
      <c r="E4265" s="36">
        <v>0.5</v>
      </c>
      <c r="F4265" s="36">
        <v>1</v>
      </c>
      <c r="G4265" s="116">
        <v>12.96</v>
      </c>
      <c r="H4265" s="102" t="s">
        <v>18168</v>
      </c>
    </row>
    <row r="4266" spans="1:8" ht="31.5" x14ac:dyDescent="0.25">
      <c r="A4266" s="36"/>
      <c r="B4266" s="36"/>
      <c r="C4266" s="122" t="s">
        <v>15963</v>
      </c>
      <c r="D4266" s="106"/>
      <c r="E4266" s="106"/>
      <c r="F4266" s="106">
        <v>1</v>
      </c>
      <c r="G4266" s="117">
        <v>12.96</v>
      </c>
      <c r="H4266" s="102"/>
    </row>
    <row r="4267" spans="1:8" ht="31.5" x14ac:dyDescent="0.25">
      <c r="A4267" s="36" t="s">
        <v>5187</v>
      </c>
      <c r="B4267" s="36" t="s">
        <v>11065</v>
      </c>
      <c r="C4267" s="121" t="s">
        <v>5188</v>
      </c>
      <c r="D4267" s="36" t="s">
        <v>3</v>
      </c>
      <c r="E4267" s="36">
        <v>10</v>
      </c>
      <c r="F4267" s="36">
        <v>1</v>
      </c>
      <c r="G4267" s="116">
        <v>259.18</v>
      </c>
      <c r="H4267" s="102" t="s">
        <v>19126</v>
      </c>
    </row>
    <row r="4268" spans="1:8" x14ac:dyDescent="0.25">
      <c r="A4268" s="36"/>
      <c r="B4268" s="36"/>
      <c r="C4268" s="121"/>
      <c r="D4268" s="36" t="s">
        <v>7</v>
      </c>
      <c r="E4268" s="36">
        <v>0.5</v>
      </c>
      <c r="F4268" s="36">
        <v>1</v>
      </c>
      <c r="G4268" s="116">
        <v>12.96</v>
      </c>
      <c r="H4268" s="102"/>
    </row>
    <row r="4269" spans="1:8" ht="31.5" x14ac:dyDescent="0.25">
      <c r="A4269" s="36"/>
      <c r="B4269" s="36"/>
      <c r="C4269" s="122" t="s">
        <v>15964</v>
      </c>
      <c r="D4269" s="106"/>
      <c r="E4269" s="106"/>
      <c r="F4269" s="106">
        <v>2</v>
      </c>
      <c r="G4269" s="117">
        <v>272.14</v>
      </c>
      <c r="H4269" s="102"/>
    </row>
    <row r="4270" spans="1:8" x14ac:dyDescent="0.25">
      <c r="A4270" s="36" t="s">
        <v>5189</v>
      </c>
      <c r="B4270" s="36" t="s">
        <v>11066</v>
      </c>
      <c r="C4270" s="121" t="s">
        <v>5190</v>
      </c>
      <c r="D4270" s="36" t="s">
        <v>7</v>
      </c>
      <c r="E4270" s="36">
        <v>0.5</v>
      </c>
      <c r="F4270" s="36">
        <v>1</v>
      </c>
      <c r="G4270" s="116">
        <v>12.96</v>
      </c>
      <c r="H4270" s="102" t="s">
        <v>17345</v>
      </c>
    </row>
    <row r="4271" spans="1:8" ht="31.5" x14ac:dyDescent="0.25">
      <c r="A4271" s="36"/>
      <c r="B4271" s="36"/>
      <c r="C4271" s="122" t="s">
        <v>15965</v>
      </c>
      <c r="D4271" s="106"/>
      <c r="E4271" s="106"/>
      <c r="F4271" s="106">
        <v>1</v>
      </c>
      <c r="G4271" s="117">
        <v>12.96</v>
      </c>
      <c r="H4271" s="102"/>
    </row>
    <row r="4272" spans="1:8" ht="31.5" x14ac:dyDescent="0.25">
      <c r="A4272" s="36" t="s">
        <v>5191</v>
      </c>
      <c r="B4272" s="36" t="s">
        <v>11067</v>
      </c>
      <c r="C4272" s="121" t="s">
        <v>5192</v>
      </c>
      <c r="D4272" s="36" t="s">
        <v>8</v>
      </c>
      <c r="E4272" s="36">
        <v>2</v>
      </c>
      <c r="F4272" s="36">
        <v>2</v>
      </c>
      <c r="G4272" s="116">
        <v>103.67</v>
      </c>
      <c r="H4272" s="102" t="s">
        <v>18659</v>
      </c>
    </row>
    <row r="4273" spans="1:8" x14ac:dyDescent="0.25">
      <c r="A4273" s="36"/>
      <c r="B4273" s="36"/>
      <c r="C4273" s="121"/>
      <c r="D4273" s="36" t="s">
        <v>7</v>
      </c>
      <c r="E4273" s="36">
        <v>0.5</v>
      </c>
      <c r="F4273" s="36">
        <v>3</v>
      </c>
      <c r="G4273" s="116">
        <v>38.880000000000003</v>
      </c>
      <c r="H4273" s="102"/>
    </row>
    <row r="4274" spans="1:8" ht="47.25" x14ac:dyDescent="0.25">
      <c r="A4274" s="36"/>
      <c r="B4274" s="36"/>
      <c r="C4274" s="122" t="s">
        <v>15966</v>
      </c>
      <c r="D4274" s="106"/>
      <c r="E4274" s="106"/>
      <c r="F4274" s="106">
        <v>5</v>
      </c>
      <c r="G4274" s="117">
        <v>142.55000000000001</v>
      </c>
      <c r="H4274" s="102"/>
    </row>
    <row r="4275" spans="1:8" ht="31.5" x14ac:dyDescent="0.25">
      <c r="A4275" s="36" t="s">
        <v>5193</v>
      </c>
      <c r="B4275" s="36" t="s">
        <v>11068</v>
      </c>
      <c r="C4275" s="121" t="s">
        <v>5194</v>
      </c>
      <c r="D4275" s="36" t="s">
        <v>8</v>
      </c>
      <c r="E4275" s="36">
        <v>2</v>
      </c>
      <c r="F4275" s="36">
        <v>4</v>
      </c>
      <c r="G4275" s="116">
        <v>207.35</v>
      </c>
      <c r="H4275" s="102" t="s">
        <v>17775</v>
      </c>
    </row>
    <row r="4276" spans="1:8" x14ac:dyDescent="0.25">
      <c r="A4276" s="36"/>
      <c r="B4276" s="36"/>
      <c r="C4276" s="121"/>
      <c r="D4276" s="36" t="s">
        <v>7</v>
      </c>
      <c r="E4276" s="36">
        <v>0.5</v>
      </c>
      <c r="F4276" s="36">
        <v>4</v>
      </c>
      <c r="G4276" s="116">
        <v>51.84</v>
      </c>
      <c r="H4276" s="102"/>
    </row>
    <row r="4277" spans="1:8" ht="47.25" x14ac:dyDescent="0.25">
      <c r="A4277" s="36"/>
      <c r="B4277" s="36"/>
      <c r="C4277" s="122" t="s">
        <v>15967</v>
      </c>
      <c r="D4277" s="106"/>
      <c r="E4277" s="106"/>
      <c r="F4277" s="106">
        <v>8</v>
      </c>
      <c r="G4277" s="117">
        <v>259.19</v>
      </c>
      <c r="H4277" s="102"/>
    </row>
    <row r="4278" spans="1:8" ht="31.5" x14ac:dyDescent="0.25">
      <c r="A4278" s="36" t="s">
        <v>5195</v>
      </c>
      <c r="B4278" s="36" t="s">
        <v>11069</v>
      </c>
      <c r="C4278" s="121" t="s">
        <v>5196</v>
      </c>
      <c r="D4278" s="36" t="s">
        <v>8</v>
      </c>
      <c r="E4278" s="36">
        <v>2</v>
      </c>
      <c r="F4278" s="36">
        <v>1</v>
      </c>
      <c r="G4278" s="116">
        <v>51.84</v>
      </c>
      <c r="H4278" s="102" t="s">
        <v>17792</v>
      </c>
    </row>
    <row r="4279" spans="1:8" ht="31.5" x14ac:dyDescent="0.25">
      <c r="A4279" s="36"/>
      <c r="B4279" s="36"/>
      <c r="C4279" s="122" t="s">
        <v>15968</v>
      </c>
      <c r="D4279" s="106"/>
      <c r="E4279" s="106"/>
      <c r="F4279" s="106">
        <v>1</v>
      </c>
      <c r="G4279" s="117">
        <v>51.84</v>
      </c>
      <c r="H4279" s="102"/>
    </row>
    <row r="4280" spans="1:8" ht="31.5" x14ac:dyDescent="0.25">
      <c r="A4280" s="36" t="s">
        <v>5197</v>
      </c>
      <c r="B4280" s="36" t="s">
        <v>11070</v>
      </c>
      <c r="C4280" s="121" t="s">
        <v>5198</v>
      </c>
      <c r="D4280" s="36" t="s">
        <v>8</v>
      </c>
      <c r="E4280" s="36">
        <v>2</v>
      </c>
      <c r="F4280" s="36">
        <v>1</v>
      </c>
      <c r="G4280" s="116">
        <v>51.84</v>
      </c>
      <c r="H4280" s="102" t="s">
        <v>19504</v>
      </c>
    </row>
    <row r="4281" spans="1:8" ht="31.5" x14ac:dyDescent="0.25">
      <c r="A4281" s="36"/>
      <c r="B4281" s="36"/>
      <c r="C4281" s="122" t="s">
        <v>15969</v>
      </c>
      <c r="D4281" s="106"/>
      <c r="E4281" s="106"/>
      <c r="F4281" s="106">
        <v>1</v>
      </c>
      <c r="G4281" s="117">
        <v>51.84</v>
      </c>
      <c r="H4281" s="102"/>
    </row>
    <row r="4282" spans="1:8" x14ac:dyDescent="0.25">
      <c r="A4282" s="36" t="s">
        <v>5199</v>
      </c>
      <c r="B4282" s="36" t="s">
        <v>11071</v>
      </c>
      <c r="C4282" s="121" t="s">
        <v>5200</v>
      </c>
      <c r="D4282" s="36" t="s">
        <v>7</v>
      </c>
      <c r="E4282" s="36">
        <v>0.5</v>
      </c>
      <c r="F4282" s="36">
        <v>1</v>
      </c>
      <c r="G4282" s="116">
        <v>12.96</v>
      </c>
      <c r="H4282" s="102" t="s">
        <v>19144</v>
      </c>
    </row>
    <row r="4283" spans="1:8" x14ac:dyDescent="0.25">
      <c r="A4283" s="36"/>
      <c r="B4283" s="36"/>
      <c r="C4283" s="122" t="s">
        <v>15970</v>
      </c>
      <c r="D4283" s="106"/>
      <c r="E4283" s="106"/>
      <c r="F4283" s="106">
        <v>1</v>
      </c>
      <c r="G4283" s="117">
        <v>12.96</v>
      </c>
      <c r="H4283" s="102"/>
    </row>
    <row r="4284" spans="1:8" x14ac:dyDescent="0.25">
      <c r="A4284" s="36" t="s">
        <v>5203</v>
      </c>
      <c r="B4284" s="36" t="s">
        <v>11073</v>
      </c>
      <c r="C4284" s="121" t="s">
        <v>5204</v>
      </c>
      <c r="D4284" s="36" t="s">
        <v>7</v>
      </c>
      <c r="E4284" s="36">
        <v>0.5</v>
      </c>
      <c r="F4284" s="36">
        <v>1</v>
      </c>
      <c r="G4284" s="116">
        <v>12.96</v>
      </c>
      <c r="H4284" s="102" t="s">
        <v>20346</v>
      </c>
    </row>
    <row r="4285" spans="1:8" x14ac:dyDescent="0.25">
      <c r="A4285" s="36"/>
      <c r="B4285" s="36"/>
      <c r="C4285" s="122" t="s">
        <v>15971</v>
      </c>
      <c r="D4285" s="106"/>
      <c r="E4285" s="106"/>
      <c r="F4285" s="106">
        <v>1</v>
      </c>
      <c r="G4285" s="117">
        <v>12.96</v>
      </c>
      <c r="H4285" s="102"/>
    </row>
    <row r="4286" spans="1:8" ht="31.5" x14ac:dyDescent="0.25">
      <c r="A4286" s="36" t="s">
        <v>5205</v>
      </c>
      <c r="B4286" s="36" t="s">
        <v>11074</v>
      </c>
      <c r="C4286" s="121" t="s">
        <v>5206</v>
      </c>
      <c r="D4286" s="36" t="s">
        <v>3</v>
      </c>
      <c r="E4286" s="36">
        <v>10</v>
      </c>
      <c r="F4286" s="36">
        <v>1</v>
      </c>
      <c r="G4286" s="116">
        <v>259.18</v>
      </c>
      <c r="H4286" s="102" t="s">
        <v>20789</v>
      </c>
    </row>
    <row r="4287" spans="1:8" ht="47.25" x14ac:dyDescent="0.25">
      <c r="A4287" s="36"/>
      <c r="B4287" s="36"/>
      <c r="C4287" s="122" t="s">
        <v>15972</v>
      </c>
      <c r="D4287" s="106"/>
      <c r="E4287" s="106"/>
      <c r="F4287" s="106">
        <v>1</v>
      </c>
      <c r="G4287" s="117">
        <v>259.18</v>
      </c>
      <c r="H4287" s="102"/>
    </row>
    <row r="4288" spans="1:8" ht="31.5" x14ac:dyDescent="0.25">
      <c r="A4288" s="36" t="s">
        <v>5207</v>
      </c>
      <c r="B4288" s="36" t="s">
        <v>11075</v>
      </c>
      <c r="C4288" s="121" t="s">
        <v>5208</v>
      </c>
      <c r="D4288" s="36" t="s">
        <v>8</v>
      </c>
      <c r="E4288" s="36">
        <v>2</v>
      </c>
      <c r="F4288" s="36">
        <v>1</v>
      </c>
      <c r="G4288" s="116">
        <v>51.84</v>
      </c>
      <c r="H4288" s="102" t="s">
        <v>17429</v>
      </c>
    </row>
    <row r="4289" spans="1:8" x14ac:dyDescent="0.25">
      <c r="A4289" s="36"/>
      <c r="B4289" s="36"/>
      <c r="C4289" s="121"/>
      <c r="D4289" s="36" t="s">
        <v>7</v>
      </c>
      <c r="E4289" s="36">
        <v>0.5</v>
      </c>
      <c r="F4289" s="36">
        <v>1</v>
      </c>
      <c r="G4289" s="116">
        <v>12.96</v>
      </c>
      <c r="H4289" s="102"/>
    </row>
    <row r="4290" spans="1:8" ht="31.5" x14ac:dyDescent="0.25">
      <c r="A4290" s="36"/>
      <c r="B4290" s="36"/>
      <c r="C4290" s="122" t="s">
        <v>15973</v>
      </c>
      <c r="D4290" s="106"/>
      <c r="E4290" s="106"/>
      <c r="F4290" s="106">
        <v>2</v>
      </c>
      <c r="G4290" s="117">
        <v>64.800000000000011</v>
      </c>
      <c r="H4290" s="102"/>
    </row>
    <row r="4291" spans="1:8" x14ac:dyDescent="0.25">
      <c r="A4291" s="36" t="s">
        <v>5209</v>
      </c>
      <c r="B4291" s="36" t="s">
        <v>11076</v>
      </c>
      <c r="C4291" s="121" t="s">
        <v>5210</v>
      </c>
      <c r="D4291" s="36" t="s">
        <v>8</v>
      </c>
      <c r="E4291" s="36">
        <v>2</v>
      </c>
      <c r="F4291" s="36">
        <v>1</v>
      </c>
      <c r="G4291" s="116">
        <v>51.84</v>
      </c>
      <c r="H4291" s="102" t="s">
        <v>18184</v>
      </c>
    </row>
    <row r="4292" spans="1:8" x14ac:dyDescent="0.25">
      <c r="A4292" s="36"/>
      <c r="B4292" s="36"/>
      <c r="C4292" s="121"/>
      <c r="D4292" s="36" t="s">
        <v>7</v>
      </c>
      <c r="E4292" s="36">
        <v>0.5</v>
      </c>
      <c r="F4292" s="36">
        <v>2</v>
      </c>
      <c r="G4292" s="116">
        <v>25.92</v>
      </c>
      <c r="H4292" s="102"/>
    </row>
    <row r="4293" spans="1:8" x14ac:dyDescent="0.25">
      <c r="A4293" s="36"/>
      <c r="B4293" s="36"/>
      <c r="C4293" s="122" t="s">
        <v>15974</v>
      </c>
      <c r="D4293" s="106"/>
      <c r="E4293" s="106"/>
      <c r="F4293" s="106">
        <v>3</v>
      </c>
      <c r="G4293" s="117">
        <v>77.760000000000005</v>
      </c>
      <c r="H4293" s="102"/>
    </row>
    <row r="4294" spans="1:8" ht="31.5" x14ac:dyDescent="0.25">
      <c r="A4294" s="36" t="s">
        <v>5211</v>
      </c>
      <c r="B4294" s="36" t="s">
        <v>11077</v>
      </c>
      <c r="C4294" s="121" t="s">
        <v>5212</v>
      </c>
      <c r="D4294" s="36" t="s">
        <v>5</v>
      </c>
      <c r="E4294" s="36">
        <v>5</v>
      </c>
      <c r="F4294" s="36">
        <v>2</v>
      </c>
      <c r="G4294" s="116">
        <v>259.18</v>
      </c>
      <c r="H4294" s="102" t="s">
        <v>20849</v>
      </c>
    </row>
    <row r="4295" spans="1:8" ht="31.5" x14ac:dyDescent="0.25">
      <c r="A4295" s="36"/>
      <c r="B4295" s="36"/>
      <c r="C4295" s="122" t="s">
        <v>15975</v>
      </c>
      <c r="D4295" s="106"/>
      <c r="E4295" s="106"/>
      <c r="F4295" s="106">
        <v>2</v>
      </c>
      <c r="G4295" s="117">
        <v>259.18</v>
      </c>
      <c r="H4295" s="102"/>
    </row>
    <row r="4296" spans="1:8" x14ac:dyDescent="0.25">
      <c r="A4296" s="36" t="s">
        <v>5213</v>
      </c>
      <c r="B4296" s="36" t="s">
        <v>11078</v>
      </c>
      <c r="C4296" s="121" t="s">
        <v>5214</v>
      </c>
      <c r="D4296" s="36" t="s">
        <v>7</v>
      </c>
      <c r="E4296" s="36">
        <v>0.5</v>
      </c>
      <c r="F4296" s="36">
        <v>1</v>
      </c>
      <c r="G4296" s="116">
        <v>12.96</v>
      </c>
      <c r="H4296" s="102" t="s">
        <v>19737</v>
      </c>
    </row>
    <row r="4297" spans="1:8" ht="31.5" x14ac:dyDescent="0.25">
      <c r="A4297" s="36"/>
      <c r="B4297" s="36"/>
      <c r="C4297" s="122" t="s">
        <v>15976</v>
      </c>
      <c r="D4297" s="106"/>
      <c r="E4297" s="106"/>
      <c r="F4297" s="106">
        <v>1</v>
      </c>
      <c r="G4297" s="117">
        <v>12.96</v>
      </c>
      <c r="H4297" s="102"/>
    </row>
    <row r="4298" spans="1:8" ht="31.5" x14ac:dyDescent="0.25">
      <c r="A4298" s="36" t="s">
        <v>5216</v>
      </c>
      <c r="B4298" s="36" t="s">
        <v>11080</v>
      </c>
      <c r="C4298" s="121" t="s">
        <v>5217</v>
      </c>
      <c r="D4298" s="36" t="s">
        <v>8</v>
      </c>
      <c r="E4298" s="36">
        <v>2</v>
      </c>
      <c r="F4298" s="36">
        <v>1</v>
      </c>
      <c r="G4298" s="116">
        <v>51.84</v>
      </c>
      <c r="H4298" s="102" t="s">
        <v>19935</v>
      </c>
    </row>
    <row r="4299" spans="1:8" ht="31.5" x14ac:dyDescent="0.25">
      <c r="A4299" s="36"/>
      <c r="B4299" s="36"/>
      <c r="C4299" s="122" t="s">
        <v>15977</v>
      </c>
      <c r="D4299" s="106"/>
      <c r="E4299" s="106"/>
      <c r="F4299" s="106">
        <v>1</v>
      </c>
      <c r="G4299" s="117">
        <v>51.84</v>
      </c>
      <c r="H4299" s="102"/>
    </row>
    <row r="4300" spans="1:8" ht="31.5" x14ac:dyDescent="0.25">
      <c r="A4300" s="36" t="s">
        <v>5218</v>
      </c>
      <c r="B4300" s="36" t="s">
        <v>9071</v>
      </c>
      <c r="C4300" s="121" t="s">
        <v>5219</v>
      </c>
      <c r="D4300" s="36" t="s">
        <v>3</v>
      </c>
      <c r="E4300" s="36">
        <v>10</v>
      </c>
      <c r="F4300" s="36">
        <v>22</v>
      </c>
      <c r="G4300" s="116">
        <v>5702</v>
      </c>
      <c r="H4300" s="102" t="s">
        <v>18557</v>
      </c>
    </row>
    <row r="4301" spans="1:8" x14ac:dyDescent="0.25">
      <c r="A4301" s="36"/>
      <c r="B4301" s="36"/>
      <c r="C4301" s="121"/>
      <c r="D4301" s="36" t="s">
        <v>4</v>
      </c>
      <c r="E4301" s="36">
        <v>8</v>
      </c>
      <c r="F4301" s="36">
        <v>1</v>
      </c>
      <c r="G4301" s="116">
        <v>207.35</v>
      </c>
      <c r="H4301" s="102"/>
    </row>
    <row r="4302" spans="1:8" x14ac:dyDescent="0.25">
      <c r="A4302" s="36"/>
      <c r="B4302" s="36"/>
      <c r="C4302" s="121"/>
      <c r="D4302" s="36" t="s">
        <v>5</v>
      </c>
      <c r="E4302" s="36">
        <v>5</v>
      </c>
      <c r="F4302" s="36">
        <v>30</v>
      </c>
      <c r="G4302" s="116">
        <v>3887.73</v>
      </c>
      <c r="H4302" s="102"/>
    </row>
    <row r="4303" spans="1:8" x14ac:dyDescent="0.25">
      <c r="A4303" s="36"/>
      <c r="B4303" s="36"/>
      <c r="C4303" s="121"/>
      <c r="D4303" s="36" t="s">
        <v>7</v>
      </c>
      <c r="E4303" s="36">
        <v>0.5</v>
      </c>
      <c r="F4303" s="36">
        <v>14</v>
      </c>
      <c r="G4303" s="116">
        <v>181.43</v>
      </c>
      <c r="H4303" s="102"/>
    </row>
    <row r="4304" spans="1:8" ht="47.25" x14ac:dyDescent="0.25">
      <c r="A4304" s="36"/>
      <c r="B4304" s="36"/>
      <c r="C4304" s="122" t="s">
        <v>15978</v>
      </c>
      <c r="D4304" s="106"/>
      <c r="E4304" s="106"/>
      <c r="F4304" s="106">
        <v>67</v>
      </c>
      <c r="G4304" s="117">
        <v>9978.51</v>
      </c>
      <c r="H4304" s="102"/>
    </row>
    <row r="4305" spans="1:8" x14ac:dyDescent="0.25">
      <c r="A4305" s="36" t="s">
        <v>6752</v>
      </c>
      <c r="B4305" s="36" t="s">
        <v>11081</v>
      </c>
      <c r="C4305" s="121" t="s">
        <v>6753</v>
      </c>
      <c r="D4305" s="36" t="s">
        <v>7</v>
      </c>
      <c r="E4305" s="36">
        <v>0.5</v>
      </c>
      <c r="F4305" s="36">
        <v>3</v>
      </c>
      <c r="G4305" s="116">
        <v>38.880000000000003</v>
      </c>
      <c r="H4305" s="102" t="s">
        <v>18651</v>
      </c>
    </row>
    <row r="4306" spans="1:8" x14ac:dyDescent="0.25">
      <c r="A4306" s="36"/>
      <c r="B4306" s="36"/>
      <c r="C4306" s="122" t="s">
        <v>15979</v>
      </c>
      <c r="D4306" s="106"/>
      <c r="E4306" s="106"/>
      <c r="F4306" s="106">
        <v>3</v>
      </c>
      <c r="G4306" s="117">
        <v>38.880000000000003</v>
      </c>
      <c r="H4306" s="102"/>
    </row>
    <row r="4307" spans="1:8" x14ac:dyDescent="0.25">
      <c r="A4307" s="36" t="s">
        <v>6754</v>
      </c>
      <c r="B4307" s="36" t="s">
        <v>11082</v>
      </c>
      <c r="C4307" s="121" t="s">
        <v>6755</v>
      </c>
      <c r="D4307" s="36" t="s">
        <v>3</v>
      </c>
      <c r="E4307" s="36">
        <v>10</v>
      </c>
      <c r="F4307" s="36">
        <v>2</v>
      </c>
      <c r="G4307" s="116">
        <v>518.36</v>
      </c>
      <c r="H4307" s="102" t="s">
        <v>18130</v>
      </c>
    </row>
    <row r="4308" spans="1:8" x14ac:dyDescent="0.25">
      <c r="A4308" s="36"/>
      <c r="B4308" s="36"/>
      <c r="C4308" s="121"/>
      <c r="D4308" s="36" t="s">
        <v>5</v>
      </c>
      <c r="E4308" s="36">
        <v>5</v>
      </c>
      <c r="F4308" s="36">
        <v>2</v>
      </c>
      <c r="G4308" s="116">
        <v>259.18</v>
      </c>
      <c r="H4308" s="102"/>
    </row>
    <row r="4309" spans="1:8" x14ac:dyDescent="0.25">
      <c r="A4309" s="36"/>
      <c r="B4309" s="36"/>
      <c r="C4309" s="121"/>
      <c r="D4309" s="36" t="s">
        <v>7</v>
      </c>
      <c r="E4309" s="36">
        <v>0.5</v>
      </c>
      <c r="F4309" s="36">
        <v>4</v>
      </c>
      <c r="G4309" s="116">
        <v>51.84</v>
      </c>
      <c r="H4309" s="102"/>
    </row>
    <row r="4310" spans="1:8" x14ac:dyDescent="0.25">
      <c r="A4310" s="36"/>
      <c r="B4310" s="36"/>
      <c r="C4310" s="122" t="s">
        <v>15980</v>
      </c>
      <c r="D4310" s="106"/>
      <c r="E4310" s="106"/>
      <c r="F4310" s="106">
        <v>8</v>
      </c>
      <c r="G4310" s="117">
        <v>829.38</v>
      </c>
      <c r="H4310" s="102"/>
    </row>
    <row r="4311" spans="1:8" ht="31.5" x14ac:dyDescent="0.25">
      <c r="A4311" s="36" t="s">
        <v>5220</v>
      </c>
      <c r="B4311" s="36" t="s">
        <v>11083</v>
      </c>
      <c r="C4311" s="121" t="s">
        <v>5221</v>
      </c>
      <c r="D4311" s="36" t="s">
        <v>8</v>
      </c>
      <c r="E4311" s="36">
        <v>2</v>
      </c>
      <c r="F4311" s="36">
        <v>4</v>
      </c>
      <c r="G4311" s="116">
        <v>207.35</v>
      </c>
      <c r="H4311" s="102" t="s">
        <v>18307</v>
      </c>
    </row>
    <row r="4312" spans="1:8" x14ac:dyDescent="0.25">
      <c r="A4312" s="36"/>
      <c r="B4312" s="36"/>
      <c r="C4312" s="121"/>
      <c r="D4312" s="36" t="s">
        <v>7</v>
      </c>
      <c r="E4312" s="36">
        <v>0.5</v>
      </c>
      <c r="F4312" s="36">
        <v>4</v>
      </c>
      <c r="G4312" s="116">
        <v>51.84</v>
      </c>
      <c r="H4312" s="102"/>
    </row>
    <row r="4313" spans="1:8" ht="31.5" x14ac:dyDescent="0.25">
      <c r="A4313" s="36"/>
      <c r="B4313" s="36"/>
      <c r="C4313" s="122" t="s">
        <v>15981</v>
      </c>
      <c r="D4313" s="106"/>
      <c r="E4313" s="106"/>
      <c r="F4313" s="106">
        <v>8</v>
      </c>
      <c r="G4313" s="117">
        <v>259.19</v>
      </c>
      <c r="H4313" s="102"/>
    </row>
    <row r="4314" spans="1:8" ht="31.5" x14ac:dyDescent="0.25">
      <c r="A4314" s="36" t="s">
        <v>5222</v>
      </c>
      <c r="B4314" s="36" t="s">
        <v>11084</v>
      </c>
      <c r="C4314" s="121" t="s">
        <v>5223</v>
      </c>
      <c r="D4314" s="36" t="s">
        <v>5</v>
      </c>
      <c r="E4314" s="36">
        <v>5</v>
      </c>
      <c r="F4314" s="36">
        <v>1</v>
      </c>
      <c r="G4314" s="116">
        <v>129.59</v>
      </c>
      <c r="H4314" s="102" t="s">
        <v>20934</v>
      </c>
    </row>
    <row r="4315" spans="1:8" ht="47.25" x14ac:dyDescent="0.25">
      <c r="A4315" s="36"/>
      <c r="B4315" s="36"/>
      <c r="C4315" s="122" t="s">
        <v>15982</v>
      </c>
      <c r="D4315" s="106"/>
      <c r="E4315" s="106"/>
      <c r="F4315" s="106">
        <v>1</v>
      </c>
      <c r="G4315" s="117">
        <v>129.59</v>
      </c>
      <c r="H4315" s="102"/>
    </row>
    <row r="4316" spans="1:8" ht="31.5" x14ac:dyDescent="0.25">
      <c r="A4316" s="36" t="s">
        <v>5224</v>
      </c>
      <c r="B4316" s="36" t="s">
        <v>11085</v>
      </c>
      <c r="C4316" s="121" t="s">
        <v>5225</v>
      </c>
      <c r="D4316" s="36" t="s">
        <v>8</v>
      </c>
      <c r="E4316" s="36">
        <v>2</v>
      </c>
      <c r="F4316" s="36">
        <v>2</v>
      </c>
      <c r="G4316" s="116">
        <v>103.67</v>
      </c>
      <c r="H4316" s="102" t="s">
        <v>17254</v>
      </c>
    </row>
    <row r="4317" spans="1:8" x14ac:dyDescent="0.25">
      <c r="A4317" s="36"/>
      <c r="B4317" s="36"/>
      <c r="C4317" s="121"/>
      <c r="D4317" s="36" t="s">
        <v>7</v>
      </c>
      <c r="E4317" s="36">
        <v>0.5</v>
      </c>
      <c r="F4317" s="36">
        <v>11</v>
      </c>
      <c r="G4317" s="116">
        <v>142.55000000000001</v>
      </c>
      <c r="H4317" s="102"/>
    </row>
    <row r="4318" spans="1:8" ht="31.5" x14ac:dyDescent="0.25">
      <c r="A4318" s="36"/>
      <c r="B4318" s="36"/>
      <c r="C4318" s="122" t="s">
        <v>15983</v>
      </c>
      <c r="D4318" s="106"/>
      <c r="E4318" s="106"/>
      <c r="F4318" s="106">
        <v>13</v>
      </c>
      <c r="G4318" s="117">
        <v>246.22000000000003</v>
      </c>
      <c r="H4318" s="102"/>
    </row>
    <row r="4319" spans="1:8" x14ac:dyDescent="0.25">
      <c r="A4319" s="36" t="s">
        <v>5226</v>
      </c>
      <c r="B4319" s="36" t="s">
        <v>11086</v>
      </c>
      <c r="C4319" s="121" t="s">
        <v>5227</v>
      </c>
      <c r="D4319" s="36" t="s">
        <v>8</v>
      </c>
      <c r="E4319" s="36">
        <v>2</v>
      </c>
      <c r="F4319" s="36">
        <v>1</v>
      </c>
      <c r="G4319" s="116">
        <v>51.84</v>
      </c>
      <c r="H4319" s="102" t="s">
        <v>18199</v>
      </c>
    </row>
    <row r="4320" spans="1:8" x14ac:dyDescent="0.25">
      <c r="A4320" s="36"/>
      <c r="B4320" s="36"/>
      <c r="C4320" s="121"/>
      <c r="D4320" s="36" t="s">
        <v>7</v>
      </c>
      <c r="E4320" s="36">
        <v>0.5</v>
      </c>
      <c r="F4320" s="36">
        <v>8</v>
      </c>
      <c r="G4320" s="116">
        <v>103.67</v>
      </c>
      <c r="H4320" s="102"/>
    </row>
    <row r="4321" spans="1:8" ht="31.5" x14ac:dyDescent="0.25">
      <c r="A4321" s="36"/>
      <c r="B4321" s="36"/>
      <c r="C4321" s="122" t="s">
        <v>15984</v>
      </c>
      <c r="D4321" s="106"/>
      <c r="E4321" s="106"/>
      <c r="F4321" s="106">
        <v>9</v>
      </c>
      <c r="G4321" s="117">
        <v>155.51</v>
      </c>
      <c r="H4321" s="102"/>
    </row>
    <row r="4322" spans="1:8" ht="47.25" x14ac:dyDescent="0.25">
      <c r="A4322" s="36" t="s">
        <v>5228</v>
      </c>
      <c r="B4322" s="36" t="s">
        <v>11087</v>
      </c>
      <c r="C4322" s="121" t="s">
        <v>5229</v>
      </c>
      <c r="D4322" s="36" t="s">
        <v>7</v>
      </c>
      <c r="E4322" s="36">
        <v>0.5</v>
      </c>
      <c r="F4322" s="36">
        <v>3</v>
      </c>
      <c r="G4322" s="116">
        <v>38.880000000000003</v>
      </c>
      <c r="H4322" s="102" t="s">
        <v>17161</v>
      </c>
    </row>
    <row r="4323" spans="1:8" ht="63" x14ac:dyDescent="0.25">
      <c r="A4323" s="36"/>
      <c r="B4323" s="36"/>
      <c r="C4323" s="122" t="s">
        <v>15985</v>
      </c>
      <c r="D4323" s="106"/>
      <c r="E4323" s="106"/>
      <c r="F4323" s="106">
        <v>3</v>
      </c>
      <c r="G4323" s="117">
        <v>38.880000000000003</v>
      </c>
      <c r="H4323" s="102"/>
    </row>
    <row r="4324" spans="1:8" ht="31.5" x14ac:dyDescent="0.25">
      <c r="A4324" s="36" t="s">
        <v>5230</v>
      </c>
      <c r="B4324" s="36" t="s">
        <v>11088</v>
      </c>
      <c r="C4324" s="121" t="s">
        <v>7093</v>
      </c>
      <c r="D4324" s="36" t="s">
        <v>5</v>
      </c>
      <c r="E4324" s="36">
        <v>5</v>
      </c>
      <c r="F4324" s="36">
        <v>2</v>
      </c>
      <c r="G4324" s="116">
        <v>259.18</v>
      </c>
      <c r="H4324" s="102" t="s">
        <v>17033</v>
      </c>
    </row>
    <row r="4325" spans="1:8" x14ac:dyDescent="0.25">
      <c r="A4325" s="36"/>
      <c r="B4325" s="36"/>
      <c r="C4325" s="121"/>
      <c r="D4325" s="36" t="s">
        <v>8</v>
      </c>
      <c r="E4325" s="36">
        <v>2</v>
      </c>
      <c r="F4325" s="36">
        <v>1</v>
      </c>
      <c r="G4325" s="116">
        <v>51.84</v>
      </c>
      <c r="H4325" s="102"/>
    </row>
    <row r="4326" spans="1:8" x14ac:dyDescent="0.25">
      <c r="A4326" s="36"/>
      <c r="B4326" s="36"/>
      <c r="C4326" s="121"/>
      <c r="D4326" s="36" t="s">
        <v>7</v>
      </c>
      <c r="E4326" s="36">
        <v>0.5</v>
      </c>
      <c r="F4326" s="36">
        <v>6</v>
      </c>
      <c r="G4326" s="116">
        <v>77.75</v>
      </c>
      <c r="H4326" s="102"/>
    </row>
    <row r="4327" spans="1:8" ht="31.5" x14ac:dyDescent="0.25">
      <c r="A4327" s="36"/>
      <c r="B4327" s="36"/>
      <c r="C4327" s="122" t="s">
        <v>15986</v>
      </c>
      <c r="D4327" s="106"/>
      <c r="E4327" s="106"/>
      <c r="F4327" s="106">
        <v>9</v>
      </c>
      <c r="G4327" s="117">
        <v>388.77</v>
      </c>
      <c r="H4327" s="102"/>
    </row>
    <row r="4328" spans="1:8" x14ac:dyDescent="0.25">
      <c r="A4328" s="36" t="s">
        <v>5231</v>
      </c>
      <c r="B4328" s="36" t="s">
        <v>11089</v>
      </c>
      <c r="C4328" s="121" t="s">
        <v>5232</v>
      </c>
      <c r="D4328" s="36" t="s">
        <v>7</v>
      </c>
      <c r="E4328" s="36">
        <v>0.5</v>
      </c>
      <c r="F4328" s="36">
        <v>1</v>
      </c>
      <c r="G4328" s="116">
        <v>12.96</v>
      </c>
      <c r="H4328" s="102" t="s">
        <v>18394</v>
      </c>
    </row>
    <row r="4329" spans="1:8" ht="31.5" x14ac:dyDescent="0.25">
      <c r="A4329" s="36"/>
      <c r="B4329" s="36"/>
      <c r="C4329" s="122" t="s">
        <v>15987</v>
      </c>
      <c r="D4329" s="106"/>
      <c r="E4329" s="106"/>
      <c r="F4329" s="106">
        <v>1</v>
      </c>
      <c r="G4329" s="117">
        <v>12.96</v>
      </c>
      <c r="H4329" s="102"/>
    </row>
    <row r="4330" spans="1:8" ht="31.5" x14ac:dyDescent="0.25">
      <c r="A4330" s="36" t="s">
        <v>5233</v>
      </c>
      <c r="B4330" s="36" t="s">
        <v>11090</v>
      </c>
      <c r="C4330" s="121" t="s">
        <v>5234</v>
      </c>
      <c r="D4330" s="36" t="s">
        <v>3</v>
      </c>
      <c r="E4330" s="36">
        <v>10</v>
      </c>
      <c r="F4330" s="36">
        <v>1</v>
      </c>
      <c r="G4330" s="116">
        <v>259.18</v>
      </c>
      <c r="H4330" s="102" t="s">
        <v>20621</v>
      </c>
    </row>
    <row r="4331" spans="1:8" ht="47.25" x14ac:dyDescent="0.25">
      <c r="A4331" s="36"/>
      <c r="B4331" s="36"/>
      <c r="C4331" s="122" t="s">
        <v>15988</v>
      </c>
      <c r="D4331" s="106"/>
      <c r="E4331" s="106"/>
      <c r="F4331" s="106">
        <v>1</v>
      </c>
      <c r="G4331" s="117">
        <v>259.18</v>
      </c>
      <c r="H4331" s="102"/>
    </row>
    <row r="4332" spans="1:8" ht="47.25" x14ac:dyDescent="0.25">
      <c r="A4332" s="36" t="s">
        <v>5235</v>
      </c>
      <c r="B4332" s="36" t="s">
        <v>11091</v>
      </c>
      <c r="C4332" s="121" t="s">
        <v>5236</v>
      </c>
      <c r="D4332" s="36" t="s">
        <v>7</v>
      </c>
      <c r="E4332" s="36">
        <v>0.5</v>
      </c>
      <c r="F4332" s="36">
        <v>5</v>
      </c>
      <c r="G4332" s="116">
        <v>64.8</v>
      </c>
      <c r="H4332" s="102" t="s">
        <v>19807</v>
      </c>
    </row>
    <row r="4333" spans="1:8" ht="47.25" x14ac:dyDescent="0.25">
      <c r="A4333" s="36"/>
      <c r="B4333" s="36"/>
      <c r="C4333" s="122" t="s">
        <v>15989</v>
      </c>
      <c r="D4333" s="106"/>
      <c r="E4333" s="106"/>
      <c r="F4333" s="106">
        <v>5</v>
      </c>
      <c r="G4333" s="117">
        <v>64.8</v>
      </c>
      <c r="H4333" s="102"/>
    </row>
    <row r="4334" spans="1:8" ht="31.5" x14ac:dyDescent="0.25">
      <c r="A4334" s="36" t="s">
        <v>5237</v>
      </c>
      <c r="B4334" s="36" t="s">
        <v>11092</v>
      </c>
      <c r="C4334" s="121" t="s">
        <v>5238</v>
      </c>
      <c r="D4334" s="36" t="s">
        <v>3</v>
      </c>
      <c r="E4334" s="36">
        <v>10</v>
      </c>
      <c r="F4334" s="36">
        <v>1</v>
      </c>
      <c r="G4334" s="116">
        <v>259.18</v>
      </c>
      <c r="H4334" s="102" t="s">
        <v>19563</v>
      </c>
    </row>
    <row r="4335" spans="1:8" ht="31.5" x14ac:dyDescent="0.25">
      <c r="A4335" s="36"/>
      <c r="B4335" s="36"/>
      <c r="C4335" s="122" t="s">
        <v>15990</v>
      </c>
      <c r="D4335" s="106"/>
      <c r="E4335" s="106"/>
      <c r="F4335" s="106">
        <v>1</v>
      </c>
      <c r="G4335" s="117">
        <v>259.18</v>
      </c>
      <c r="H4335" s="102"/>
    </row>
    <row r="4336" spans="1:8" ht="31.5" x14ac:dyDescent="0.25">
      <c r="A4336" s="36" t="s">
        <v>5239</v>
      </c>
      <c r="B4336" s="36" t="s">
        <v>11093</v>
      </c>
      <c r="C4336" s="121" t="s">
        <v>5240</v>
      </c>
      <c r="D4336" s="36" t="s">
        <v>5</v>
      </c>
      <c r="E4336" s="36">
        <v>5</v>
      </c>
      <c r="F4336" s="36">
        <v>2</v>
      </c>
      <c r="G4336" s="116">
        <v>259.18</v>
      </c>
      <c r="H4336" s="102" t="s">
        <v>20941</v>
      </c>
    </row>
    <row r="4337" spans="1:8" x14ac:dyDescent="0.25">
      <c r="A4337" s="36"/>
      <c r="B4337" s="36"/>
      <c r="C4337" s="121"/>
      <c r="D4337" s="36" t="s">
        <v>7</v>
      </c>
      <c r="E4337" s="36">
        <v>0.5</v>
      </c>
      <c r="F4337" s="36">
        <v>1</v>
      </c>
      <c r="G4337" s="116">
        <v>12.96</v>
      </c>
      <c r="H4337" s="102"/>
    </row>
    <row r="4338" spans="1:8" ht="31.5" x14ac:dyDescent="0.25">
      <c r="A4338" s="36"/>
      <c r="B4338" s="36"/>
      <c r="C4338" s="122" t="s">
        <v>15991</v>
      </c>
      <c r="D4338" s="106"/>
      <c r="E4338" s="106"/>
      <c r="F4338" s="106">
        <v>3</v>
      </c>
      <c r="G4338" s="117">
        <v>272.14</v>
      </c>
      <c r="H4338" s="102"/>
    </row>
    <row r="4339" spans="1:8" x14ac:dyDescent="0.25">
      <c r="A4339" s="36" t="s">
        <v>5241</v>
      </c>
      <c r="B4339" s="36" t="s">
        <v>11094</v>
      </c>
      <c r="C4339" s="121" t="s">
        <v>5242</v>
      </c>
      <c r="D4339" s="36" t="s">
        <v>7</v>
      </c>
      <c r="E4339" s="36">
        <v>0.5</v>
      </c>
      <c r="F4339" s="36">
        <v>1</v>
      </c>
      <c r="G4339" s="116">
        <v>12.96</v>
      </c>
      <c r="H4339" s="102" t="s">
        <v>19398</v>
      </c>
    </row>
    <row r="4340" spans="1:8" ht="31.5" x14ac:dyDescent="0.25">
      <c r="A4340" s="36"/>
      <c r="B4340" s="36"/>
      <c r="C4340" s="122" t="s">
        <v>15992</v>
      </c>
      <c r="D4340" s="106"/>
      <c r="E4340" s="106"/>
      <c r="F4340" s="106">
        <v>1</v>
      </c>
      <c r="G4340" s="117">
        <v>12.96</v>
      </c>
      <c r="H4340" s="102"/>
    </row>
    <row r="4341" spans="1:8" ht="31.5" x14ac:dyDescent="0.25">
      <c r="A4341" s="36" t="s">
        <v>5243</v>
      </c>
      <c r="B4341" s="36" t="s">
        <v>11095</v>
      </c>
      <c r="C4341" s="121" t="s">
        <v>5244</v>
      </c>
      <c r="D4341" s="36" t="s">
        <v>7</v>
      </c>
      <c r="E4341" s="36">
        <v>0.5</v>
      </c>
      <c r="F4341" s="36">
        <v>7</v>
      </c>
      <c r="G4341" s="116">
        <v>90.71</v>
      </c>
      <c r="H4341" s="102" t="s">
        <v>19544</v>
      </c>
    </row>
    <row r="4342" spans="1:8" ht="47.25" x14ac:dyDescent="0.25">
      <c r="A4342" s="36"/>
      <c r="B4342" s="36"/>
      <c r="C4342" s="122" t="s">
        <v>15993</v>
      </c>
      <c r="D4342" s="106"/>
      <c r="E4342" s="106"/>
      <c r="F4342" s="106">
        <v>7</v>
      </c>
      <c r="G4342" s="117">
        <v>90.71</v>
      </c>
      <c r="H4342" s="102"/>
    </row>
    <row r="4343" spans="1:8" ht="31.5" x14ac:dyDescent="0.25">
      <c r="A4343" s="36" t="s">
        <v>5245</v>
      </c>
      <c r="B4343" s="36" t="s">
        <v>11096</v>
      </c>
      <c r="C4343" s="121" t="s">
        <v>5246</v>
      </c>
      <c r="D4343" s="36" t="s">
        <v>8</v>
      </c>
      <c r="E4343" s="36">
        <v>2</v>
      </c>
      <c r="F4343" s="36">
        <v>3</v>
      </c>
      <c r="G4343" s="116">
        <v>155.51</v>
      </c>
      <c r="H4343" s="102" t="s">
        <v>19291</v>
      </c>
    </row>
    <row r="4344" spans="1:8" x14ac:dyDescent="0.25">
      <c r="A4344" s="36"/>
      <c r="B4344" s="36"/>
      <c r="C4344" s="121"/>
      <c r="D4344" s="36" t="s">
        <v>7</v>
      </c>
      <c r="E4344" s="36">
        <v>0.5</v>
      </c>
      <c r="F4344" s="36">
        <v>4</v>
      </c>
      <c r="G4344" s="116">
        <v>51.84</v>
      </c>
      <c r="H4344" s="102"/>
    </row>
    <row r="4345" spans="1:8" ht="31.5" x14ac:dyDescent="0.25">
      <c r="A4345" s="36"/>
      <c r="B4345" s="36"/>
      <c r="C4345" s="122" t="s">
        <v>15994</v>
      </c>
      <c r="D4345" s="106"/>
      <c r="E4345" s="106"/>
      <c r="F4345" s="106">
        <v>7</v>
      </c>
      <c r="G4345" s="117">
        <v>207.35</v>
      </c>
      <c r="H4345" s="102"/>
    </row>
    <row r="4346" spans="1:8" x14ac:dyDescent="0.25">
      <c r="A4346" s="36" t="s">
        <v>5247</v>
      </c>
      <c r="B4346" s="36" t="s">
        <v>11097</v>
      </c>
      <c r="C4346" s="121" t="s">
        <v>5248</v>
      </c>
      <c r="D4346" s="36" t="s">
        <v>7</v>
      </c>
      <c r="E4346" s="36">
        <v>0.5</v>
      </c>
      <c r="F4346" s="36">
        <v>2</v>
      </c>
      <c r="G4346" s="116">
        <v>25.92</v>
      </c>
      <c r="H4346" s="114" t="s">
        <v>18457</v>
      </c>
    </row>
    <row r="4347" spans="1:8" ht="31.5" x14ac:dyDescent="0.25">
      <c r="A4347" s="36"/>
      <c r="B4347" s="36"/>
      <c r="C4347" s="122" t="s">
        <v>15995</v>
      </c>
      <c r="D4347" s="106"/>
      <c r="E4347" s="106"/>
      <c r="F4347" s="106">
        <v>2</v>
      </c>
      <c r="G4347" s="117">
        <v>25.92</v>
      </c>
      <c r="H4347" s="102"/>
    </row>
    <row r="4348" spans="1:8" ht="31.5" x14ac:dyDescent="0.25">
      <c r="A4348" s="36" t="s">
        <v>5249</v>
      </c>
      <c r="B4348" s="36" t="s">
        <v>11098</v>
      </c>
      <c r="C4348" s="121" t="s">
        <v>5250</v>
      </c>
      <c r="D4348" s="36" t="s">
        <v>5</v>
      </c>
      <c r="E4348" s="36">
        <v>5</v>
      </c>
      <c r="F4348" s="36">
        <v>1</v>
      </c>
      <c r="G4348" s="116">
        <v>129.59</v>
      </c>
      <c r="H4348" s="102" t="s">
        <v>20128</v>
      </c>
    </row>
    <row r="4349" spans="1:8" ht="31.5" x14ac:dyDescent="0.25">
      <c r="A4349" s="36"/>
      <c r="B4349" s="36"/>
      <c r="C4349" s="122" t="s">
        <v>15996</v>
      </c>
      <c r="D4349" s="106"/>
      <c r="E4349" s="106"/>
      <c r="F4349" s="106">
        <v>1</v>
      </c>
      <c r="G4349" s="117">
        <v>129.59</v>
      </c>
      <c r="H4349" s="102"/>
    </row>
    <row r="4350" spans="1:8" ht="47.25" x14ac:dyDescent="0.25">
      <c r="A4350" s="36" t="s">
        <v>5251</v>
      </c>
      <c r="B4350" s="36" t="s">
        <v>11099</v>
      </c>
      <c r="C4350" s="121" t="s">
        <v>5252</v>
      </c>
      <c r="D4350" s="36" t="s">
        <v>7</v>
      </c>
      <c r="E4350" s="36">
        <v>0.5</v>
      </c>
      <c r="F4350" s="36">
        <v>1</v>
      </c>
      <c r="G4350" s="116">
        <v>12.96</v>
      </c>
      <c r="H4350" s="102" t="s">
        <v>20907</v>
      </c>
    </row>
    <row r="4351" spans="1:8" ht="47.25" x14ac:dyDescent="0.25">
      <c r="A4351" s="36"/>
      <c r="B4351" s="36"/>
      <c r="C4351" s="122" t="s">
        <v>15997</v>
      </c>
      <c r="D4351" s="106"/>
      <c r="E4351" s="106"/>
      <c r="F4351" s="106">
        <v>1</v>
      </c>
      <c r="G4351" s="117">
        <v>12.96</v>
      </c>
      <c r="H4351" s="102"/>
    </row>
    <row r="4352" spans="1:8" ht="47.25" x14ac:dyDescent="0.25">
      <c r="A4352" s="36" t="s">
        <v>5254</v>
      </c>
      <c r="B4352" s="36" t="s">
        <v>11100</v>
      </c>
      <c r="C4352" s="121" t="s">
        <v>5255</v>
      </c>
      <c r="D4352" s="36" t="s">
        <v>4</v>
      </c>
      <c r="E4352" s="36">
        <v>8</v>
      </c>
      <c r="F4352" s="36">
        <v>1</v>
      </c>
      <c r="G4352" s="116">
        <v>207.35</v>
      </c>
      <c r="H4352" s="102" t="s">
        <v>17726</v>
      </c>
    </row>
    <row r="4353" spans="1:8" ht="47.25" x14ac:dyDescent="0.25">
      <c r="A4353" s="36"/>
      <c r="B4353" s="36"/>
      <c r="C4353" s="122" t="s">
        <v>15998</v>
      </c>
      <c r="D4353" s="106"/>
      <c r="E4353" s="106"/>
      <c r="F4353" s="106">
        <v>1</v>
      </c>
      <c r="G4353" s="117">
        <v>207.35</v>
      </c>
      <c r="H4353" s="102"/>
    </row>
    <row r="4354" spans="1:8" ht="31.5" x14ac:dyDescent="0.25">
      <c r="A4354" s="36" t="s">
        <v>5256</v>
      </c>
      <c r="B4354" s="36" t="s">
        <v>11101</v>
      </c>
      <c r="C4354" s="121" t="s">
        <v>5257</v>
      </c>
      <c r="D4354" s="36" t="s">
        <v>4</v>
      </c>
      <c r="E4354" s="36">
        <v>8</v>
      </c>
      <c r="F4354" s="36">
        <v>1</v>
      </c>
      <c r="G4354" s="116">
        <v>207.35</v>
      </c>
      <c r="H4354" s="102" t="s">
        <v>20334</v>
      </c>
    </row>
    <row r="4355" spans="1:8" ht="31.5" x14ac:dyDescent="0.25">
      <c r="A4355" s="36"/>
      <c r="B4355" s="36"/>
      <c r="C4355" s="122" t="s">
        <v>15999</v>
      </c>
      <c r="D4355" s="106"/>
      <c r="E4355" s="106"/>
      <c r="F4355" s="106">
        <v>1</v>
      </c>
      <c r="G4355" s="117">
        <v>207.35</v>
      </c>
      <c r="H4355" s="102"/>
    </row>
    <row r="4356" spans="1:8" x14ac:dyDescent="0.25">
      <c r="A4356" s="36" t="s">
        <v>5258</v>
      </c>
      <c r="B4356" s="36" t="s">
        <v>11102</v>
      </c>
      <c r="C4356" s="121" t="s">
        <v>5259</v>
      </c>
      <c r="D4356" s="36" t="s">
        <v>7</v>
      </c>
      <c r="E4356" s="36">
        <v>0.5</v>
      </c>
      <c r="F4356" s="36">
        <v>1</v>
      </c>
      <c r="G4356" s="116">
        <v>12.96</v>
      </c>
      <c r="H4356" s="102" t="s">
        <v>19626</v>
      </c>
    </row>
    <row r="4357" spans="1:8" ht="31.5" x14ac:dyDescent="0.25">
      <c r="A4357" s="36"/>
      <c r="B4357" s="36"/>
      <c r="C4357" s="122" t="s">
        <v>16000</v>
      </c>
      <c r="D4357" s="106"/>
      <c r="E4357" s="106"/>
      <c r="F4357" s="106">
        <v>1</v>
      </c>
      <c r="G4357" s="117">
        <v>12.96</v>
      </c>
      <c r="H4357" s="102"/>
    </row>
    <row r="4358" spans="1:8" ht="31.5" x14ac:dyDescent="0.25">
      <c r="A4358" s="36" t="s">
        <v>5260</v>
      </c>
      <c r="B4358" s="36" t="s">
        <v>11103</v>
      </c>
      <c r="C4358" s="121" t="s">
        <v>5261</v>
      </c>
      <c r="D4358" s="36" t="s">
        <v>5</v>
      </c>
      <c r="E4358" s="36">
        <v>5</v>
      </c>
      <c r="F4358" s="36">
        <v>1</v>
      </c>
      <c r="G4358" s="116">
        <v>129.59</v>
      </c>
      <c r="H4358" s="102" t="s">
        <v>20108</v>
      </c>
    </row>
    <row r="4359" spans="1:8" x14ac:dyDescent="0.25">
      <c r="A4359" s="36"/>
      <c r="B4359" s="36"/>
      <c r="C4359" s="121"/>
      <c r="D4359" s="36" t="s">
        <v>7</v>
      </c>
      <c r="E4359" s="36">
        <v>0.5</v>
      </c>
      <c r="F4359" s="36">
        <v>1</v>
      </c>
      <c r="G4359" s="116">
        <v>12.96</v>
      </c>
      <c r="H4359" s="102"/>
    </row>
    <row r="4360" spans="1:8" ht="47.25" x14ac:dyDescent="0.25">
      <c r="A4360" s="36"/>
      <c r="B4360" s="36"/>
      <c r="C4360" s="122" t="s">
        <v>16001</v>
      </c>
      <c r="D4360" s="106"/>
      <c r="E4360" s="106"/>
      <c r="F4360" s="106">
        <v>2</v>
      </c>
      <c r="G4360" s="117">
        <v>142.55000000000001</v>
      </c>
      <c r="H4360" s="102"/>
    </row>
    <row r="4361" spans="1:8" ht="31.5" x14ac:dyDescent="0.25">
      <c r="A4361" s="36" t="s">
        <v>5262</v>
      </c>
      <c r="B4361" s="36" t="s">
        <v>11104</v>
      </c>
      <c r="C4361" s="121" t="s">
        <v>5263</v>
      </c>
      <c r="D4361" s="36" t="s">
        <v>8</v>
      </c>
      <c r="E4361" s="36">
        <v>2</v>
      </c>
      <c r="F4361" s="36">
        <v>3</v>
      </c>
      <c r="G4361" s="116">
        <v>155.51</v>
      </c>
      <c r="H4361" s="102" t="s">
        <v>16964</v>
      </c>
    </row>
    <row r="4362" spans="1:8" x14ac:dyDescent="0.25">
      <c r="A4362" s="36"/>
      <c r="B4362" s="36"/>
      <c r="C4362" s="121"/>
      <c r="D4362" s="36" t="s">
        <v>7</v>
      </c>
      <c r="E4362" s="36">
        <v>0.5</v>
      </c>
      <c r="F4362" s="36">
        <v>3</v>
      </c>
      <c r="G4362" s="116">
        <v>38.880000000000003</v>
      </c>
      <c r="H4362" s="102"/>
    </row>
    <row r="4363" spans="1:8" ht="31.5" x14ac:dyDescent="0.25">
      <c r="A4363" s="36"/>
      <c r="B4363" s="36"/>
      <c r="C4363" s="122" t="s">
        <v>16002</v>
      </c>
      <c r="D4363" s="106"/>
      <c r="E4363" s="106"/>
      <c r="F4363" s="106">
        <v>6</v>
      </c>
      <c r="G4363" s="117">
        <v>194.39</v>
      </c>
      <c r="H4363" s="102"/>
    </row>
    <row r="4364" spans="1:8" ht="31.5" x14ac:dyDescent="0.25">
      <c r="A4364" s="36" t="s">
        <v>16003</v>
      </c>
      <c r="B4364" s="36" t="s">
        <v>16004</v>
      </c>
      <c r="C4364" s="121" t="s">
        <v>16005</v>
      </c>
      <c r="D4364" s="36" t="s">
        <v>7</v>
      </c>
      <c r="E4364" s="36">
        <v>0.5</v>
      </c>
      <c r="F4364" s="36">
        <v>1</v>
      </c>
      <c r="G4364" s="116">
        <v>12.96</v>
      </c>
      <c r="H4364" s="102" t="s">
        <v>17500</v>
      </c>
    </row>
    <row r="4365" spans="1:8" ht="31.5" x14ac:dyDescent="0.25">
      <c r="A4365" s="36"/>
      <c r="B4365" s="36"/>
      <c r="C4365" s="122" t="s">
        <v>16006</v>
      </c>
      <c r="D4365" s="106"/>
      <c r="E4365" s="106"/>
      <c r="F4365" s="106">
        <v>1</v>
      </c>
      <c r="G4365" s="117">
        <v>12.96</v>
      </c>
      <c r="H4365" s="102"/>
    </row>
    <row r="4366" spans="1:8" ht="31.5" x14ac:dyDescent="0.25">
      <c r="A4366" s="36" t="s">
        <v>5264</v>
      </c>
      <c r="B4366" s="36" t="s">
        <v>11105</v>
      </c>
      <c r="C4366" s="121" t="s">
        <v>5265</v>
      </c>
      <c r="D4366" s="36" t="s">
        <v>8</v>
      </c>
      <c r="E4366" s="36">
        <v>2</v>
      </c>
      <c r="F4366" s="36">
        <v>1</v>
      </c>
      <c r="G4366" s="116">
        <v>51.84</v>
      </c>
      <c r="H4366" s="102" t="s">
        <v>20670</v>
      </c>
    </row>
    <row r="4367" spans="1:8" ht="31.5" x14ac:dyDescent="0.25">
      <c r="A4367" s="36"/>
      <c r="B4367" s="36"/>
      <c r="C4367" s="122" t="s">
        <v>16007</v>
      </c>
      <c r="D4367" s="106"/>
      <c r="E4367" s="106"/>
      <c r="F4367" s="106">
        <v>1</v>
      </c>
      <c r="G4367" s="117">
        <v>51.84</v>
      </c>
      <c r="H4367" s="102"/>
    </row>
    <row r="4368" spans="1:8" ht="31.5" x14ac:dyDescent="0.25">
      <c r="A4368" s="36" t="s">
        <v>5266</v>
      </c>
      <c r="B4368" s="36" t="s">
        <v>11106</v>
      </c>
      <c r="C4368" s="121" t="s">
        <v>5267</v>
      </c>
      <c r="D4368" s="36" t="s">
        <v>3</v>
      </c>
      <c r="E4368" s="36">
        <v>10</v>
      </c>
      <c r="F4368" s="36">
        <v>2</v>
      </c>
      <c r="G4368" s="116">
        <v>518.36</v>
      </c>
      <c r="H4368" s="102" t="s">
        <v>17324</v>
      </c>
    </row>
    <row r="4369" spans="1:8" x14ac:dyDescent="0.25">
      <c r="A4369" s="36"/>
      <c r="B4369" s="36"/>
      <c r="C4369" s="121"/>
      <c r="D4369" s="36" t="s">
        <v>6</v>
      </c>
      <c r="E4369" s="36">
        <v>1</v>
      </c>
      <c r="F4369" s="36">
        <v>1</v>
      </c>
      <c r="G4369" s="116">
        <v>25.92</v>
      </c>
      <c r="H4369" s="102"/>
    </row>
    <row r="4370" spans="1:8" ht="31.5" x14ac:dyDescent="0.25">
      <c r="A4370" s="36"/>
      <c r="B4370" s="36"/>
      <c r="C4370" s="122" t="s">
        <v>16008</v>
      </c>
      <c r="D4370" s="106"/>
      <c r="E4370" s="106"/>
      <c r="F4370" s="106">
        <v>3</v>
      </c>
      <c r="G4370" s="117">
        <v>544.28</v>
      </c>
      <c r="H4370" s="102"/>
    </row>
    <row r="4371" spans="1:8" ht="31.5" x14ac:dyDescent="0.25">
      <c r="A4371" s="36" t="s">
        <v>5268</v>
      </c>
      <c r="B4371" s="36" t="s">
        <v>11107</v>
      </c>
      <c r="C4371" s="121" t="s">
        <v>5269</v>
      </c>
      <c r="D4371" s="36" t="s">
        <v>5</v>
      </c>
      <c r="E4371" s="36">
        <v>5</v>
      </c>
      <c r="F4371" s="36">
        <v>2</v>
      </c>
      <c r="G4371" s="116">
        <v>259.18</v>
      </c>
      <c r="H4371" s="102" t="s">
        <v>20499</v>
      </c>
    </row>
    <row r="4372" spans="1:8" ht="47.25" x14ac:dyDescent="0.25">
      <c r="A4372" s="36"/>
      <c r="B4372" s="36"/>
      <c r="C4372" s="122" t="s">
        <v>16009</v>
      </c>
      <c r="D4372" s="106"/>
      <c r="E4372" s="106"/>
      <c r="F4372" s="106">
        <v>2</v>
      </c>
      <c r="G4372" s="117">
        <v>259.18</v>
      </c>
      <c r="H4372" s="102"/>
    </row>
    <row r="4373" spans="1:8" x14ac:dyDescent="0.25">
      <c r="A4373" s="36" t="s">
        <v>5271</v>
      </c>
      <c r="B4373" s="36" t="s">
        <v>11108</v>
      </c>
      <c r="C4373" s="121" t="s">
        <v>5272</v>
      </c>
      <c r="D4373" s="36" t="s">
        <v>8</v>
      </c>
      <c r="E4373" s="36">
        <v>2</v>
      </c>
      <c r="F4373" s="36">
        <v>1</v>
      </c>
      <c r="G4373" s="116">
        <v>51.84</v>
      </c>
      <c r="H4373" s="102" t="s">
        <v>20283</v>
      </c>
    </row>
    <row r="4374" spans="1:8" x14ac:dyDescent="0.25">
      <c r="A4374" s="36"/>
      <c r="B4374" s="36"/>
      <c r="C4374" s="121"/>
      <c r="D4374" s="36" t="s">
        <v>7</v>
      </c>
      <c r="E4374" s="36">
        <v>0.5</v>
      </c>
      <c r="F4374" s="36">
        <v>3</v>
      </c>
      <c r="G4374" s="116">
        <v>38.880000000000003</v>
      </c>
      <c r="H4374" s="102"/>
    </row>
    <row r="4375" spans="1:8" x14ac:dyDescent="0.25">
      <c r="A4375" s="36"/>
      <c r="B4375" s="36"/>
      <c r="C4375" s="122" t="s">
        <v>16010</v>
      </c>
      <c r="D4375" s="106"/>
      <c r="E4375" s="106"/>
      <c r="F4375" s="106">
        <v>4</v>
      </c>
      <c r="G4375" s="117">
        <v>90.72</v>
      </c>
      <c r="H4375" s="102"/>
    </row>
    <row r="4376" spans="1:8" ht="31.5" x14ac:dyDescent="0.25">
      <c r="A4376" s="36" t="s">
        <v>5273</v>
      </c>
      <c r="B4376" s="36" t="s">
        <v>11109</v>
      </c>
      <c r="C4376" s="121" t="s">
        <v>5274</v>
      </c>
      <c r="D4376" s="36" t="s">
        <v>3</v>
      </c>
      <c r="E4376" s="36">
        <v>10</v>
      </c>
      <c r="F4376" s="36">
        <v>2</v>
      </c>
      <c r="G4376" s="116">
        <v>518.36</v>
      </c>
      <c r="H4376" s="102" t="s">
        <v>18499</v>
      </c>
    </row>
    <row r="4377" spans="1:8" x14ac:dyDescent="0.25">
      <c r="A4377" s="36"/>
      <c r="B4377" s="36"/>
      <c r="C4377" s="121"/>
      <c r="D4377" s="36" t="s">
        <v>4</v>
      </c>
      <c r="E4377" s="36">
        <v>8</v>
      </c>
      <c r="F4377" s="36">
        <v>1</v>
      </c>
      <c r="G4377" s="116">
        <v>207.35</v>
      </c>
      <c r="H4377" s="102"/>
    </row>
    <row r="4378" spans="1:8" x14ac:dyDescent="0.25">
      <c r="A4378" s="36"/>
      <c r="B4378" s="36"/>
      <c r="C4378" s="121"/>
      <c r="D4378" s="36" t="s">
        <v>7</v>
      </c>
      <c r="E4378" s="36">
        <v>0.5</v>
      </c>
      <c r="F4378" s="36">
        <v>1</v>
      </c>
      <c r="G4378" s="116">
        <v>12.96</v>
      </c>
      <c r="H4378" s="102"/>
    </row>
    <row r="4379" spans="1:8" ht="31.5" x14ac:dyDescent="0.25">
      <c r="A4379" s="36"/>
      <c r="B4379" s="36"/>
      <c r="C4379" s="122" t="s">
        <v>16011</v>
      </c>
      <c r="D4379" s="106"/>
      <c r="E4379" s="106"/>
      <c r="F4379" s="106">
        <v>4</v>
      </c>
      <c r="G4379" s="117">
        <v>738.67000000000007</v>
      </c>
      <c r="H4379" s="102"/>
    </row>
    <row r="4380" spans="1:8" ht="31.5" x14ac:dyDescent="0.25">
      <c r="A4380" s="36" t="s">
        <v>5275</v>
      </c>
      <c r="B4380" s="36" t="s">
        <v>11110</v>
      </c>
      <c r="C4380" s="121" t="s">
        <v>5276</v>
      </c>
      <c r="D4380" s="36" t="s">
        <v>8</v>
      </c>
      <c r="E4380" s="36">
        <v>2</v>
      </c>
      <c r="F4380" s="36">
        <v>5</v>
      </c>
      <c r="G4380" s="116">
        <v>259.18</v>
      </c>
      <c r="H4380" s="102" t="s">
        <v>19919</v>
      </c>
    </row>
    <row r="4381" spans="1:8" x14ac:dyDescent="0.25">
      <c r="A4381" s="36"/>
      <c r="B4381" s="36"/>
      <c r="C4381" s="121"/>
      <c r="D4381" s="36" t="s">
        <v>7</v>
      </c>
      <c r="E4381" s="36">
        <v>0.5</v>
      </c>
      <c r="F4381" s="36">
        <v>3</v>
      </c>
      <c r="G4381" s="116">
        <v>38.880000000000003</v>
      </c>
      <c r="H4381" s="102"/>
    </row>
    <row r="4382" spans="1:8" ht="31.5" x14ac:dyDescent="0.25">
      <c r="A4382" s="36"/>
      <c r="B4382" s="36"/>
      <c r="C4382" s="122" t="s">
        <v>16012</v>
      </c>
      <c r="D4382" s="106"/>
      <c r="E4382" s="106"/>
      <c r="F4382" s="106">
        <v>8</v>
      </c>
      <c r="G4382" s="117">
        <v>298.06</v>
      </c>
      <c r="H4382" s="102"/>
    </row>
    <row r="4383" spans="1:8" ht="31.5" x14ac:dyDescent="0.25">
      <c r="A4383" s="36" t="s">
        <v>5277</v>
      </c>
      <c r="B4383" s="36" t="s">
        <v>11111</v>
      </c>
      <c r="C4383" s="121" t="s">
        <v>5278</v>
      </c>
      <c r="D4383" s="36" t="s">
        <v>5</v>
      </c>
      <c r="E4383" s="36">
        <v>5</v>
      </c>
      <c r="F4383" s="36">
        <v>1</v>
      </c>
      <c r="G4383" s="116">
        <v>129.59</v>
      </c>
      <c r="H4383" s="102" t="s">
        <v>19890</v>
      </c>
    </row>
    <row r="4384" spans="1:8" ht="47.25" x14ac:dyDescent="0.25">
      <c r="A4384" s="36"/>
      <c r="B4384" s="36"/>
      <c r="C4384" s="122" t="s">
        <v>16013</v>
      </c>
      <c r="D4384" s="106"/>
      <c r="E4384" s="106"/>
      <c r="F4384" s="106">
        <v>1</v>
      </c>
      <c r="G4384" s="117">
        <v>129.59</v>
      </c>
      <c r="H4384" s="102"/>
    </row>
    <row r="4385" spans="1:8" ht="31.5" x14ac:dyDescent="0.25">
      <c r="A4385" s="36" t="s">
        <v>5279</v>
      </c>
      <c r="B4385" s="36" t="s">
        <v>11112</v>
      </c>
      <c r="C4385" s="121" t="s">
        <v>5280</v>
      </c>
      <c r="D4385" s="36" t="s">
        <v>5</v>
      </c>
      <c r="E4385" s="36">
        <v>5</v>
      </c>
      <c r="F4385" s="36">
        <v>2</v>
      </c>
      <c r="G4385" s="116">
        <v>259.18</v>
      </c>
      <c r="H4385" s="102" t="s">
        <v>20084</v>
      </c>
    </row>
    <row r="4386" spans="1:8" x14ac:dyDescent="0.25">
      <c r="A4386" s="36"/>
      <c r="B4386" s="36"/>
      <c r="C4386" s="121"/>
      <c r="D4386" s="36" t="s">
        <v>7</v>
      </c>
      <c r="E4386" s="36">
        <v>0.5</v>
      </c>
      <c r="F4386" s="36">
        <v>1</v>
      </c>
      <c r="G4386" s="116">
        <v>12.96</v>
      </c>
      <c r="H4386" s="102"/>
    </row>
    <row r="4387" spans="1:8" ht="31.5" x14ac:dyDescent="0.25">
      <c r="A4387" s="36"/>
      <c r="B4387" s="36"/>
      <c r="C4387" s="122" t="s">
        <v>16014</v>
      </c>
      <c r="D4387" s="106"/>
      <c r="E4387" s="106"/>
      <c r="F4387" s="106">
        <v>3</v>
      </c>
      <c r="G4387" s="117">
        <v>272.14</v>
      </c>
      <c r="H4387" s="102"/>
    </row>
    <row r="4388" spans="1:8" x14ac:dyDescent="0.25">
      <c r="A4388" s="36" t="s">
        <v>5281</v>
      </c>
      <c r="B4388" s="36" t="s">
        <v>11113</v>
      </c>
      <c r="C4388" s="121" t="s">
        <v>5282</v>
      </c>
      <c r="D4388" s="36" t="s">
        <v>5</v>
      </c>
      <c r="E4388" s="36">
        <v>5</v>
      </c>
      <c r="F4388" s="36">
        <v>2</v>
      </c>
      <c r="G4388" s="116">
        <v>259.18</v>
      </c>
      <c r="H4388" s="102" t="s">
        <v>17428</v>
      </c>
    </row>
    <row r="4389" spans="1:8" x14ac:dyDescent="0.25">
      <c r="A4389" s="36"/>
      <c r="B4389" s="36"/>
      <c r="C4389" s="121"/>
      <c r="D4389" s="36" t="s">
        <v>8</v>
      </c>
      <c r="E4389" s="36">
        <v>2</v>
      </c>
      <c r="F4389" s="36">
        <v>1</v>
      </c>
      <c r="G4389" s="116">
        <v>51.84</v>
      </c>
      <c r="H4389" s="102"/>
    </row>
    <row r="4390" spans="1:8" x14ac:dyDescent="0.25">
      <c r="A4390" s="36"/>
      <c r="B4390" s="36"/>
      <c r="C4390" s="122" t="s">
        <v>16015</v>
      </c>
      <c r="D4390" s="106"/>
      <c r="E4390" s="106"/>
      <c r="F4390" s="106">
        <v>3</v>
      </c>
      <c r="G4390" s="117">
        <v>311.02</v>
      </c>
      <c r="H4390" s="102"/>
    </row>
    <row r="4391" spans="1:8" ht="31.5" x14ac:dyDescent="0.25">
      <c r="A4391" s="36" t="s">
        <v>5283</v>
      </c>
      <c r="B4391" s="36" t="s">
        <v>11114</v>
      </c>
      <c r="C4391" s="121" t="s">
        <v>7094</v>
      </c>
      <c r="D4391" s="36" t="s">
        <v>5</v>
      </c>
      <c r="E4391" s="36">
        <v>5</v>
      </c>
      <c r="F4391" s="36">
        <v>2</v>
      </c>
      <c r="G4391" s="116">
        <v>259.18</v>
      </c>
      <c r="H4391" s="102" t="s">
        <v>19153</v>
      </c>
    </row>
    <row r="4392" spans="1:8" ht="31.5" x14ac:dyDescent="0.25">
      <c r="A4392" s="36"/>
      <c r="B4392" s="36"/>
      <c r="C4392" s="122" t="s">
        <v>16016</v>
      </c>
      <c r="D4392" s="106"/>
      <c r="E4392" s="106"/>
      <c r="F4392" s="106">
        <v>2</v>
      </c>
      <c r="G4392" s="117">
        <v>259.18</v>
      </c>
      <c r="H4392" s="102"/>
    </row>
    <row r="4393" spans="1:8" ht="31.5" x14ac:dyDescent="0.25">
      <c r="A4393" s="36" t="s">
        <v>6756</v>
      </c>
      <c r="B4393" s="36" t="s">
        <v>11115</v>
      </c>
      <c r="C4393" s="121" t="s">
        <v>6757</v>
      </c>
      <c r="D4393" s="36" t="s">
        <v>5</v>
      </c>
      <c r="E4393" s="36">
        <v>5</v>
      </c>
      <c r="F4393" s="36">
        <v>1</v>
      </c>
      <c r="G4393" s="116">
        <v>129.59</v>
      </c>
      <c r="H4393" s="102" t="s">
        <v>20529</v>
      </c>
    </row>
    <row r="4394" spans="1:8" ht="47.25" x14ac:dyDescent="0.25">
      <c r="A4394" s="36"/>
      <c r="B4394" s="36"/>
      <c r="C4394" s="122" t="s">
        <v>16017</v>
      </c>
      <c r="D4394" s="106"/>
      <c r="E4394" s="106"/>
      <c r="F4394" s="106">
        <v>1</v>
      </c>
      <c r="G4394" s="117">
        <v>129.59</v>
      </c>
      <c r="H4394" s="102"/>
    </row>
    <row r="4395" spans="1:8" x14ac:dyDescent="0.25">
      <c r="A4395" s="36" t="s">
        <v>6758</v>
      </c>
      <c r="B4395" s="36" t="s">
        <v>11116</v>
      </c>
      <c r="C4395" s="121" t="s">
        <v>6759</v>
      </c>
      <c r="D4395" s="36" t="s">
        <v>4</v>
      </c>
      <c r="E4395" s="36">
        <v>8</v>
      </c>
      <c r="F4395" s="36">
        <v>2</v>
      </c>
      <c r="G4395" s="116">
        <v>414.69</v>
      </c>
      <c r="H4395" s="102" t="s">
        <v>19537</v>
      </c>
    </row>
    <row r="4396" spans="1:8" x14ac:dyDescent="0.25">
      <c r="A4396" s="36"/>
      <c r="B4396" s="36"/>
      <c r="C4396" s="121"/>
      <c r="D4396" s="36" t="s">
        <v>7</v>
      </c>
      <c r="E4396" s="36">
        <v>0.5</v>
      </c>
      <c r="F4396" s="36">
        <v>2</v>
      </c>
      <c r="G4396" s="116">
        <v>25.92</v>
      </c>
      <c r="H4396" s="102"/>
    </row>
    <row r="4397" spans="1:8" x14ac:dyDescent="0.25">
      <c r="A4397" s="36"/>
      <c r="B4397" s="36"/>
      <c r="C4397" s="122" t="s">
        <v>16018</v>
      </c>
      <c r="D4397" s="106"/>
      <c r="E4397" s="106"/>
      <c r="F4397" s="106">
        <v>4</v>
      </c>
      <c r="G4397" s="117">
        <v>440.61</v>
      </c>
      <c r="H4397" s="102"/>
    </row>
    <row r="4398" spans="1:8" ht="31.5" x14ac:dyDescent="0.25">
      <c r="A4398" s="36" t="s">
        <v>5284</v>
      </c>
      <c r="B4398" s="36" t="s">
        <v>11117</v>
      </c>
      <c r="C4398" s="121" t="s">
        <v>5285</v>
      </c>
      <c r="D4398" s="36" t="s">
        <v>5</v>
      </c>
      <c r="E4398" s="36">
        <v>5</v>
      </c>
      <c r="F4398" s="36">
        <v>2</v>
      </c>
      <c r="G4398" s="116">
        <v>259.18</v>
      </c>
      <c r="H4398" s="102" t="s">
        <v>20219</v>
      </c>
    </row>
    <row r="4399" spans="1:8" x14ac:dyDescent="0.25">
      <c r="A4399" s="36"/>
      <c r="B4399" s="36"/>
      <c r="C4399" s="121"/>
      <c r="D4399" s="36" t="s">
        <v>8</v>
      </c>
      <c r="E4399" s="36">
        <v>2</v>
      </c>
      <c r="F4399" s="36">
        <v>1</v>
      </c>
      <c r="G4399" s="116">
        <v>51.84</v>
      </c>
      <c r="H4399" s="102"/>
    </row>
    <row r="4400" spans="1:8" x14ac:dyDescent="0.25">
      <c r="A4400" s="36"/>
      <c r="B4400" s="36"/>
      <c r="C4400" s="121"/>
      <c r="D4400" s="36" t="s">
        <v>7</v>
      </c>
      <c r="E4400" s="36">
        <v>0.5</v>
      </c>
      <c r="F4400" s="36">
        <v>70</v>
      </c>
      <c r="G4400" s="116">
        <v>907.14</v>
      </c>
      <c r="H4400" s="102"/>
    </row>
    <row r="4401" spans="1:8" ht="31.5" x14ac:dyDescent="0.25">
      <c r="A4401" s="36"/>
      <c r="B4401" s="36"/>
      <c r="C4401" s="122" t="s">
        <v>16019</v>
      </c>
      <c r="D4401" s="106"/>
      <c r="E4401" s="106"/>
      <c r="F4401" s="106">
        <v>73</v>
      </c>
      <c r="G4401" s="117">
        <v>1218.1599999999999</v>
      </c>
      <c r="H4401" s="102"/>
    </row>
    <row r="4402" spans="1:8" ht="31.5" x14ac:dyDescent="0.25">
      <c r="A4402" s="36" t="s">
        <v>5288</v>
      </c>
      <c r="B4402" s="36" t="s">
        <v>11119</v>
      </c>
      <c r="C4402" s="121" t="s">
        <v>5289</v>
      </c>
      <c r="D4402" s="36" t="s">
        <v>8</v>
      </c>
      <c r="E4402" s="36">
        <v>2</v>
      </c>
      <c r="F4402" s="36">
        <v>3</v>
      </c>
      <c r="G4402" s="116">
        <v>155.51</v>
      </c>
      <c r="H4402" s="102" t="s">
        <v>19749</v>
      </c>
    </row>
    <row r="4403" spans="1:8" x14ac:dyDescent="0.25">
      <c r="A4403" s="36"/>
      <c r="B4403" s="36"/>
      <c r="C4403" s="121"/>
      <c r="D4403" s="36" t="s">
        <v>7</v>
      </c>
      <c r="E4403" s="36">
        <v>0.5</v>
      </c>
      <c r="F4403" s="36">
        <v>3</v>
      </c>
      <c r="G4403" s="116">
        <v>38.880000000000003</v>
      </c>
      <c r="H4403" s="102"/>
    </row>
    <row r="4404" spans="1:8" ht="31.5" x14ac:dyDescent="0.25">
      <c r="A4404" s="36"/>
      <c r="B4404" s="36"/>
      <c r="C4404" s="122" t="s">
        <v>16020</v>
      </c>
      <c r="D4404" s="106"/>
      <c r="E4404" s="106"/>
      <c r="F4404" s="106">
        <v>6</v>
      </c>
      <c r="G4404" s="117">
        <v>194.39</v>
      </c>
      <c r="H4404" s="102"/>
    </row>
    <row r="4405" spans="1:8" ht="31.5" x14ac:dyDescent="0.25">
      <c r="A4405" s="36" t="s">
        <v>5290</v>
      </c>
      <c r="B4405" s="36" t="s">
        <v>11120</v>
      </c>
      <c r="C4405" s="121" t="s">
        <v>5291</v>
      </c>
      <c r="D4405" s="36" t="s">
        <v>8</v>
      </c>
      <c r="E4405" s="36">
        <v>2</v>
      </c>
      <c r="F4405" s="36">
        <v>1</v>
      </c>
      <c r="G4405" s="116">
        <v>51.84</v>
      </c>
      <c r="H4405" s="102" t="s">
        <v>18370</v>
      </c>
    </row>
    <row r="4406" spans="1:8" ht="31.5" x14ac:dyDescent="0.25">
      <c r="A4406" s="36"/>
      <c r="B4406" s="36"/>
      <c r="C4406" s="122" t="s">
        <v>16021</v>
      </c>
      <c r="D4406" s="106"/>
      <c r="E4406" s="106"/>
      <c r="F4406" s="106">
        <v>1</v>
      </c>
      <c r="G4406" s="117">
        <v>51.84</v>
      </c>
      <c r="H4406" s="102"/>
    </row>
    <row r="4407" spans="1:8" ht="31.5" x14ac:dyDescent="0.25">
      <c r="A4407" s="36" t="s">
        <v>5292</v>
      </c>
      <c r="B4407" s="36" t="s">
        <v>11121</v>
      </c>
      <c r="C4407" s="121" t="s">
        <v>5293</v>
      </c>
      <c r="D4407" s="36" t="s">
        <v>8</v>
      </c>
      <c r="E4407" s="36">
        <v>2</v>
      </c>
      <c r="F4407" s="36">
        <v>1</v>
      </c>
      <c r="G4407" s="116">
        <v>51.84</v>
      </c>
      <c r="H4407" s="102" t="s">
        <v>19530</v>
      </c>
    </row>
    <row r="4408" spans="1:8" x14ac:dyDescent="0.25">
      <c r="A4408" s="36"/>
      <c r="B4408" s="36"/>
      <c r="C4408" s="121"/>
      <c r="D4408" s="36" t="s">
        <v>7</v>
      </c>
      <c r="E4408" s="36">
        <v>0.5</v>
      </c>
      <c r="F4408" s="36">
        <v>1</v>
      </c>
      <c r="G4408" s="116">
        <v>12.96</v>
      </c>
      <c r="H4408" s="102"/>
    </row>
    <row r="4409" spans="1:8" ht="31.5" x14ac:dyDescent="0.25">
      <c r="A4409" s="36"/>
      <c r="B4409" s="36"/>
      <c r="C4409" s="122" t="s">
        <v>16022</v>
      </c>
      <c r="D4409" s="106"/>
      <c r="E4409" s="106"/>
      <c r="F4409" s="106">
        <v>2</v>
      </c>
      <c r="G4409" s="117">
        <v>64.800000000000011</v>
      </c>
      <c r="H4409" s="102"/>
    </row>
    <row r="4410" spans="1:8" ht="31.5" x14ac:dyDescent="0.25">
      <c r="A4410" s="36" t="s">
        <v>5294</v>
      </c>
      <c r="B4410" s="36" t="s">
        <v>11122</v>
      </c>
      <c r="C4410" s="121" t="s">
        <v>5295</v>
      </c>
      <c r="D4410" s="36" t="s">
        <v>4</v>
      </c>
      <c r="E4410" s="36">
        <v>8</v>
      </c>
      <c r="F4410" s="36">
        <v>1</v>
      </c>
      <c r="G4410" s="116">
        <v>207.35</v>
      </c>
      <c r="H4410" s="102" t="s">
        <v>19792</v>
      </c>
    </row>
    <row r="4411" spans="1:8" x14ac:dyDescent="0.25">
      <c r="A4411" s="36"/>
      <c r="B4411" s="36"/>
      <c r="C4411" s="121"/>
      <c r="D4411" s="36" t="s">
        <v>8</v>
      </c>
      <c r="E4411" s="36">
        <v>2</v>
      </c>
      <c r="F4411" s="36">
        <v>6</v>
      </c>
      <c r="G4411" s="116">
        <v>311.02</v>
      </c>
      <c r="H4411" s="102"/>
    </row>
    <row r="4412" spans="1:8" x14ac:dyDescent="0.25">
      <c r="A4412" s="36"/>
      <c r="B4412" s="36"/>
      <c r="C4412" s="121"/>
      <c r="D4412" s="36" t="s">
        <v>7</v>
      </c>
      <c r="E4412" s="36">
        <v>0.5</v>
      </c>
      <c r="F4412" s="36">
        <v>9</v>
      </c>
      <c r="G4412" s="116">
        <v>116.63</v>
      </c>
      <c r="H4412" s="102"/>
    </row>
    <row r="4413" spans="1:8" ht="31.5" x14ac:dyDescent="0.25">
      <c r="A4413" s="36"/>
      <c r="B4413" s="36"/>
      <c r="C4413" s="122" t="s">
        <v>16023</v>
      </c>
      <c r="D4413" s="106"/>
      <c r="E4413" s="106"/>
      <c r="F4413" s="106">
        <v>16</v>
      </c>
      <c r="G4413" s="117">
        <v>635</v>
      </c>
      <c r="H4413" s="102"/>
    </row>
    <row r="4414" spans="1:8" ht="31.5" x14ac:dyDescent="0.25">
      <c r="A4414" s="36" t="s">
        <v>800</v>
      </c>
      <c r="B4414" s="36" t="s">
        <v>11123</v>
      </c>
      <c r="C4414" s="121" t="s">
        <v>336</v>
      </c>
      <c r="D4414" s="36" t="s">
        <v>8</v>
      </c>
      <c r="E4414" s="36">
        <v>2</v>
      </c>
      <c r="F4414" s="36">
        <v>1</v>
      </c>
      <c r="G4414" s="116">
        <v>51.84</v>
      </c>
      <c r="H4414" s="102" t="s">
        <v>20669</v>
      </c>
    </row>
    <row r="4415" spans="1:8" x14ac:dyDescent="0.25">
      <c r="A4415" s="36"/>
      <c r="B4415" s="36"/>
      <c r="C4415" s="121"/>
      <c r="D4415" s="36" t="s">
        <v>7</v>
      </c>
      <c r="E4415" s="36">
        <v>0.5</v>
      </c>
      <c r="F4415" s="36">
        <v>1</v>
      </c>
      <c r="G4415" s="116">
        <v>12.96</v>
      </c>
      <c r="H4415" s="102"/>
    </row>
    <row r="4416" spans="1:8" ht="31.5" x14ac:dyDescent="0.25">
      <c r="A4416" s="36"/>
      <c r="B4416" s="36"/>
      <c r="C4416" s="122" t="s">
        <v>16024</v>
      </c>
      <c r="D4416" s="106"/>
      <c r="E4416" s="106"/>
      <c r="F4416" s="106">
        <v>2</v>
      </c>
      <c r="G4416" s="117">
        <v>64.800000000000011</v>
      </c>
      <c r="H4416" s="102"/>
    </row>
    <row r="4417" spans="1:8" ht="31.5" x14ac:dyDescent="0.25">
      <c r="A4417" s="36" t="s">
        <v>5296</v>
      </c>
      <c r="B4417" s="36" t="s">
        <v>11124</v>
      </c>
      <c r="C4417" s="121" t="s">
        <v>5297</v>
      </c>
      <c r="D4417" s="36" t="s">
        <v>3</v>
      </c>
      <c r="E4417" s="36">
        <v>10</v>
      </c>
      <c r="F4417" s="36">
        <v>1</v>
      </c>
      <c r="G4417" s="116">
        <v>259.18</v>
      </c>
      <c r="H4417" s="102" t="s">
        <v>18919</v>
      </c>
    </row>
    <row r="4418" spans="1:8" ht="31.5" x14ac:dyDescent="0.25">
      <c r="A4418" s="36"/>
      <c r="B4418" s="36"/>
      <c r="C4418" s="122" t="s">
        <v>16025</v>
      </c>
      <c r="D4418" s="106"/>
      <c r="E4418" s="106"/>
      <c r="F4418" s="106">
        <v>1</v>
      </c>
      <c r="G4418" s="117">
        <v>259.18</v>
      </c>
      <c r="H4418" s="102"/>
    </row>
    <row r="4419" spans="1:8" x14ac:dyDescent="0.25">
      <c r="A4419" s="36" t="s">
        <v>5298</v>
      </c>
      <c r="B4419" s="36" t="s">
        <v>11125</v>
      </c>
      <c r="C4419" s="121" t="s">
        <v>5299</v>
      </c>
      <c r="D4419" s="36" t="s">
        <v>7</v>
      </c>
      <c r="E4419" s="36">
        <v>0.5</v>
      </c>
      <c r="F4419" s="36">
        <v>1</v>
      </c>
      <c r="G4419" s="116">
        <v>12.96</v>
      </c>
      <c r="H4419" s="102" t="s">
        <v>18748</v>
      </c>
    </row>
    <row r="4420" spans="1:8" ht="31.5" x14ac:dyDescent="0.25">
      <c r="A4420" s="36"/>
      <c r="B4420" s="36"/>
      <c r="C4420" s="122" t="s">
        <v>16026</v>
      </c>
      <c r="D4420" s="106"/>
      <c r="E4420" s="106"/>
      <c r="F4420" s="106">
        <v>1</v>
      </c>
      <c r="G4420" s="117">
        <v>12.96</v>
      </c>
      <c r="H4420" s="102"/>
    </row>
    <row r="4421" spans="1:8" ht="31.5" x14ac:dyDescent="0.25">
      <c r="A4421" s="36" t="s">
        <v>5300</v>
      </c>
      <c r="B4421" s="36" t="s">
        <v>11126</v>
      </c>
      <c r="C4421" s="121" t="s">
        <v>5301</v>
      </c>
      <c r="D4421" s="36" t="s">
        <v>3</v>
      </c>
      <c r="E4421" s="36">
        <v>10</v>
      </c>
      <c r="F4421" s="36">
        <v>1</v>
      </c>
      <c r="G4421" s="116">
        <v>259.18</v>
      </c>
      <c r="H4421" s="102" t="s">
        <v>18665</v>
      </c>
    </row>
    <row r="4422" spans="1:8" x14ac:dyDescent="0.25">
      <c r="A4422" s="36"/>
      <c r="B4422" s="36"/>
      <c r="C4422" s="121"/>
      <c r="D4422" s="36" t="s">
        <v>7</v>
      </c>
      <c r="E4422" s="36">
        <v>0.5</v>
      </c>
      <c r="F4422" s="36">
        <v>1</v>
      </c>
      <c r="G4422" s="116">
        <v>12.96</v>
      </c>
      <c r="H4422" s="102"/>
    </row>
    <row r="4423" spans="1:8" ht="47.25" x14ac:dyDescent="0.25">
      <c r="A4423" s="36"/>
      <c r="B4423" s="36"/>
      <c r="C4423" s="122" t="s">
        <v>16027</v>
      </c>
      <c r="D4423" s="106"/>
      <c r="E4423" s="106"/>
      <c r="F4423" s="106">
        <v>2</v>
      </c>
      <c r="G4423" s="117">
        <v>272.14</v>
      </c>
      <c r="H4423" s="102"/>
    </row>
    <row r="4424" spans="1:8" x14ac:dyDescent="0.25">
      <c r="A4424" s="36" t="s">
        <v>5302</v>
      </c>
      <c r="B4424" s="36" t="s">
        <v>11127</v>
      </c>
      <c r="C4424" s="121" t="s">
        <v>5303</v>
      </c>
      <c r="D4424" s="36" t="s">
        <v>7</v>
      </c>
      <c r="E4424" s="36">
        <v>0.5</v>
      </c>
      <c r="F4424" s="36">
        <v>1</v>
      </c>
      <c r="G4424" s="116">
        <v>12.96</v>
      </c>
      <c r="H4424" s="102" t="s">
        <v>18692</v>
      </c>
    </row>
    <row r="4425" spans="1:8" ht="31.5" x14ac:dyDescent="0.25">
      <c r="A4425" s="36"/>
      <c r="B4425" s="36"/>
      <c r="C4425" s="122" t="s">
        <v>16028</v>
      </c>
      <c r="D4425" s="106"/>
      <c r="E4425" s="106"/>
      <c r="F4425" s="106">
        <v>1</v>
      </c>
      <c r="G4425" s="117">
        <v>12.96</v>
      </c>
      <c r="H4425" s="102"/>
    </row>
    <row r="4426" spans="1:8" x14ac:dyDescent="0.25">
      <c r="A4426" s="36" t="s">
        <v>5304</v>
      </c>
      <c r="B4426" s="36" t="s">
        <v>11128</v>
      </c>
      <c r="C4426" s="121" t="s">
        <v>5305</v>
      </c>
      <c r="D4426" s="36" t="s">
        <v>7</v>
      </c>
      <c r="E4426" s="36">
        <v>0.5</v>
      </c>
      <c r="F4426" s="36">
        <v>1</v>
      </c>
      <c r="G4426" s="116">
        <v>12.96</v>
      </c>
      <c r="H4426" s="102" t="s">
        <v>18244</v>
      </c>
    </row>
    <row r="4427" spans="1:8" ht="31.5" x14ac:dyDescent="0.25">
      <c r="A4427" s="36"/>
      <c r="B4427" s="36"/>
      <c r="C4427" s="122" t="s">
        <v>16029</v>
      </c>
      <c r="D4427" s="106"/>
      <c r="E4427" s="106"/>
      <c r="F4427" s="106">
        <v>1</v>
      </c>
      <c r="G4427" s="117">
        <v>12.96</v>
      </c>
      <c r="H4427" s="102"/>
    </row>
    <row r="4428" spans="1:8" ht="31.5" x14ac:dyDescent="0.25">
      <c r="A4428" s="36" t="s">
        <v>5306</v>
      </c>
      <c r="B4428" s="36" t="s">
        <v>11129</v>
      </c>
      <c r="C4428" s="121" t="s">
        <v>5307</v>
      </c>
      <c r="D4428" s="36" t="s">
        <v>5</v>
      </c>
      <c r="E4428" s="36">
        <v>5</v>
      </c>
      <c r="F4428" s="36">
        <v>1</v>
      </c>
      <c r="G4428" s="116">
        <v>129.59</v>
      </c>
      <c r="H4428" s="102" t="s">
        <v>18626</v>
      </c>
    </row>
    <row r="4429" spans="1:8" ht="31.5" x14ac:dyDescent="0.25">
      <c r="A4429" s="36"/>
      <c r="B4429" s="36"/>
      <c r="C4429" s="122" t="s">
        <v>16030</v>
      </c>
      <c r="D4429" s="106"/>
      <c r="E4429" s="106"/>
      <c r="F4429" s="106">
        <v>1</v>
      </c>
      <c r="G4429" s="117">
        <v>129.59</v>
      </c>
      <c r="H4429" s="102"/>
    </row>
    <row r="4430" spans="1:8" ht="31.5" x14ac:dyDescent="0.25">
      <c r="A4430" s="36" t="s">
        <v>5308</v>
      </c>
      <c r="B4430" s="36" t="s">
        <v>11130</v>
      </c>
      <c r="C4430" s="121" t="s">
        <v>5309</v>
      </c>
      <c r="D4430" s="36" t="s">
        <v>7</v>
      </c>
      <c r="E4430" s="36">
        <v>0.5</v>
      </c>
      <c r="F4430" s="36">
        <v>1</v>
      </c>
      <c r="G4430" s="116">
        <v>12.96</v>
      </c>
      <c r="H4430" s="102" t="s">
        <v>18320</v>
      </c>
    </row>
    <row r="4431" spans="1:8" ht="31.5" x14ac:dyDescent="0.25">
      <c r="A4431" s="36"/>
      <c r="B4431" s="36"/>
      <c r="C4431" s="122" t="s">
        <v>16031</v>
      </c>
      <c r="D4431" s="106"/>
      <c r="E4431" s="106"/>
      <c r="F4431" s="106">
        <v>1</v>
      </c>
      <c r="G4431" s="117">
        <v>12.96</v>
      </c>
      <c r="H4431" s="102"/>
    </row>
    <row r="4432" spans="1:8" x14ac:dyDescent="0.25">
      <c r="A4432" s="36" t="s">
        <v>5310</v>
      </c>
      <c r="B4432" s="36" t="s">
        <v>11132</v>
      </c>
      <c r="C4432" s="121" t="s">
        <v>5311</v>
      </c>
      <c r="D4432" s="36" t="s">
        <v>7</v>
      </c>
      <c r="E4432" s="36">
        <v>0.5</v>
      </c>
      <c r="F4432" s="36">
        <v>1</v>
      </c>
      <c r="G4432" s="116">
        <v>12.96</v>
      </c>
      <c r="H4432" s="102" t="s">
        <v>18480</v>
      </c>
    </row>
    <row r="4433" spans="1:8" ht="31.5" x14ac:dyDescent="0.25">
      <c r="A4433" s="36"/>
      <c r="B4433" s="36"/>
      <c r="C4433" s="122" t="s">
        <v>16032</v>
      </c>
      <c r="D4433" s="106"/>
      <c r="E4433" s="106"/>
      <c r="F4433" s="106">
        <v>1</v>
      </c>
      <c r="G4433" s="117">
        <v>12.96</v>
      </c>
      <c r="H4433" s="102"/>
    </row>
    <row r="4434" spans="1:8" x14ac:dyDescent="0.25">
      <c r="A4434" s="36" t="s">
        <v>5312</v>
      </c>
      <c r="B4434" s="36" t="s">
        <v>11133</v>
      </c>
      <c r="C4434" s="121" t="s">
        <v>5313</v>
      </c>
      <c r="D4434" s="36" t="s">
        <v>8</v>
      </c>
      <c r="E4434" s="36">
        <v>2</v>
      </c>
      <c r="F4434" s="36">
        <v>6</v>
      </c>
      <c r="G4434" s="116">
        <v>311.02</v>
      </c>
      <c r="H4434" s="102" t="s">
        <v>20073</v>
      </c>
    </row>
    <row r="4435" spans="1:8" x14ac:dyDescent="0.25">
      <c r="A4435" s="36"/>
      <c r="B4435" s="36"/>
      <c r="C4435" s="121"/>
      <c r="D4435" s="36" t="s">
        <v>7</v>
      </c>
      <c r="E4435" s="36">
        <v>0.5</v>
      </c>
      <c r="F4435" s="36">
        <v>5</v>
      </c>
      <c r="G4435" s="116">
        <v>64.8</v>
      </c>
      <c r="H4435" s="102"/>
    </row>
    <row r="4436" spans="1:8" x14ac:dyDescent="0.25">
      <c r="A4436" s="36"/>
      <c r="B4436" s="36"/>
      <c r="C4436" s="122" t="s">
        <v>16033</v>
      </c>
      <c r="D4436" s="106"/>
      <c r="E4436" s="106"/>
      <c r="F4436" s="106">
        <v>11</v>
      </c>
      <c r="G4436" s="117">
        <v>375.82</v>
      </c>
      <c r="H4436" s="102"/>
    </row>
    <row r="4437" spans="1:8" ht="31.5" x14ac:dyDescent="0.25">
      <c r="A4437" s="36" t="s">
        <v>5314</v>
      </c>
      <c r="B4437" s="36" t="s">
        <v>11134</v>
      </c>
      <c r="C4437" s="121" t="s">
        <v>5315</v>
      </c>
      <c r="D4437" s="36" t="s">
        <v>3</v>
      </c>
      <c r="E4437" s="36">
        <v>10</v>
      </c>
      <c r="F4437" s="36">
        <v>1</v>
      </c>
      <c r="G4437" s="116">
        <v>259.18</v>
      </c>
      <c r="H4437" s="102" t="s">
        <v>17373</v>
      </c>
    </row>
    <row r="4438" spans="1:8" ht="47.25" x14ac:dyDescent="0.25">
      <c r="A4438" s="36"/>
      <c r="B4438" s="36"/>
      <c r="C4438" s="122" t="s">
        <v>16034</v>
      </c>
      <c r="D4438" s="106"/>
      <c r="E4438" s="106"/>
      <c r="F4438" s="106">
        <v>1</v>
      </c>
      <c r="G4438" s="117">
        <v>259.18</v>
      </c>
      <c r="H4438" s="102"/>
    </row>
    <row r="4439" spans="1:8" x14ac:dyDescent="0.25">
      <c r="A4439" s="36" t="s">
        <v>5316</v>
      </c>
      <c r="B4439" s="36" t="s">
        <v>11135</v>
      </c>
      <c r="C4439" s="121" t="s">
        <v>11136</v>
      </c>
      <c r="D4439" s="36" t="s">
        <v>5</v>
      </c>
      <c r="E4439" s="36">
        <v>5</v>
      </c>
      <c r="F4439" s="36">
        <v>2</v>
      </c>
      <c r="G4439" s="116">
        <v>259.18</v>
      </c>
      <c r="H4439" s="102" t="s">
        <v>19310</v>
      </c>
    </row>
    <row r="4440" spans="1:8" x14ac:dyDescent="0.25">
      <c r="A4440" s="36"/>
      <c r="B4440" s="36"/>
      <c r="C4440" s="121"/>
      <c r="D4440" s="36" t="s">
        <v>7</v>
      </c>
      <c r="E4440" s="36">
        <v>0.5</v>
      </c>
      <c r="F4440" s="36">
        <v>1</v>
      </c>
      <c r="G4440" s="116">
        <v>12.96</v>
      </c>
      <c r="H4440" s="102"/>
    </row>
    <row r="4441" spans="1:8" x14ac:dyDescent="0.25">
      <c r="A4441" s="36"/>
      <c r="B4441" s="36"/>
      <c r="C4441" s="122" t="s">
        <v>16035</v>
      </c>
      <c r="D4441" s="106"/>
      <c r="E4441" s="106"/>
      <c r="F4441" s="106">
        <v>3</v>
      </c>
      <c r="G4441" s="117">
        <v>272.14</v>
      </c>
      <c r="H4441" s="102"/>
    </row>
    <row r="4442" spans="1:8" ht="31.5" x14ac:dyDescent="0.25">
      <c r="A4442" s="36" t="s">
        <v>5317</v>
      </c>
      <c r="B4442" s="36" t="s">
        <v>11137</v>
      </c>
      <c r="C4442" s="121" t="s">
        <v>5318</v>
      </c>
      <c r="D4442" s="36" t="s">
        <v>3</v>
      </c>
      <c r="E4442" s="36">
        <v>10</v>
      </c>
      <c r="F4442" s="36">
        <v>1</v>
      </c>
      <c r="G4442" s="116">
        <v>259.18</v>
      </c>
      <c r="H4442" s="102" t="s">
        <v>20252</v>
      </c>
    </row>
    <row r="4443" spans="1:8" ht="31.5" x14ac:dyDescent="0.25">
      <c r="A4443" s="36"/>
      <c r="B4443" s="36"/>
      <c r="C4443" s="122" t="s">
        <v>16036</v>
      </c>
      <c r="D4443" s="106"/>
      <c r="E4443" s="106"/>
      <c r="F4443" s="106">
        <v>1</v>
      </c>
      <c r="G4443" s="117">
        <v>259.18</v>
      </c>
      <c r="H4443" s="102"/>
    </row>
    <row r="4444" spans="1:8" x14ac:dyDescent="0.25">
      <c r="A4444" s="36" t="s">
        <v>5319</v>
      </c>
      <c r="B4444" s="36" t="s">
        <v>11138</v>
      </c>
      <c r="C4444" s="121" t="s">
        <v>5320</v>
      </c>
      <c r="D4444" s="36" t="s">
        <v>5</v>
      </c>
      <c r="E4444" s="36">
        <v>5</v>
      </c>
      <c r="F4444" s="36">
        <v>1</v>
      </c>
      <c r="G4444" s="116">
        <v>129.59</v>
      </c>
      <c r="H4444" s="102" t="s">
        <v>18165</v>
      </c>
    </row>
    <row r="4445" spans="1:8" x14ac:dyDescent="0.25">
      <c r="A4445" s="36"/>
      <c r="B4445" s="36"/>
      <c r="C4445" s="121"/>
      <c r="D4445" s="36" t="s">
        <v>7</v>
      </c>
      <c r="E4445" s="36">
        <v>0.5</v>
      </c>
      <c r="F4445" s="36">
        <v>3</v>
      </c>
      <c r="G4445" s="116">
        <v>38.880000000000003</v>
      </c>
      <c r="H4445" s="102"/>
    </row>
    <row r="4446" spans="1:8" x14ac:dyDescent="0.25">
      <c r="A4446" s="36"/>
      <c r="B4446" s="36"/>
      <c r="C4446" s="122" t="s">
        <v>16037</v>
      </c>
      <c r="D4446" s="106"/>
      <c r="E4446" s="106"/>
      <c r="F4446" s="106">
        <v>4</v>
      </c>
      <c r="G4446" s="117">
        <v>168.47</v>
      </c>
      <c r="H4446" s="102"/>
    </row>
    <row r="4447" spans="1:8" ht="31.5" x14ac:dyDescent="0.25">
      <c r="A4447" s="36" t="s">
        <v>5322</v>
      </c>
      <c r="B4447" s="36" t="s">
        <v>11139</v>
      </c>
      <c r="C4447" s="121" t="s">
        <v>5323</v>
      </c>
      <c r="D4447" s="36" t="s">
        <v>5</v>
      </c>
      <c r="E4447" s="36">
        <v>5</v>
      </c>
      <c r="F4447" s="36">
        <v>1</v>
      </c>
      <c r="G4447" s="116">
        <v>129.59</v>
      </c>
      <c r="H4447" s="102" t="s">
        <v>20318</v>
      </c>
    </row>
    <row r="4448" spans="1:8" ht="31.5" x14ac:dyDescent="0.25">
      <c r="A4448" s="36"/>
      <c r="B4448" s="36"/>
      <c r="C4448" s="122" t="s">
        <v>16038</v>
      </c>
      <c r="D4448" s="106"/>
      <c r="E4448" s="106"/>
      <c r="F4448" s="106">
        <v>1</v>
      </c>
      <c r="G4448" s="117">
        <v>129.59</v>
      </c>
      <c r="H4448" s="102"/>
    </row>
    <row r="4449" spans="1:8" x14ac:dyDescent="0.25">
      <c r="A4449" s="36" t="s">
        <v>5324</v>
      </c>
      <c r="B4449" s="36" t="s">
        <v>11140</v>
      </c>
      <c r="C4449" s="121" t="s">
        <v>5325</v>
      </c>
      <c r="D4449" s="36" t="s">
        <v>7</v>
      </c>
      <c r="E4449" s="36">
        <v>0.5</v>
      </c>
      <c r="F4449" s="36">
        <v>1</v>
      </c>
      <c r="G4449" s="116">
        <v>12.96</v>
      </c>
      <c r="H4449" s="102" t="s">
        <v>20253</v>
      </c>
    </row>
    <row r="4450" spans="1:8" ht="31.5" x14ac:dyDescent="0.25">
      <c r="A4450" s="36"/>
      <c r="B4450" s="36"/>
      <c r="C4450" s="122" t="s">
        <v>16039</v>
      </c>
      <c r="D4450" s="106"/>
      <c r="E4450" s="106"/>
      <c r="F4450" s="106">
        <v>1</v>
      </c>
      <c r="G4450" s="117">
        <v>12.96</v>
      </c>
      <c r="H4450" s="102"/>
    </row>
    <row r="4451" spans="1:8" x14ac:dyDescent="0.25">
      <c r="A4451" s="36" t="s">
        <v>5326</v>
      </c>
      <c r="B4451" s="36" t="s">
        <v>11141</v>
      </c>
      <c r="C4451" s="121" t="s">
        <v>5327</v>
      </c>
      <c r="D4451" s="36" t="s">
        <v>7</v>
      </c>
      <c r="E4451" s="36">
        <v>0.5</v>
      </c>
      <c r="F4451" s="36">
        <v>1</v>
      </c>
      <c r="G4451" s="116">
        <v>12.96</v>
      </c>
      <c r="H4451" s="102" t="s">
        <v>20262</v>
      </c>
    </row>
    <row r="4452" spans="1:8" ht="31.5" x14ac:dyDescent="0.25">
      <c r="A4452" s="36"/>
      <c r="B4452" s="36"/>
      <c r="C4452" s="122" t="s">
        <v>16040</v>
      </c>
      <c r="D4452" s="106"/>
      <c r="E4452" s="106"/>
      <c r="F4452" s="106">
        <v>1</v>
      </c>
      <c r="G4452" s="117">
        <v>12.96</v>
      </c>
      <c r="H4452" s="102"/>
    </row>
    <row r="4453" spans="1:8" x14ac:dyDescent="0.25">
      <c r="A4453" s="36" t="s">
        <v>5328</v>
      </c>
      <c r="B4453" s="36" t="s">
        <v>11142</v>
      </c>
      <c r="C4453" s="121" t="s">
        <v>5329</v>
      </c>
      <c r="D4453" s="36" t="s">
        <v>5</v>
      </c>
      <c r="E4453" s="36">
        <v>5</v>
      </c>
      <c r="F4453" s="36">
        <v>1</v>
      </c>
      <c r="G4453" s="116">
        <v>129.59</v>
      </c>
      <c r="H4453" s="102" t="s">
        <v>16892</v>
      </c>
    </row>
    <row r="4454" spans="1:8" x14ac:dyDescent="0.25">
      <c r="A4454" s="36"/>
      <c r="B4454" s="36"/>
      <c r="C4454" s="122" t="s">
        <v>16041</v>
      </c>
      <c r="D4454" s="106"/>
      <c r="E4454" s="106"/>
      <c r="F4454" s="106">
        <v>1</v>
      </c>
      <c r="G4454" s="117">
        <v>129.59</v>
      </c>
      <c r="H4454" s="102"/>
    </row>
    <row r="4455" spans="1:8" x14ac:dyDescent="0.25">
      <c r="A4455" s="36" t="s">
        <v>5330</v>
      </c>
      <c r="B4455" s="36" t="s">
        <v>11143</v>
      </c>
      <c r="C4455" s="121" t="s">
        <v>5331</v>
      </c>
      <c r="D4455" s="36" t="s">
        <v>5</v>
      </c>
      <c r="E4455" s="36">
        <v>5</v>
      </c>
      <c r="F4455" s="36">
        <v>1</v>
      </c>
      <c r="G4455" s="116">
        <v>129.59</v>
      </c>
      <c r="H4455" s="102" t="s">
        <v>18942</v>
      </c>
    </row>
    <row r="4456" spans="1:8" ht="31.5" x14ac:dyDescent="0.25">
      <c r="A4456" s="36"/>
      <c r="B4456" s="36"/>
      <c r="C4456" s="122" t="s">
        <v>16042</v>
      </c>
      <c r="D4456" s="106"/>
      <c r="E4456" s="106"/>
      <c r="F4456" s="106">
        <v>1</v>
      </c>
      <c r="G4456" s="117">
        <v>129.59</v>
      </c>
      <c r="H4456" s="102"/>
    </row>
    <row r="4457" spans="1:8" x14ac:dyDescent="0.25">
      <c r="A4457" s="36" t="s">
        <v>5332</v>
      </c>
      <c r="B4457" s="36" t="s">
        <v>11144</v>
      </c>
      <c r="C4457" s="121" t="s">
        <v>5333</v>
      </c>
      <c r="D4457" s="36" t="s">
        <v>7</v>
      </c>
      <c r="E4457" s="36">
        <v>0.5</v>
      </c>
      <c r="F4457" s="36">
        <v>1</v>
      </c>
      <c r="G4457" s="116">
        <v>12.96</v>
      </c>
      <c r="H4457" s="102" t="s">
        <v>19252</v>
      </c>
    </row>
    <row r="4458" spans="1:8" x14ac:dyDescent="0.25">
      <c r="A4458" s="36"/>
      <c r="B4458" s="36"/>
      <c r="C4458" s="122" t="s">
        <v>16043</v>
      </c>
      <c r="D4458" s="106"/>
      <c r="E4458" s="106"/>
      <c r="F4458" s="106">
        <v>1</v>
      </c>
      <c r="G4458" s="117">
        <v>12.96</v>
      </c>
      <c r="H4458" s="102"/>
    </row>
    <row r="4459" spans="1:8" x14ac:dyDescent="0.25">
      <c r="A4459" s="36" t="s">
        <v>5334</v>
      </c>
      <c r="B4459" s="36" t="s">
        <v>11145</v>
      </c>
      <c r="C4459" s="121" t="s">
        <v>5335</v>
      </c>
      <c r="D4459" s="36" t="s">
        <v>8</v>
      </c>
      <c r="E4459" s="36">
        <v>2</v>
      </c>
      <c r="F4459" s="36">
        <v>1</v>
      </c>
      <c r="G4459" s="116">
        <v>51.84</v>
      </c>
      <c r="H4459" s="102" t="s">
        <v>17643</v>
      </c>
    </row>
    <row r="4460" spans="1:8" x14ac:dyDescent="0.25">
      <c r="A4460" s="36"/>
      <c r="B4460" s="36"/>
      <c r="C4460" s="121"/>
      <c r="D4460" s="36" t="s">
        <v>7</v>
      </c>
      <c r="E4460" s="36">
        <v>0.5</v>
      </c>
      <c r="F4460" s="36">
        <v>1</v>
      </c>
      <c r="G4460" s="116">
        <v>12.96</v>
      </c>
      <c r="H4460" s="102"/>
    </row>
    <row r="4461" spans="1:8" x14ac:dyDescent="0.25">
      <c r="A4461" s="36"/>
      <c r="B4461" s="36"/>
      <c r="C4461" s="122" t="s">
        <v>16044</v>
      </c>
      <c r="D4461" s="106"/>
      <c r="E4461" s="106"/>
      <c r="F4461" s="106">
        <v>2</v>
      </c>
      <c r="G4461" s="117">
        <v>64.800000000000011</v>
      </c>
      <c r="H4461" s="102"/>
    </row>
    <row r="4462" spans="1:8" ht="31.5" x14ac:dyDescent="0.25">
      <c r="A4462" s="36" t="s">
        <v>5336</v>
      </c>
      <c r="B4462" s="36" t="s">
        <v>11146</v>
      </c>
      <c r="C4462" s="121" t="s">
        <v>5337</v>
      </c>
      <c r="D4462" s="36" t="s">
        <v>3</v>
      </c>
      <c r="E4462" s="36">
        <v>10</v>
      </c>
      <c r="F4462" s="36">
        <v>1</v>
      </c>
      <c r="G4462" s="116">
        <v>259.18</v>
      </c>
      <c r="H4462" s="102" t="s">
        <v>20666</v>
      </c>
    </row>
    <row r="4463" spans="1:8" ht="31.5" x14ac:dyDescent="0.25">
      <c r="A4463" s="36"/>
      <c r="B4463" s="36"/>
      <c r="C4463" s="122" t="s">
        <v>16045</v>
      </c>
      <c r="D4463" s="106"/>
      <c r="E4463" s="106"/>
      <c r="F4463" s="106">
        <v>1</v>
      </c>
      <c r="G4463" s="117">
        <v>259.18</v>
      </c>
      <c r="H4463" s="102"/>
    </row>
    <row r="4464" spans="1:8" ht="31.5" x14ac:dyDescent="0.25">
      <c r="A4464" s="36" t="s">
        <v>5338</v>
      </c>
      <c r="B4464" s="36" t="s">
        <v>11147</v>
      </c>
      <c r="C4464" s="121" t="s">
        <v>5339</v>
      </c>
      <c r="D4464" s="36" t="s">
        <v>5</v>
      </c>
      <c r="E4464" s="36">
        <v>5</v>
      </c>
      <c r="F4464" s="36">
        <v>1</v>
      </c>
      <c r="G4464" s="116">
        <v>129.59</v>
      </c>
      <c r="H4464" s="102" t="s">
        <v>20312</v>
      </c>
    </row>
    <row r="4465" spans="1:8" x14ac:dyDescent="0.25">
      <c r="A4465" s="36"/>
      <c r="B4465" s="36"/>
      <c r="C4465" s="121"/>
      <c r="D4465" s="36" t="s">
        <v>7</v>
      </c>
      <c r="E4465" s="36">
        <v>0.5</v>
      </c>
      <c r="F4465" s="36">
        <v>1</v>
      </c>
      <c r="G4465" s="116">
        <v>12.96</v>
      </c>
      <c r="H4465" s="102"/>
    </row>
    <row r="4466" spans="1:8" ht="31.5" x14ac:dyDescent="0.25">
      <c r="A4466" s="36"/>
      <c r="B4466" s="36"/>
      <c r="C4466" s="122" t="s">
        <v>16046</v>
      </c>
      <c r="D4466" s="106"/>
      <c r="E4466" s="106"/>
      <c r="F4466" s="106">
        <v>2</v>
      </c>
      <c r="G4466" s="117">
        <v>142.55000000000001</v>
      </c>
      <c r="H4466" s="102"/>
    </row>
    <row r="4467" spans="1:8" ht="31.5" x14ac:dyDescent="0.25">
      <c r="A4467" s="36" t="s">
        <v>5340</v>
      </c>
      <c r="B4467" s="36" t="s">
        <v>11148</v>
      </c>
      <c r="C4467" s="121" t="s">
        <v>5341</v>
      </c>
      <c r="D4467" s="36" t="s">
        <v>5</v>
      </c>
      <c r="E4467" s="36">
        <v>5</v>
      </c>
      <c r="F4467" s="36">
        <v>1</v>
      </c>
      <c r="G4467" s="116">
        <v>129.59</v>
      </c>
      <c r="H4467" s="102" t="s">
        <v>18527</v>
      </c>
    </row>
    <row r="4468" spans="1:8" ht="31.5" x14ac:dyDescent="0.25">
      <c r="A4468" s="36"/>
      <c r="B4468" s="36"/>
      <c r="C4468" s="122" t="s">
        <v>16047</v>
      </c>
      <c r="D4468" s="106"/>
      <c r="E4468" s="106"/>
      <c r="F4468" s="106">
        <v>1</v>
      </c>
      <c r="G4468" s="117">
        <v>129.59</v>
      </c>
      <c r="H4468" s="102"/>
    </row>
    <row r="4469" spans="1:8" ht="31.5" x14ac:dyDescent="0.25">
      <c r="A4469" s="36" t="s">
        <v>5342</v>
      </c>
      <c r="B4469" s="36" t="s">
        <v>11149</v>
      </c>
      <c r="C4469" s="121" t="s">
        <v>5343</v>
      </c>
      <c r="D4469" s="36" t="s">
        <v>3</v>
      </c>
      <c r="E4469" s="36">
        <v>10</v>
      </c>
      <c r="F4469" s="36">
        <v>1</v>
      </c>
      <c r="G4469" s="116">
        <v>259.18</v>
      </c>
      <c r="H4469" s="102" t="s">
        <v>16887</v>
      </c>
    </row>
    <row r="4470" spans="1:8" ht="47.25" x14ac:dyDescent="0.25">
      <c r="A4470" s="36"/>
      <c r="B4470" s="36"/>
      <c r="C4470" s="122" t="s">
        <v>16048</v>
      </c>
      <c r="D4470" s="106"/>
      <c r="E4470" s="106"/>
      <c r="F4470" s="106">
        <v>1</v>
      </c>
      <c r="G4470" s="117">
        <v>259.18</v>
      </c>
      <c r="H4470" s="102"/>
    </row>
    <row r="4471" spans="1:8" ht="31.5" x14ac:dyDescent="0.25">
      <c r="A4471" s="36" t="s">
        <v>5344</v>
      </c>
      <c r="B4471" s="36" t="s">
        <v>11150</v>
      </c>
      <c r="C4471" s="121" t="s">
        <v>5345</v>
      </c>
      <c r="D4471" s="36" t="s">
        <v>7</v>
      </c>
      <c r="E4471" s="36">
        <v>0.5</v>
      </c>
      <c r="F4471" s="36">
        <v>1</v>
      </c>
      <c r="G4471" s="116">
        <v>12.96</v>
      </c>
      <c r="H4471" s="102" t="s">
        <v>18649</v>
      </c>
    </row>
    <row r="4472" spans="1:8" ht="31.5" x14ac:dyDescent="0.25">
      <c r="A4472" s="36"/>
      <c r="B4472" s="36"/>
      <c r="C4472" s="122" t="s">
        <v>16049</v>
      </c>
      <c r="D4472" s="106"/>
      <c r="E4472" s="106"/>
      <c r="F4472" s="106">
        <v>1</v>
      </c>
      <c r="G4472" s="117">
        <v>12.96</v>
      </c>
      <c r="H4472" s="102"/>
    </row>
    <row r="4473" spans="1:8" x14ac:dyDescent="0.25">
      <c r="A4473" s="36" t="s">
        <v>5346</v>
      </c>
      <c r="B4473" s="36" t="s">
        <v>11151</v>
      </c>
      <c r="C4473" s="121" t="s">
        <v>5347</v>
      </c>
      <c r="D4473" s="36" t="s">
        <v>4</v>
      </c>
      <c r="E4473" s="36">
        <v>8</v>
      </c>
      <c r="F4473" s="36">
        <v>1</v>
      </c>
      <c r="G4473" s="116">
        <v>207.35</v>
      </c>
      <c r="H4473" s="102" t="s">
        <v>20040</v>
      </c>
    </row>
    <row r="4474" spans="1:8" x14ac:dyDescent="0.25">
      <c r="A4474" s="36"/>
      <c r="B4474" s="36"/>
      <c r="C4474" s="122" t="s">
        <v>16050</v>
      </c>
      <c r="D4474" s="106"/>
      <c r="E4474" s="106"/>
      <c r="F4474" s="106">
        <v>1</v>
      </c>
      <c r="G4474" s="117">
        <v>207.35</v>
      </c>
      <c r="H4474" s="102"/>
    </row>
    <row r="4475" spans="1:8" ht="31.5" x14ac:dyDescent="0.25">
      <c r="A4475" s="36" t="s">
        <v>5348</v>
      </c>
      <c r="B4475" s="36" t="s">
        <v>11152</v>
      </c>
      <c r="C4475" s="121" t="s">
        <v>5349</v>
      </c>
      <c r="D4475" s="36" t="s">
        <v>7</v>
      </c>
      <c r="E4475" s="36">
        <v>0.5</v>
      </c>
      <c r="F4475" s="36">
        <v>1</v>
      </c>
      <c r="G4475" s="116">
        <v>12.96</v>
      </c>
      <c r="H4475" s="102" t="s">
        <v>18623</v>
      </c>
    </row>
    <row r="4476" spans="1:8" ht="31.5" x14ac:dyDescent="0.25">
      <c r="A4476" s="36"/>
      <c r="B4476" s="36"/>
      <c r="C4476" s="122" t="s">
        <v>16051</v>
      </c>
      <c r="D4476" s="106"/>
      <c r="E4476" s="106"/>
      <c r="F4476" s="106">
        <v>1</v>
      </c>
      <c r="G4476" s="117">
        <v>12.96</v>
      </c>
      <c r="H4476" s="102"/>
    </row>
    <row r="4477" spans="1:8" ht="31.5" x14ac:dyDescent="0.25">
      <c r="A4477" s="36" t="s">
        <v>5350</v>
      </c>
      <c r="B4477" s="36" t="s">
        <v>11153</v>
      </c>
      <c r="C4477" s="121" t="s">
        <v>5351</v>
      </c>
      <c r="D4477" s="36" t="s">
        <v>7</v>
      </c>
      <c r="E4477" s="36">
        <v>0.5</v>
      </c>
      <c r="F4477" s="36">
        <v>1</v>
      </c>
      <c r="G4477" s="116">
        <v>12.96</v>
      </c>
      <c r="H4477" s="102" t="s">
        <v>17492</v>
      </c>
    </row>
    <row r="4478" spans="1:8" ht="31.5" x14ac:dyDescent="0.25">
      <c r="A4478" s="36"/>
      <c r="B4478" s="36"/>
      <c r="C4478" s="122" t="s">
        <v>16052</v>
      </c>
      <c r="D4478" s="106"/>
      <c r="E4478" s="106"/>
      <c r="F4478" s="106">
        <v>1</v>
      </c>
      <c r="G4478" s="117">
        <v>12.96</v>
      </c>
      <c r="H4478" s="102"/>
    </row>
    <row r="4479" spans="1:8" x14ac:dyDescent="0.25">
      <c r="A4479" s="36" t="s">
        <v>5352</v>
      </c>
      <c r="B4479" s="36" t="s">
        <v>11154</v>
      </c>
      <c r="C4479" s="121" t="s">
        <v>5353</v>
      </c>
      <c r="D4479" s="36" t="s">
        <v>7</v>
      </c>
      <c r="E4479" s="36">
        <v>0.5</v>
      </c>
      <c r="F4479" s="36">
        <v>1</v>
      </c>
      <c r="G4479" s="116">
        <v>12.96</v>
      </c>
      <c r="H4479" s="102" t="s">
        <v>17982</v>
      </c>
    </row>
    <row r="4480" spans="1:8" ht="31.5" x14ac:dyDescent="0.25">
      <c r="A4480" s="36"/>
      <c r="B4480" s="36"/>
      <c r="C4480" s="122" t="s">
        <v>16053</v>
      </c>
      <c r="D4480" s="106"/>
      <c r="E4480" s="106"/>
      <c r="F4480" s="106">
        <v>1</v>
      </c>
      <c r="G4480" s="117">
        <v>12.96</v>
      </c>
      <c r="H4480" s="102"/>
    </row>
    <row r="4481" spans="1:8" ht="31.5" x14ac:dyDescent="0.25">
      <c r="A4481" s="36" t="s">
        <v>5354</v>
      </c>
      <c r="B4481" s="36" t="s">
        <v>11155</v>
      </c>
      <c r="C4481" s="121" t="s">
        <v>5355</v>
      </c>
      <c r="D4481" s="36" t="s">
        <v>3</v>
      </c>
      <c r="E4481" s="36">
        <v>10</v>
      </c>
      <c r="F4481" s="36">
        <v>1</v>
      </c>
      <c r="G4481" s="116">
        <v>259.18</v>
      </c>
      <c r="H4481" s="102" t="s">
        <v>19147</v>
      </c>
    </row>
    <row r="4482" spans="1:8" ht="31.5" x14ac:dyDescent="0.25">
      <c r="A4482" s="36"/>
      <c r="B4482" s="36"/>
      <c r="C4482" s="122" t="s">
        <v>16054</v>
      </c>
      <c r="D4482" s="106"/>
      <c r="E4482" s="106"/>
      <c r="F4482" s="106">
        <v>1</v>
      </c>
      <c r="G4482" s="117">
        <v>259.18</v>
      </c>
      <c r="H4482" s="102"/>
    </row>
    <row r="4483" spans="1:8" x14ac:dyDescent="0.25">
      <c r="A4483" s="36" t="s">
        <v>5356</v>
      </c>
      <c r="B4483" s="36" t="s">
        <v>11156</v>
      </c>
      <c r="C4483" s="121" t="s">
        <v>5357</v>
      </c>
      <c r="D4483" s="36" t="s">
        <v>7</v>
      </c>
      <c r="E4483" s="36">
        <v>0.5</v>
      </c>
      <c r="F4483" s="36">
        <v>1</v>
      </c>
      <c r="G4483" s="116">
        <v>12.96</v>
      </c>
      <c r="H4483" s="102" t="s">
        <v>19942</v>
      </c>
    </row>
    <row r="4484" spans="1:8" ht="31.5" x14ac:dyDescent="0.25">
      <c r="A4484" s="36"/>
      <c r="B4484" s="36"/>
      <c r="C4484" s="122" t="s">
        <v>16055</v>
      </c>
      <c r="D4484" s="106"/>
      <c r="E4484" s="106"/>
      <c r="F4484" s="106">
        <v>1</v>
      </c>
      <c r="G4484" s="117">
        <v>12.96</v>
      </c>
      <c r="H4484" s="102"/>
    </row>
    <row r="4485" spans="1:8" x14ac:dyDescent="0.25">
      <c r="A4485" s="36" t="s">
        <v>5358</v>
      </c>
      <c r="B4485" s="36" t="s">
        <v>11157</v>
      </c>
      <c r="C4485" s="121" t="s">
        <v>5359</v>
      </c>
      <c r="D4485" s="36" t="s">
        <v>6</v>
      </c>
      <c r="E4485" s="36">
        <v>1</v>
      </c>
      <c r="F4485" s="36">
        <v>1</v>
      </c>
      <c r="G4485" s="116">
        <v>25.92</v>
      </c>
      <c r="H4485" s="102" t="s">
        <v>19597</v>
      </c>
    </row>
    <row r="4486" spans="1:8" ht="31.5" x14ac:dyDescent="0.25">
      <c r="A4486" s="36"/>
      <c r="B4486" s="36"/>
      <c r="C4486" s="122" t="s">
        <v>16056</v>
      </c>
      <c r="D4486" s="106"/>
      <c r="E4486" s="106"/>
      <c r="F4486" s="106">
        <v>1</v>
      </c>
      <c r="G4486" s="117">
        <v>25.92</v>
      </c>
      <c r="H4486" s="102"/>
    </row>
    <row r="4487" spans="1:8" x14ac:dyDescent="0.25">
      <c r="A4487" s="36" t="s">
        <v>5360</v>
      </c>
      <c r="B4487" s="36" t="s">
        <v>11158</v>
      </c>
      <c r="C4487" s="121" t="s">
        <v>5361</v>
      </c>
      <c r="D4487" s="36" t="s">
        <v>6</v>
      </c>
      <c r="E4487" s="36">
        <v>1</v>
      </c>
      <c r="F4487" s="36">
        <v>1</v>
      </c>
      <c r="G4487" s="116">
        <v>25.92</v>
      </c>
      <c r="H4487" s="102" t="s">
        <v>17144</v>
      </c>
    </row>
    <row r="4488" spans="1:8" ht="31.5" x14ac:dyDescent="0.25">
      <c r="A4488" s="36"/>
      <c r="B4488" s="36"/>
      <c r="C4488" s="122" t="s">
        <v>16057</v>
      </c>
      <c r="D4488" s="106"/>
      <c r="E4488" s="106"/>
      <c r="F4488" s="106">
        <v>1</v>
      </c>
      <c r="G4488" s="117">
        <v>25.92</v>
      </c>
      <c r="H4488" s="102"/>
    </row>
    <row r="4489" spans="1:8" ht="31.5" x14ac:dyDescent="0.25">
      <c r="A4489" s="36" t="s">
        <v>5362</v>
      </c>
      <c r="B4489" s="36" t="s">
        <v>11159</v>
      </c>
      <c r="C4489" s="121" t="s">
        <v>5363</v>
      </c>
      <c r="D4489" s="36" t="s">
        <v>7</v>
      </c>
      <c r="E4489" s="36">
        <v>0.5</v>
      </c>
      <c r="F4489" s="36">
        <v>1</v>
      </c>
      <c r="G4489" s="116">
        <v>12.96</v>
      </c>
      <c r="H4489" s="102" t="s">
        <v>19924</v>
      </c>
    </row>
    <row r="4490" spans="1:8" ht="31.5" x14ac:dyDescent="0.25">
      <c r="A4490" s="36"/>
      <c r="B4490" s="36"/>
      <c r="C4490" s="122" t="s">
        <v>16058</v>
      </c>
      <c r="D4490" s="106"/>
      <c r="E4490" s="106"/>
      <c r="F4490" s="106">
        <v>1</v>
      </c>
      <c r="G4490" s="117">
        <v>12.96</v>
      </c>
      <c r="H4490" s="102"/>
    </row>
    <row r="4491" spans="1:8" x14ac:dyDescent="0.25">
      <c r="A4491" s="36" t="s">
        <v>5364</v>
      </c>
      <c r="B4491" s="36" t="s">
        <v>11160</v>
      </c>
      <c r="C4491" s="121" t="s">
        <v>5365</v>
      </c>
      <c r="D4491" s="36" t="s">
        <v>7</v>
      </c>
      <c r="E4491" s="36">
        <v>0.5</v>
      </c>
      <c r="F4491" s="36">
        <v>1</v>
      </c>
      <c r="G4491" s="116">
        <v>12.96</v>
      </c>
      <c r="H4491" s="102" t="s">
        <v>20626</v>
      </c>
    </row>
    <row r="4492" spans="1:8" ht="31.5" x14ac:dyDescent="0.25">
      <c r="A4492" s="36"/>
      <c r="B4492" s="36"/>
      <c r="C4492" s="122" t="s">
        <v>16059</v>
      </c>
      <c r="D4492" s="106"/>
      <c r="E4492" s="106"/>
      <c r="F4492" s="106">
        <v>1</v>
      </c>
      <c r="G4492" s="117">
        <v>12.96</v>
      </c>
      <c r="H4492" s="102"/>
    </row>
    <row r="4493" spans="1:8" ht="31.5" x14ac:dyDescent="0.25">
      <c r="A4493" s="36" t="s">
        <v>5366</v>
      </c>
      <c r="B4493" s="36" t="s">
        <v>11161</v>
      </c>
      <c r="C4493" s="121" t="s">
        <v>5367</v>
      </c>
      <c r="D4493" s="36" t="s">
        <v>5</v>
      </c>
      <c r="E4493" s="36">
        <v>5</v>
      </c>
      <c r="F4493" s="36">
        <v>1</v>
      </c>
      <c r="G4493" s="116">
        <v>129.59</v>
      </c>
      <c r="H4493" s="102" t="s">
        <v>20291</v>
      </c>
    </row>
    <row r="4494" spans="1:8" ht="31.5" x14ac:dyDescent="0.25">
      <c r="A4494" s="36"/>
      <c r="B4494" s="36"/>
      <c r="C4494" s="122" t="s">
        <v>16060</v>
      </c>
      <c r="D4494" s="106"/>
      <c r="E4494" s="106"/>
      <c r="F4494" s="106">
        <v>1</v>
      </c>
      <c r="G4494" s="117">
        <v>129.59</v>
      </c>
      <c r="H4494" s="102"/>
    </row>
    <row r="4495" spans="1:8" ht="31.5" x14ac:dyDescent="0.25">
      <c r="A4495" s="36" t="s">
        <v>5368</v>
      </c>
      <c r="B4495" s="36" t="s">
        <v>11162</v>
      </c>
      <c r="C4495" s="121" t="s">
        <v>5369</v>
      </c>
      <c r="D4495" s="36" t="s">
        <v>5</v>
      </c>
      <c r="E4495" s="36">
        <v>5</v>
      </c>
      <c r="F4495" s="36">
        <v>1</v>
      </c>
      <c r="G4495" s="116">
        <v>129.59</v>
      </c>
      <c r="H4495" s="102" t="s">
        <v>17980</v>
      </c>
    </row>
    <row r="4496" spans="1:8" ht="31.5" x14ac:dyDescent="0.25">
      <c r="A4496" s="36"/>
      <c r="B4496" s="36"/>
      <c r="C4496" s="122" t="s">
        <v>16061</v>
      </c>
      <c r="D4496" s="106"/>
      <c r="E4496" s="106"/>
      <c r="F4496" s="106">
        <v>1</v>
      </c>
      <c r="G4496" s="117">
        <v>129.59</v>
      </c>
      <c r="H4496" s="102"/>
    </row>
    <row r="4497" spans="1:8" x14ac:dyDescent="0.25">
      <c r="A4497" s="36" t="s">
        <v>5370</v>
      </c>
      <c r="B4497" s="36" t="s">
        <v>11163</v>
      </c>
      <c r="C4497" s="121" t="s">
        <v>5371</v>
      </c>
      <c r="D4497" s="36" t="s">
        <v>7</v>
      </c>
      <c r="E4497" s="36">
        <v>0.5</v>
      </c>
      <c r="F4497" s="36">
        <v>1</v>
      </c>
      <c r="G4497" s="116">
        <v>12.96</v>
      </c>
      <c r="H4497" s="102" t="s">
        <v>18391</v>
      </c>
    </row>
    <row r="4498" spans="1:8" ht="31.5" x14ac:dyDescent="0.25">
      <c r="A4498" s="36"/>
      <c r="B4498" s="36"/>
      <c r="C4498" s="122" t="s">
        <v>16062</v>
      </c>
      <c r="D4498" s="106"/>
      <c r="E4498" s="106"/>
      <c r="F4498" s="106">
        <v>1</v>
      </c>
      <c r="G4498" s="117">
        <v>12.96</v>
      </c>
      <c r="H4498" s="102"/>
    </row>
    <row r="4499" spans="1:8" x14ac:dyDescent="0.25">
      <c r="A4499" s="36" t="s">
        <v>5372</v>
      </c>
      <c r="B4499" s="36" t="s">
        <v>11164</v>
      </c>
      <c r="C4499" s="121" t="s">
        <v>5373</v>
      </c>
      <c r="D4499" s="36" t="s">
        <v>7</v>
      </c>
      <c r="E4499" s="36">
        <v>0.5</v>
      </c>
      <c r="F4499" s="36">
        <v>1</v>
      </c>
      <c r="G4499" s="116">
        <v>12.96</v>
      </c>
      <c r="H4499" s="102" t="s">
        <v>20352</v>
      </c>
    </row>
    <row r="4500" spans="1:8" ht="31.5" x14ac:dyDescent="0.25">
      <c r="A4500" s="36"/>
      <c r="B4500" s="36"/>
      <c r="C4500" s="122" t="s">
        <v>16063</v>
      </c>
      <c r="D4500" s="106"/>
      <c r="E4500" s="106"/>
      <c r="F4500" s="106">
        <v>1</v>
      </c>
      <c r="G4500" s="117">
        <v>12.96</v>
      </c>
      <c r="H4500" s="102"/>
    </row>
    <row r="4501" spans="1:8" x14ac:dyDescent="0.25">
      <c r="A4501" s="36" t="s">
        <v>5374</v>
      </c>
      <c r="B4501" s="36" t="s">
        <v>11165</v>
      </c>
      <c r="C4501" s="121" t="s">
        <v>7412</v>
      </c>
      <c r="D4501" s="36" t="s">
        <v>3</v>
      </c>
      <c r="E4501" s="36">
        <v>10</v>
      </c>
      <c r="F4501" s="36">
        <v>1</v>
      </c>
      <c r="G4501" s="116">
        <v>259.18</v>
      </c>
      <c r="H4501" s="102" t="s">
        <v>20674</v>
      </c>
    </row>
    <row r="4502" spans="1:8" x14ac:dyDescent="0.25">
      <c r="A4502" s="36"/>
      <c r="B4502" s="36"/>
      <c r="C4502" s="122" t="s">
        <v>16064</v>
      </c>
      <c r="D4502" s="106"/>
      <c r="E4502" s="106"/>
      <c r="F4502" s="106">
        <v>1</v>
      </c>
      <c r="G4502" s="117">
        <v>259.18</v>
      </c>
      <c r="H4502" s="102"/>
    </row>
    <row r="4503" spans="1:8" x14ac:dyDescent="0.25">
      <c r="A4503" s="36" t="s">
        <v>5376</v>
      </c>
      <c r="B4503" s="36" t="s">
        <v>11166</v>
      </c>
      <c r="C4503" s="121" t="s">
        <v>5377</v>
      </c>
      <c r="D4503" s="36" t="s">
        <v>7</v>
      </c>
      <c r="E4503" s="36">
        <v>0.5</v>
      </c>
      <c r="F4503" s="36">
        <v>1</v>
      </c>
      <c r="G4503" s="116">
        <v>12.96</v>
      </c>
      <c r="H4503" s="102" t="s">
        <v>17843</v>
      </c>
    </row>
    <row r="4504" spans="1:8" ht="31.5" x14ac:dyDescent="0.25">
      <c r="A4504" s="36"/>
      <c r="B4504" s="36"/>
      <c r="C4504" s="122" t="s">
        <v>16065</v>
      </c>
      <c r="D4504" s="106"/>
      <c r="E4504" s="106"/>
      <c r="F4504" s="106">
        <v>1</v>
      </c>
      <c r="G4504" s="117">
        <v>12.96</v>
      </c>
      <c r="H4504" s="102"/>
    </row>
    <row r="4505" spans="1:8" ht="31.5" x14ac:dyDescent="0.25">
      <c r="A4505" s="36" t="s">
        <v>5378</v>
      </c>
      <c r="B4505" s="36" t="s">
        <v>11167</v>
      </c>
      <c r="C4505" s="121" t="s">
        <v>5379</v>
      </c>
      <c r="D4505" s="36" t="s">
        <v>7</v>
      </c>
      <c r="E4505" s="36">
        <v>0.5</v>
      </c>
      <c r="F4505" s="36">
        <v>1</v>
      </c>
      <c r="G4505" s="116">
        <v>12.96</v>
      </c>
      <c r="H4505" s="102" t="s">
        <v>18528</v>
      </c>
    </row>
    <row r="4506" spans="1:8" ht="31.5" x14ac:dyDescent="0.25">
      <c r="A4506" s="36"/>
      <c r="B4506" s="36"/>
      <c r="C4506" s="122" t="s">
        <v>16066</v>
      </c>
      <c r="D4506" s="106"/>
      <c r="E4506" s="106"/>
      <c r="F4506" s="106">
        <v>1</v>
      </c>
      <c r="G4506" s="117">
        <v>12.96</v>
      </c>
      <c r="H4506" s="102"/>
    </row>
    <row r="4507" spans="1:8" x14ac:dyDescent="0.25">
      <c r="A4507" s="36" t="s">
        <v>5380</v>
      </c>
      <c r="B4507" s="36" t="s">
        <v>11168</v>
      </c>
      <c r="C4507" s="121" t="s">
        <v>5381</v>
      </c>
      <c r="D4507" s="36" t="s">
        <v>7</v>
      </c>
      <c r="E4507" s="36">
        <v>0.5</v>
      </c>
      <c r="F4507" s="36">
        <v>1</v>
      </c>
      <c r="G4507" s="116">
        <v>12.96</v>
      </c>
      <c r="H4507" s="102" t="s">
        <v>17926</v>
      </c>
    </row>
    <row r="4508" spans="1:8" ht="31.5" x14ac:dyDescent="0.25">
      <c r="A4508" s="36"/>
      <c r="B4508" s="36"/>
      <c r="C4508" s="122" t="s">
        <v>16067</v>
      </c>
      <c r="D4508" s="106"/>
      <c r="E4508" s="106"/>
      <c r="F4508" s="106">
        <v>1</v>
      </c>
      <c r="G4508" s="117">
        <v>12.96</v>
      </c>
      <c r="H4508" s="102"/>
    </row>
    <row r="4509" spans="1:8" x14ac:dyDescent="0.25">
      <c r="A4509" s="36" t="s">
        <v>11169</v>
      </c>
      <c r="B4509" s="36" t="s">
        <v>11170</v>
      </c>
      <c r="C4509" s="121" t="s">
        <v>11171</v>
      </c>
      <c r="D4509" s="36" t="s">
        <v>7</v>
      </c>
      <c r="E4509" s="36">
        <v>0.5</v>
      </c>
      <c r="F4509" s="36">
        <v>1</v>
      </c>
      <c r="G4509" s="116">
        <v>12.96</v>
      </c>
      <c r="H4509" s="102" t="s">
        <v>20630</v>
      </c>
    </row>
    <row r="4510" spans="1:8" ht="31.5" x14ac:dyDescent="0.25">
      <c r="A4510" s="36"/>
      <c r="B4510" s="36"/>
      <c r="C4510" s="122" t="s">
        <v>16068</v>
      </c>
      <c r="D4510" s="106"/>
      <c r="E4510" s="106"/>
      <c r="F4510" s="106">
        <v>1</v>
      </c>
      <c r="G4510" s="117">
        <v>12.96</v>
      </c>
      <c r="H4510" s="102"/>
    </row>
    <row r="4511" spans="1:8" x14ac:dyDescent="0.25">
      <c r="A4511" s="36" t="s">
        <v>5383</v>
      </c>
      <c r="B4511" s="36" t="s">
        <v>11172</v>
      </c>
      <c r="C4511" s="121" t="s">
        <v>5384</v>
      </c>
      <c r="D4511" s="36" t="s">
        <v>7</v>
      </c>
      <c r="E4511" s="36">
        <v>0.5</v>
      </c>
      <c r="F4511" s="36">
        <v>1</v>
      </c>
      <c r="G4511" s="116">
        <v>12.96</v>
      </c>
      <c r="H4511" s="102" t="s">
        <v>18140</v>
      </c>
    </row>
    <row r="4512" spans="1:8" ht="31.5" x14ac:dyDescent="0.25">
      <c r="A4512" s="36"/>
      <c r="B4512" s="36"/>
      <c r="C4512" s="122" t="s">
        <v>16069</v>
      </c>
      <c r="D4512" s="106"/>
      <c r="E4512" s="106"/>
      <c r="F4512" s="106">
        <v>1</v>
      </c>
      <c r="G4512" s="117">
        <v>12.96</v>
      </c>
      <c r="H4512" s="102"/>
    </row>
    <row r="4513" spans="1:8" x14ac:dyDescent="0.25">
      <c r="A4513" s="36" t="s">
        <v>5385</v>
      </c>
      <c r="B4513" s="36" t="s">
        <v>11173</v>
      </c>
      <c r="C4513" s="121" t="s">
        <v>5386</v>
      </c>
      <c r="D4513" s="36" t="s">
        <v>7</v>
      </c>
      <c r="E4513" s="36">
        <v>0.5</v>
      </c>
      <c r="F4513" s="36">
        <v>1</v>
      </c>
      <c r="G4513" s="116">
        <v>12.96</v>
      </c>
      <c r="H4513" s="102" t="s">
        <v>17471</v>
      </c>
    </row>
    <row r="4514" spans="1:8" ht="31.5" x14ac:dyDescent="0.25">
      <c r="A4514" s="36"/>
      <c r="B4514" s="36"/>
      <c r="C4514" s="122" t="s">
        <v>16070</v>
      </c>
      <c r="D4514" s="106"/>
      <c r="E4514" s="106"/>
      <c r="F4514" s="106">
        <v>1</v>
      </c>
      <c r="G4514" s="117">
        <v>12.96</v>
      </c>
      <c r="H4514" s="102"/>
    </row>
    <row r="4515" spans="1:8" x14ac:dyDescent="0.25">
      <c r="A4515" s="36" t="s">
        <v>5387</v>
      </c>
      <c r="B4515" s="36" t="s">
        <v>11174</v>
      </c>
      <c r="C4515" s="121" t="s">
        <v>5388</v>
      </c>
      <c r="D4515" s="36" t="s">
        <v>7</v>
      </c>
      <c r="E4515" s="36">
        <v>0.5</v>
      </c>
      <c r="F4515" s="36">
        <v>1</v>
      </c>
      <c r="G4515" s="116">
        <v>12.96</v>
      </c>
      <c r="H4515" s="102" t="s">
        <v>17102</v>
      </c>
    </row>
    <row r="4516" spans="1:8" ht="31.5" x14ac:dyDescent="0.25">
      <c r="A4516" s="36"/>
      <c r="B4516" s="36"/>
      <c r="C4516" s="122" t="s">
        <v>16071</v>
      </c>
      <c r="D4516" s="106"/>
      <c r="E4516" s="106"/>
      <c r="F4516" s="106">
        <v>1</v>
      </c>
      <c r="G4516" s="117">
        <v>12.96</v>
      </c>
      <c r="H4516" s="102"/>
    </row>
    <row r="4517" spans="1:8" x14ac:dyDescent="0.25">
      <c r="A4517" s="36" t="s">
        <v>5389</v>
      </c>
      <c r="B4517" s="36" t="s">
        <v>11175</v>
      </c>
      <c r="C4517" s="121" t="s">
        <v>5390</v>
      </c>
      <c r="D4517" s="36" t="s">
        <v>7</v>
      </c>
      <c r="E4517" s="36">
        <v>0.5</v>
      </c>
      <c r="F4517" s="36">
        <v>1</v>
      </c>
      <c r="G4517" s="116">
        <v>12.96</v>
      </c>
      <c r="H4517" s="102" t="s">
        <v>17382</v>
      </c>
    </row>
    <row r="4518" spans="1:8" ht="31.5" x14ac:dyDescent="0.25">
      <c r="A4518" s="36"/>
      <c r="B4518" s="36"/>
      <c r="C4518" s="122" t="s">
        <v>16072</v>
      </c>
      <c r="D4518" s="106"/>
      <c r="E4518" s="106"/>
      <c r="F4518" s="106">
        <v>1</v>
      </c>
      <c r="G4518" s="117">
        <v>12.96</v>
      </c>
      <c r="H4518" s="102"/>
    </row>
    <row r="4519" spans="1:8" x14ac:dyDescent="0.25">
      <c r="A4519" s="36" t="s">
        <v>5391</v>
      </c>
      <c r="B4519" s="36" t="s">
        <v>11176</v>
      </c>
      <c r="C4519" s="121" t="s">
        <v>5392</v>
      </c>
      <c r="D4519" s="36" t="s">
        <v>7</v>
      </c>
      <c r="E4519" s="36">
        <v>0.5</v>
      </c>
      <c r="F4519" s="36">
        <v>1</v>
      </c>
      <c r="G4519" s="116">
        <v>12.96</v>
      </c>
      <c r="H4519" s="102" t="s">
        <v>19056</v>
      </c>
    </row>
    <row r="4520" spans="1:8" ht="31.5" x14ac:dyDescent="0.25">
      <c r="A4520" s="36"/>
      <c r="B4520" s="36"/>
      <c r="C4520" s="122" t="s">
        <v>16073</v>
      </c>
      <c r="D4520" s="106"/>
      <c r="E4520" s="106"/>
      <c r="F4520" s="106">
        <v>1</v>
      </c>
      <c r="G4520" s="117">
        <v>12.96</v>
      </c>
      <c r="H4520" s="102"/>
    </row>
    <row r="4521" spans="1:8" x14ac:dyDescent="0.25">
      <c r="A4521" s="36" t="s">
        <v>5393</v>
      </c>
      <c r="B4521" s="36" t="s">
        <v>11177</v>
      </c>
      <c r="C4521" s="121" t="s">
        <v>5394</v>
      </c>
      <c r="D4521" s="36" t="s">
        <v>7</v>
      </c>
      <c r="E4521" s="36">
        <v>0.5</v>
      </c>
      <c r="F4521" s="36">
        <v>1</v>
      </c>
      <c r="G4521" s="116">
        <v>12.96</v>
      </c>
      <c r="H4521" s="102" t="s">
        <v>19809</v>
      </c>
    </row>
    <row r="4522" spans="1:8" ht="31.5" x14ac:dyDescent="0.25">
      <c r="A4522" s="36"/>
      <c r="B4522" s="36"/>
      <c r="C4522" s="122" t="s">
        <v>16074</v>
      </c>
      <c r="D4522" s="106"/>
      <c r="E4522" s="106"/>
      <c r="F4522" s="106">
        <v>1</v>
      </c>
      <c r="G4522" s="117">
        <v>12.96</v>
      </c>
      <c r="H4522" s="102"/>
    </row>
    <row r="4523" spans="1:8" x14ac:dyDescent="0.25">
      <c r="A4523" s="36" t="s">
        <v>5395</v>
      </c>
      <c r="B4523" s="36" t="s">
        <v>16075</v>
      </c>
      <c r="C4523" s="121" t="s">
        <v>16076</v>
      </c>
      <c r="D4523" s="36" t="s">
        <v>3</v>
      </c>
      <c r="E4523" s="36">
        <v>10</v>
      </c>
      <c r="F4523" s="36">
        <v>1</v>
      </c>
      <c r="G4523" s="116">
        <v>259.18</v>
      </c>
      <c r="H4523" s="114" t="s">
        <v>20821</v>
      </c>
    </row>
    <row r="4524" spans="1:8" x14ac:dyDescent="0.25">
      <c r="A4524" s="36"/>
      <c r="B4524" s="36"/>
      <c r="C4524" s="122" t="s">
        <v>16077</v>
      </c>
      <c r="D4524" s="106"/>
      <c r="E4524" s="106"/>
      <c r="F4524" s="106">
        <v>1</v>
      </c>
      <c r="G4524" s="117">
        <v>259.18</v>
      </c>
      <c r="H4524" s="102"/>
    </row>
    <row r="4525" spans="1:8" x14ac:dyDescent="0.25">
      <c r="A4525" s="36" t="s">
        <v>5398</v>
      </c>
      <c r="B4525" s="36" t="s">
        <v>11178</v>
      </c>
      <c r="C4525" s="121" t="s">
        <v>5399</v>
      </c>
      <c r="D4525" s="36" t="s">
        <v>7</v>
      </c>
      <c r="E4525" s="36">
        <v>0.5</v>
      </c>
      <c r="F4525" s="36">
        <v>1</v>
      </c>
      <c r="G4525" s="116">
        <v>12.96</v>
      </c>
      <c r="H4525" s="102" t="s">
        <v>19908</v>
      </c>
    </row>
    <row r="4526" spans="1:8" ht="31.5" x14ac:dyDescent="0.25">
      <c r="A4526" s="36"/>
      <c r="B4526" s="36"/>
      <c r="C4526" s="122" t="s">
        <v>16078</v>
      </c>
      <c r="D4526" s="106"/>
      <c r="E4526" s="106"/>
      <c r="F4526" s="106">
        <v>1</v>
      </c>
      <c r="G4526" s="117">
        <v>12.96</v>
      </c>
      <c r="H4526" s="102"/>
    </row>
    <row r="4527" spans="1:8" x14ac:dyDescent="0.25">
      <c r="A4527" s="36" t="s">
        <v>5400</v>
      </c>
      <c r="B4527" s="36" t="s">
        <v>11179</v>
      </c>
      <c r="C4527" s="121" t="s">
        <v>5401</v>
      </c>
      <c r="D4527" s="36" t="s">
        <v>7</v>
      </c>
      <c r="E4527" s="36">
        <v>0.5</v>
      </c>
      <c r="F4527" s="36">
        <v>1</v>
      </c>
      <c r="G4527" s="116">
        <v>12.96</v>
      </c>
      <c r="H4527" s="102" t="s">
        <v>17079</v>
      </c>
    </row>
    <row r="4528" spans="1:8" ht="31.5" x14ac:dyDescent="0.25">
      <c r="A4528" s="36"/>
      <c r="B4528" s="36"/>
      <c r="C4528" s="122" t="s">
        <v>16079</v>
      </c>
      <c r="D4528" s="106"/>
      <c r="E4528" s="106"/>
      <c r="F4528" s="106">
        <v>1</v>
      </c>
      <c r="G4528" s="117">
        <v>12.96</v>
      </c>
      <c r="H4528" s="102"/>
    </row>
    <row r="4529" spans="1:8" x14ac:dyDescent="0.25">
      <c r="A4529" s="36" t="s">
        <v>5402</v>
      </c>
      <c r="B4529" s="36" t="s">
        <v>11180</v>
      </c>
      <c r="C4529" s="121" t="s">
        <v>5403</v>
      </c>
      <c r="D4529" s="36" t="s">
        <v>3</v>
      </c>
      <c r="E4529" s="36">
        <v>10</v>
      </c>
      <c r="F4529" s="36">
        <v>1</v>
      </c>
      <c r="G4529" s="116">
        <v>259.18</v>
      </c>
      <c r="H4529" s="102" t="s">
        <v>19434</v>
      </c>
    </row>
    <row r="4530" spans="1:8" x14ac:dyDescent="0.25">
      <c r="A4530" s="36"/>
      <c r="B4530" s="36"/>
      <c r="C4530" s="121"/>
      <c r="D4530" s="36" t="s">
        <v>5</v>
      </c>
      <c r="E4530" s="36">
        <v>5</v>
      </c>
      <c r="F4530" s="36">
        <v>3</v>
      </c>
      <c r="G4530" s="116">
        <v>388.77</v>
      </c>
      <c r="H4530" s="102"/>
    </row>
    <row r="4531" spans="1:8" x14ac:dyDescent="0.25">
      <c r="A4531" s="36"/>
      <c r="B4531" s="36"/>
      <c r="C4531" s="121"/>
      <c r="D4531" s="36" t="s">
        <v>7</v>
      </c>
      <c r="E4531" s="36">
        <v>0.5</v>
      </c>
      <c r="F4531" s="36">
        <v>12</v>
      </c>
      <c r="G4531" s="116">
        <v>155.51</v>
      </c>
      <c r="H4531" s="102"/>
    </row>
    <row r="4532" spans="1:8" x14ac:dyDescent="0.25">
      <c r="A4532" s="36"/>
      <c r="B4532" s="36"/>
      <c r="C4532" s="122" t="s">
        <v>16080</v>
      </c>
      <c r="D4532" s="106"/>
      <c r="E4532" s="106"/>
      <c r="F4532" s="106">
        <v>16</v>
      </c>
      <c r="G4532" s="117">
        <v>803.46</v>
      </c>
      <c r="H4532" s="102"/>
    </row>
    <row r="4533" spans="1:8" x14ac:dyDescent="0.25">
      <c r="A4533" s="36" t="s">
        <v>5404</v>
      </c>
      <c r="B4533" s="36" t="s">
        <v>11181</v>
      </c>
      <c r="C4533" s="121" t="s">
        <v>5405</v>
      </c>
      <c r="D4533" s="36" t="s">
        <v>3</v>
      </c>
      <c r="E4533" s="36">
        <v>10</v>
      </c>
      <c r="F4533" s="36">
        <v>1</v>
      </c>
      <c r="G4533" s="116">
        <v>259.18</v>
      </c>
      <c r="H4533" s="102" t="s">
        <v>17861</v>
      </c>
    </row>
    <row r="4534" spans="1:8" ht="31.5" x14ac:dyDescent="0.25">
      <c r="A4534" s="36"/>
      <c r="B4534" s="36"/>
      <c r="C4534" s="122" t="s">
        <v>16081</v>
      </c>
      <c r="D4534" s="106"/>
      <c r="E4534" s="106"/>
      <c r="F4534" s="106">
        <v>1</v>
      </c>
      <c r="G4534" s="117">
        <v>259.18</v>
      </c>
      <c r="H4534" s="102"/>
    </row>
    <row r="4535" spans="1:8" x14ac:dyDescent="0.25">
      <c r="A4535" s="36" t="s">
        <v>5406</v>
      </c>
      <c r="B4535" s="36" t="s">
        <v>11182</v>
      </c>
      <c r="C4535" s="121" t="s">
        <v>5407</v>
      </c>
      <c r="D4535" s="36" t="s">
        <v>7</v>
      </c>
      <c r="E4535" s="36">
        <v>0.5</v>
      </c>
      <c r="F4535" s="36">
        <v>1</v>
      </c>
      <c r="G4535" s="116">
        <v>12.96</v>
      </c>
      <c r="H4535" s="102" t="s">
        <v>18489</v>
      </c>
    </row>
    <row r="4536" spans="1:8" ht="31.5" x14ac:dyDescent="0.25">
      <c r="A4536" s="36"/>
      <c r="B4536" s="36"/>
      <c r="C4536" s="122" t="s">
        <v>16082</v>
      </c>
      <c r="D4536" s="106"/>
      <c r="E4536" s="106"/>
      <c r="F4536" s="106">
        <v>1</v>
      </c>
      <c r="G4536" s="117">
        <v>12.96</v>
      </c>
      <c r="H4536" s="102"/>
    </row>
    <row r="4537" spans="1:8" x14ac:dyDescent="0.25">
      <c r="A4537" s="36" t="s">
        <v>6762</v>
      </c>
      <c r="B4537" s="36" t="s">
        <v>11183</v>
      </c>
      <c r="C4537" s="121" t="s">
        <v>6763</v>
      </c>
      <c r="D4537" s="36" t="s">
        <v>7</v>
      </c>
      <c r="E4537" s="36">
        <v>0.5</v>
      </c>
      <c r="F4537" s="36">
        <v>1</v>
      </c>
      <c r="G4537" s="116">
        <v>12.96</v>
      </c>
      <c r="H4537" s="102" t="s">
        <v>17954</v>
      </c>
    </row>
    <row r="4538" spans="1:8" ht="31.5" x14ac:dyDescent="0.25">
      <c r="A4538" s="36"/>
      <c r="B4538" s="36"/>
      <c r="C4538" s="122" t="s">
        <v>16083</v>
      </c>
      <c r="D4538" s="106"/>
      <c r="E4538" s="106"/>
      <c r="F4538" s="106">
        <v>1</v>
      </c>
      <c r="G4538" s="117">
        <v>12.96</v>
      </c>
      <c r="H4538" s="102"/>
    </row>
    <row r="4539" spans="1:8" ht="31.5" x14ac:dyDescent="0.25">
      <c r="A4539" s="36" t="s">
        <v>6764</v>
      </c>
      <c r="B4539" s="36" t="s">
        <v>11184</v>
      </c>
      <c r="C4539" s="121" t="s">
        <v>6765</v>
      </c>
      <c r="D4539" s="36" t="s">
        <v>5</v>
      </c>
      <c r="E4539" s="36">
        <v>5</v>
      </c>
      <c r="F4539" s="36">
        <v>1</v>
      </c>
      <c r="G4539" s="116">
        <v>129.59</v>
      </c>
      <c r="H4539" s="102" t="s">
        <v>18045</v>
      </c>
    </row>
    <row r="4540" spans="1:8" ht="31.5" x14ac:dyDescent="0.25">
      <c r="A4540" s="36"/>
      <c r="B4540" s="36"/>
      <c r="C4540" s="122" t="s">
        <v>16084</v>
      </c>
      <c r="D4540" s="106"/>
      <c r="E4540" s="106"/>
      <c r="F4540" s="106">
        <v>1</v>
      </c>
      <c r="G4540" s="117">
        <v>129.59</v>
      </c>
      <c r="H4540" s="102"/>
    </row>
    <row r="4541" spans="1:8" ht="31.5" x14ac:dyDescent="0.25">
      <c r="A4541" s="36" t="s">
        <v>6766</v>
      </c>
      <c r="B4541" s="36" t="s">
        <v>11185</v>
      </c>
      <c r="C4541" s="121" t="s">
        <v>6767</v>
      </c>
      <c r="D4541" s="36" t="s">
        <v>3</v>
      </c>
      <c r="E4541" s="36">
        <v>10</v>
      </c>
      <c r="F4541" s="36">
        <v>1</v>
      </c>
      <c r="G4541" s="116">
        <v>259.18</v>
      </c>
      <c r="H4541" s="102" t="s">
        <v>19265</v>
      </c>
    </row>
    <row r="4542" spans="1:8" ht="31.5" x14ac:dyDescent="0.25">
      <c r="A4542" s="36"/>
      <c r="B4542" s="36"/>
      <c r="C4542" s="122" t="s">
        <v>16085</v>
      </c>
      <c r="D4542" s="106"/>
      <c r="E4542" s="106"/>
      <c r="F4542" s="106">
        <v>1</v>
      </c>
      <c r="G4542" s="117">
        <v>259.18</v>
      </c>
      <c r="H4542" s="102"/>
    </row>
    <row r="4543" spans="1:8" x14ac:dyDescent="0.25">
      <c r="A4543" s="36" t="s">
        <v>5410</v>
      </c>
      <c r="B4543" s="36" t="s">
        <v>11186</v>
      </c>
      <c r="C4543" s="121" t="s">
        <v>5411</v>
      </c>
      <c r="D4543" s="36" t="s">
        <v>8</v>
      </c>
      <c r="E4543" s="36">
        <v>2</v>
      </c>
      <c r="F4543" s="36">
        <v>5</v>
      </c>
      <c r="G4543" s="116">
        <v>259.18</v>
      </c>
      <c r="H4543" s="102" t="s">
        <v>17636</v>
      </c>
    </row>
    <row r="4544" spans="1:8" x14ac:dyDescent="0.25">
      <c r="A4544" s="36"/>
      <c r="B4544" s="36"/>
      <c r="C4544" s="121"/>
      <c r="D4544" s="36" t="s">
        <v>7</v>
      </c>
      <c r="E4544" s="36">
        <v>0.5</v>
      </c>
      <c r="F4544" s="36">
        <v>4</v>
      </c>
      <c r="G4544" s="116">
        <v>51.84</v>
      </c>
      <c r="H4544" s="102"/>
    </row>
    <row r="4545" spans="1:8" x14ac:dyDescent="0.25">
      <c r="A4545" s="36"/>
      <c r="B4545" s="36"/>
      <c r="C4545" s="122" t="s">
        <v>16086</v>
      </c>
      <c r="D4545" s="106"/>
      <c r="E4545" s="106"/>
      <c r="F4545" s="106">
        <v>9</v>
      </c>
      <c r="G4545" s="117">
        <v>311.02</v>
      </c>
      <c r="H4545" s="102"/>
    </row>
    <row r="4546" spans="1:8" ht="78.75" x14ac:dyDescent="0.25">
      <c r="A4546" s="36" t="s">
        <v>5412</v>
      </c>
      <c r="B4546" s="36" t="s">
        <v>11187</v>
      </c>
      <c r="C4546" s="121" t="s">
        <v>5413</v>
      </c>
      <c r="D4546" s="36" t="s">
        <v>5</v>
      </c>
      <c r="E4546" s="36">
        <v>5</v>
      </c>
      <c r="F4546" s="36">
        <v>2</v>
      </c>
      <c r="G4546" s="116">
        <v>259.18</v>
      </c>
      <c r="H4546" s="102" t="s">
        <v>19366</v>
      </c>
    </row>
    <row r="4547" spans="1:8" x14ac:dyDescent="0.25">
      <c r="A4547" s="36"/>
      <c r="B4547" s="36"/>
      <c r="C4547" s="121"/>
      <c r="D4547" s="36" t="s">
        <v>7</v>
      </c>
      <c r="E4547" s="36">
        <v>0.5</v>
      </c>
      <c r="F4547" s="36">
        <v>15</v>
      </c>
      <c r="G4547" s="116">
        <v>194.39</v>
      </c>
      <c r="H4547" s="102"/>
    </row>
    <row r="4548" spans="1:8" ht="94.5" x14ac:dyDescent="0.25">
      <c r="A4548" s="36"/>
      <c r="B4548" s="36"/>
      <c r="C4548" s="122" t="s">
        <v>16087</v>
      </c>
      <c r="D4548" s="106"/>
      <c r="E4548" s="106"/>
      <c r="F4548" s="106">
        <v>17</v>
      </c>
      <c r="G4548" s="117">
        <v>453.57</v>
      </c>
      <c r="H4548" s="102"/>
    </row>
    <row r="4549" spans="1:8" x14ac:dyDescent="0.25">
      <c r="A4549" s="36" t="s">
        <v>5414</v>
      </c>
      <c r="B4549" s="36" t="s">
        <v>11188</v>
      </c>
      <c r="C4549" s="121" t="s">
        <v>5415</v>
      </c>
      <c r="D4549" s="36" t="s">
        <v>3</v>
      </c>
      <c r="E4549" s="36">
        <v>10</v>
      </c>
      <c r="F4549" s="36">
        <v>1</v>
      </c>
      <c r="G4549" s="116">
        <v>259.18</v>
      </c>
      <c r="H4549" s="102" t="s">
        <v>18344</v>
      </c>
    </row>
    <row r="4550" spans="1:8" x14ac:dyDescent="0.25">
      <c r="A4550" s="36"/>
      <c r="B4550" s="36"/>
      <c r="C4550" s="121"/>
      <c r="D4550" s="36" t="s">
        <v>7</v>
      </c>
      <c r="E4550" s="36">
        <v>0.5</v>
      </c>
      <c r="F4550" s="36">
        <v>1</v>
      </c>
      <c r="G4550" s="116">
        <v>12.96</v>
      </c>
      <c r="H4550" s="102"/>
    </row>
    <row r="4551" spans="1:8" x14ac:dyDescent="0.25">
      <c r="A4551" s="36"/>
      <c r="B4551" s="36"/>
      <c r="C4551" s="122" t="s">
        <v>16088</v>
      </c>
      <c r="D4551" s="106"/>
      <c r="E4551" s="106"/>
      <c r="F4551" s="106">
        <v>2</v>
      </c>
      <c r="G4551" s="117">
        <v>272.14</v>
      </c>
      <c r="H4551" s="102"/>
    </row>
    <row r="4552" spans="1:8" ht="31.5" x14ac:dyDescent="0.25">
      <c r="A4552" s="36" t="s">
        <v>5416</v>
      </c>
      <c r="B4552" s="36" t="s">
        <v>11189</v>
      </c>
      <c r="C4552" s="121" t="s">
        <v>5417</v>
      </c>
      <c r="D4552" s="36" t="s">
        <v>8</v>
      </c>
      <c r="E4552" s="36">
        <v>2</v>
      </c>
      <c r="F4552" s="36">
        <v>1</v>
      </c>
      <c r="G4552" s="116">
        <v>51.84</v>
      </c>
      <c r="H4552" s="102" t="s">
        <v>17738</v>
      </c>
    </row>
    <row r="4553" spans="1:8" x14ac:dyDescent="0.25">
      <c r="A4553" s="36"/>
      <c r="B4553" s="36"/>
      <c r="C4553" s="121"/>
      <c r="D4553" s="36" t="s">
        <v>7</v>
      </c>
      <c r="E4553" s="36">
        <v>0.5</v>
      </c>
      <c r="F4553" s="36">
        <v>2</v>
      </c>
      <c r="G4553" s="116">
        <v>25.92</v>
      </c>
      <c r="H4553" s="102"/>
    </row>
    <row r="4554" spans="1:8" ht="47.25" x14ac:dyDescent="0.25">
      <c r="A4554" s="36"/>
      <c r="B4554" s="36"/>
      <c r="C4554" s="122" t="s">
        <v>16089</v>
      </c>
      <c r="D4554" s="106"/>
      <c r="E4554" s="106"/>
      <c r="F4554" s="106">
        <v>3</v>
      </c>
      <c r="G4554" s="117">
        <v>77.760000000000005</v>
      </c>
      <c r="H4554" s="102"/>
    </row>
    <row r="4555" spans="1:8" ht="31.5" x14ac:dyDescent="0.25">
      <c r="A4555" s="36" t="s">
        <v>5418</v>
      </c>
      <c r="B4555" s="36" t="s">
        <v>11190</v>
      </c>
      <c r="C4555" s="121" t="s">
        <v>5419</v>
      </c>
      <c r="D4555" s="36" t="s">
        <v>8</v>
      </c>
      <c r="E4555" s="36">
        <v>2</v>
      </c>
      <c r="F4555" s="36">
        <v>2</v>
      </c>
      <c r="G4555" s="116">
        <v>103.67</v>
      </c>
      <c r="H4555" s="102" t="s">
        <v>18076</v>
      </c>
    </row>
    <row r="4556" spans="1:8" x14ac:dyDescent="0.25">
      <c r="A4556" s="36"/>
      <c r="B4556" s="36"/>
      <c r="C4556" s="121"/>
      <c r="D4556" s="36" t="s">
        <v>7</v>
      </c>
      <c r="E4556" s="36">
        <v>0.5</v>
      </c>
      <c r="F4556" s="36">
        <v>4</v>
      </c>
      <c r="G4556" s="116">
        <v>51.84</v>
      </c>
      <c r="H4556" s="102"/>
    </row>
    <row r="4557" spans="1:8" ht="31.5" x14ac:dyDescent="0.25">
      <c r="A4557" s="36"/>
      <c r="B4557" s="36"/>
      <c r="C4557" s="122" t="s">
        <v>16090</v>
      </c>
      <c r="D4557" s="106"/>
      <c r="E4557" s="106"/>
      <c r="F4557" s="106">
        <v>6</v>
      </c>
      <c r="G4557" s="117">
        <v>155.51</v>
      </c>
      <c r="H4557" s="102"/>
    </row>
    <row r="4558" spans="1:8" ht="47.25" x14ac:dyDescent="0.25">
      <c r="A4558" s="36" t="s">
        <v>5420</v>
      </c>
      <c r="B4558" s="36" t="s">
        <v>11191</v>
      </c>
      <c r="C4558" s="121" t="s">
        <v>5421</v>
      </c>
      <c r="D4558" s="36" t="s">
        <v>8</v>
      </c>
      <c r="E4558" s="36">
        <v>2</v>
      </c>
      <c r="F4558" s="36">
        <v>5</v>
      </c>
      <c r="G4558" s="116">
        <v>259.18</v>
      </c>
      <c r="H4558" s="102" t="s">
        <v>20662</v>
      </c>
    </row>
    <row r="4559" spans="1:8" x14ac:dyDescent="0.25">
      <c r="A4559" s="36"/>
      <c r="B4559" s="36"/>
      <c r="C4559" s="121"/>
      <c r="D4559" s="36" t="s">
        <v>7</v>
      </c>
      <c r="E4559" s="36">
        <v>0.5</v>
      </c>
      <c r="F4559" s="36">
        <v>12</v>
      </c>
      <c r="G4559" s="116">
        <v>155.51</v>
      </c>
      <c r="H4559" s="102"/>
    </row>
    <row r="4560" spans="1:8" ht="47.25" x14ac:dyDescent="0.25">
      <c r="A4560" s="36"/>
      <c r="B4560" s="36"/>
      <c r="C4560" s="122" t="s">
        <v>16091</v>
      </c>
      <c r="D4560" s="106"/>
      <c r="E4560" s="106"/>
      <c r="F4560" s="106">
        <v>17</v>
      </c>
      <c r="G4560" s="117">
        <v>414.69</v>
      </c>
      <c r="H4560" s="102"/>
    </row>
    <row r="4561" spans="1:8" ht="47.25" x14ac:dyDescent="0.25">
      <c r="A4561" s="36" t="s">
        <v>5422</v>
      </c>
      <c r="B4561" s="36" t="s">
        <v>11192</v>
      </c>
      <c r="C4561" s="121" t="s">
        <v>5423</v>
      </c>
      <c r="D4561" s="36" t="s">
        <v>8</v>
      </c>
      <c r="E4561" s="36">
        <v>2</v>
      </c>
      <c r="F4561" s="36">
        <v>1</v>
      </c>
      <c r="G4561" s="116">
        <v>51.84</v>
      </c>
      <c r="H4561" s="102" t="s">
        <v>20952</v>
      </c>
    </row>
    <row r="4562" spans="1:8" ht="47.25" x14ac:dyDescent="0.25">
      <c r="A4562" s="36"/>
      <c r="B4562" s="36"/>
      <c r="C4562" s="122" t="s">
        <v>16092</v>
      </c>
      <c r="D4562" s="106"/>
      <c r="E4562" s="106"/>
      <c r="F4562" s="106">
        <v>1</v>
      </c>
      <c r="G4562" s="117">
        <v>51.84</v>
      </c>
      <c r="H4562" s="102"/>
    </row>
    <row r="4563" spans="1:8" x14ac:dyDescent="0.25">
      <c r="A4563" s="36" t="s">
        <v>5424</v>
      </c>
      <c r="B4563" s="36" t="s">
        <v>11193</v>
      </c>
      <c r="C4563" s="121" t="s">
        <v>5425</v>
      </c>
      <c r="D4563" s="36" t="s">
        <v>3</v>
      </c>
      <c r="E4563" s="36">
        <v>10</v>
      </c>
      <c r="F4563" s="36">
        <v>1</v>
      </c>
      <c r="G4563" s="116">
        <v>259.18</v>
      </c>
      <c r="H4563" s="102" t="s">
        <v>17080</v>
      </c>
    </row>
    <row r="4564" spans="1:8" x14ac:dyDescent="0.25">
      <c r="A4564" s="36"/>
      <c r="B4564" s="36"/>
      <c r="C4564" s="122" t="s">
        <v>16093</v>
      </c>
      <c r="D4564" s="106"/>
      <c r="E4564" s="106"/>
      <c r="F4564" s="106">
        <v>1</v>
      </c>
      <c r="G4564" s="117">
        <v>259.18</v>
      </c>
      <c r="H4564" s="102"/>
    </row>
    <row r="4565" spans="1:8" ht="47.25" x14ac:dyDescent="0.25">
      <c r="A4565" s="36" t="s">
        <v>971</v>
      </c>
      <c r="B4565" s="36" t="s">
        <v>7507</v>
      </c>
      <c r="C4565" s="121" t="s">
        <v>2824</v>
      </c>
      <c r="D4565" s="36" t="s">
        <v>5</v>
      </c>
      <c r="E4565" s="36">
        <v>5</v>
      </c>
      <c r="F4565" s="36">
        <v>2</v>
      </c>
      <c r="G4565" s="116">
        <v>259.18</v>
      </c>
      <c r="H4565" s="102" t="s">
        <v>17095</v>
      </c>
    </row>
    <row r="4566" spans="1:8" x14ac:dyDescent="0.25">
      <c r="A4566" s="36"/>
      <c r="B4566" s="36"/>
      <c r="C4566" s="121"/>
      <c r="D4566" s="36" t="s">
        <v>7</v>
      </c>
      <c r="E4566" s="36">
        <v>0.5</v>
      </c>
      <c r="F4566" s="36">
        <v>4</v>
      </c>
      <c r="G4566" s="116">
        <v>51.84</v>
      </c>
      <c r="H4566" s="102"/>
    </row>
    <row r="4567" spans="1:8" ht="47.25" x14ac:dyDescent="0.25">
      <c r="A4567" s="36"/>
      <c r="B4567" s="36"/>
      <c r="C4567" s="122" t="s">
        <v>16094</v>
      </c>
      <c r="D4567" s="106"/>
      <c r="E4567" s="106"/>
      <c r="F4567" s="106">
        <v>6</v>
      </c>
      <c r="G4567" s="117">
        <v>311.02</v>
      </c>
      <c r="H4567" s="102"/>
    </row>
    <row r="4568" spans="1:8" ht="31.5" x14ac:dyDescent="0.25">
      <c r="A4568" s="36" t="s">
        <v>5426</v>
      </c>
      <c r="B4568" s="36" t="s">
        <v>11194</v>
      </c>
      <c r="C4568" s="121" t="s">
        <v>5427</v>
      </c>
      <c r="D4568" s="36" t="s">
        <v>8</v>
      </c>
      <c r="E4568" s="36">
        <v>2</v>
      </c>
      <c r="F4568" s="36">
        <v>1</v>
      </c>
      <c r="G4568" s="116">
        <v>51.84</v>
      </c>
      <c r="H4568" s="102" t="s">
        <v>17385</v>
      </c>
    </row>
    <row r="4569" spans="1:8" x14ac:dyDescent="0.25">
      <c r="A4569" s="36"/>
      <c r="B4569" s="36"/>
      <c r="C4569" s="121"/>
      <c r="D4569" s="36" t="s">
        <v>7</v>
      </c>
      <c r="E4569" s="36">
        <v>0.5</v>
      </c>
      <c r="F4569" s="36">
        <v>2</v>
      </c>
      <c r="G4569" s="116">
        <v>25.92</v>
      </c>
      <c r="H4569" s="102"/>
    </row>
    <row r="4570" spans="1:8" ht="31.5" x14ac:dyDescent="0.25">
      <c r="A4570" s="36"/>
      <c r="B4570" s="36"/>
      <c r="C4570" s="122" t="s">
        <v>16095</v>
      </c>
      <c r="D4570" s="106"/>
      <c r="E4570" s="106"/>
      <c r="F4570" s="106">
        <v>3</v>
      </c>
      <c r="G4570" s="117">
        <v>77.760000000000005</v>
      </c>
      <c r="H4570" s="102"/>
    </row>
    <row r="4571" spans="1:8" ht="31.5" x14ac:dyDescent="0.25">
      <c r="A4571" s="36" t="s">
        <v>5428</v>
      </c>
      <c r="B4571" s="36" t="s">
        <v>11195</v>
      </c>
      <c r="C4571" s="121" t="s">
        <v>5429</v>
      </c>
      <c r="D4571" s="36" t="s">
        <v>8</v>
      </c>
      <c r="E4571" s="36">
        <v>2</v>
      </c>
      <c r="F4571" s="36">
        <v>1</v>
      </c>
      <c r="G4571" s="116">
        <v>51.84</v>
      </c>
      <c r="H4571" s="102" t="s">
        <v>19242</v>
      </c>
    </row>
    <row r="4572" spans="1:8" x14ac:dyDescent="0.25">
      <c r="A4572" s="36"/>
      <c r="B4572" s="36"/>
      <c r="C4572" s="121"/>
      <c r="D4572" s="36" t="s">
        <v>7</v>
      </c>
      <c r="E4572" s="36">
        <v>0.5</v>
      </c>
      <c r="F4572" s="36">
        <v>1</v>
      </c>
      <c r="G4572" s="116">
        <v>12.96</v>
      </c>
      <c r="H4572" s="102"/>
    </row>
    <row r="4573" spans="1:8" ht="31.5" x14ac:dyDescent="0.25">
      <c r="A4573" s="36"/>
      <c r="B4573" s="36"/>
      <c r="C4573" s="122" t="s">
        <v>16096</v>
      </c>
      <c r="D4573" s="106"/>
      <c r="E4573" s="106"/>
      <c r="F4573" s="106">
        <v>2</v>
      </c>
      <c r="G4573" s="117">
        <v>64.800000000000011</v>
      </c>
      <c r="H4573" s="102"/>
    </row>
    <row r="4574" spans="1:8" x14ac:dyDescent="0.25">
      <c r="A4574" s="36" t="s">
        <v>5430</v>
      </c>
      <c r="B4574" s="36" t="s">
        <v>11196</v>
      </c>
      <c r="C4574" s="121" t="s">
        <v>5431</v>
      </c>
      <c r="D4574" s="36" t="s">
        <v>8</v>
      </c>
      <c r="E4574" s="36">
        <v>2</v>
      </c>
      <c r="F4574" s="36">
        <v>2</v>
      </c>
      <c r="G4574" s="116">
        <v>103.67</v>
      </c>
      <c r="H4574" s="102" t="s">
        <v>17859</v>
      </c>
    </row>
    <row r="4575" spans="1:8" x14ac:dyDescent="0.25">
      <c r="A4575" s="36"/>
      <c r="B4575" s="36"/>
      <c r="C4575" s="121"/>
      <c r="D4575" s="36" t="s">
        <v>7</v>
      </c>
      <c r="E4575" s="36">
        <v>0.5</v>
      </c>
      <c r="F4575" s="36">
        <v>3</v>
      </c>
      <c r="G4575" s="116">
        <v>38.880000000000003</v>
      </c>
      <c r="H4575" s="102"/>
    </row>
    <row r="4576" spans="1:8" x14ac:dyDescent="0.25">
      <c r="A4576" s="36"/>
      <c r="B4576" s="36"/>
      <c r="C4576" s="122" t="s">
        <v>16097</v>
      </c>
      <c r="D4576" s="106"/>
      <c r="E4576" s="106"/>
      <c r="F4576" s="106">
        <v>5</v>
      </c>
      <c r="G4576" s="117">
        <v>142.55000000000001</v>
      </c>
      <c r="H4576" s="102"/>
    </row>
    <row r="4577" spans="1:8" ht="31.5" x14ac:dyDescent="0.25">
      <c r="A4577" s="36" t="s">
        <v>5432</v>
      </c>
      <c r="B4577" s="36" t="s">
        <v>11197</v>
      </c>
      <c r="C4577" s="121" t="s">
        <v>5433</v>
      </c>
      <c r="D4577" s="36" t="s">
        <v>8</v>
      </c>
      <c r="E4577" s="36">
        <v>2</v>
      </c>
      <c r="F4577" s="36">
        <v>1</v>
      </c>
      <c r="G4577" s="116">
        <v>51.84</v>
      </c>
      <c r="H4577" s="102" t="s">
        <v>18602</v>
      </c>
    </row>
    <row r="4578" spans="1:8" ht="31.5" x14ac:dyDescent="0.25">
      <c r="A4578" s="36"/>
      <c r="B4578" s="36"/>
      <c r="C4578" s="122" t="s">
        <v>16098</v>
      </c>
      <c r="D4578" s="106"/>
      <c r="E4578" s="106"/>
      <c r="F4578" s="106">
        <v>1</v>
      </c>
      <c r="G4578" s="117">
        <v>51.84</v>
      </c>
      <c r="H4578" s="102"/>
    </row>
    <row r="4579" spans="1:8" ht="31.5" x14ac:dyDescent="0.25">
      <c r="A4579" s="36" t="s">
        <v>5434</v>
      </c>
      <c r="B4579" s="36" t="s">
        <v>11198</v>
      </c>
      <c r="C4579" s="121" t="s">
        <v>5435</v>
      </c>
      <c r="D4579" s="36" t="s">
        <v>5</v>
      </c>
      <c r="E4579" s="36">
        <v>5</v>
      </c>
      <c r="F4579" s="36">
        <v>1</v>
      </c>
      <c r="G4579" s="116">
        <v>129.59</v>
      </c>
      <c r="H4579" s="102" t="s">
        <v>19564</v>
      </c>
    </row>
    <row r="4580" spans="1:8" ht="31.5" x14ac:dyDescent="0.25">
      <c r="A4580" s="36"/>
      <c r="B4580" s="36"/>
      <c r="C4580" s="122" t="s">
        <v>16099</v>
      </c>
      <c r="D4580" s="106"/>
      <c r="E4580" s="106"/>
      <c r="F4580" s="106">
        <v>1</v>
      </c>
      <c r="G4580" s="117">
        <v>129.59</v>
      </c>
      <c r="H4580" s="102"/>
    </row>
    <row r="4581" spans="1:8" x14ac:dyDescent="0.25">
      <c r="A4581" s="36" t="s">
        <v>5436</v>
      </c>
      <c r="B4581" s="36" t="s">
        <v>11199</v>
      </c>
      <c r="C4581" s="121" t="s">
        <v>5437</v>
      </c>
      <c r="D4581" s="36" t="s">
        <v>5</v>
      </c>
      <c r="E4581" s="36">
        <v>5</v>
      </c>
      <c r="F4581" s="36">
        <v>1</v>
      </c>
      <c r="G4581" s="116">
        <v>129.59</v>
      </c>
      <c r="H4581" s="102" t="s">
        <v>20712</v>
      </c>
    </row>
    <row r="4582" spans="1:8" x14ac:dyDescent="0.25">
      <c r="A4582" s="36"/>
      <c r="B4582" s="36"/>
      <c r="C4582" s="121"/>
      <c r="D4582" s="36" t="s">
        <v>7</v>
      </c>
      <c r="E4582" s="36">
        <v>0.5</v>
      </c>
      <c r="F4582" s="36">
        <v>2</v>
      </c>
      <c r="G4582" s="116">
        <v>25.92</v>
      </c>
      <c r="H4582" s="102"/>
    </row>
    <row r="4583" spans="1:8" x14ac:dyDescent="0.25">
      <c r="A4583" s="36"/>
      <c r="B4583" s="36"/>
      <c r="C4583" s="122" t="s">
        <v>16100</v>
      </c>
      <c r="D4583" s="106"/>
      <c r="E4583" s="106"/>
      <c r="F4583" s="106">
        <v>3</v>
      </c>
      <c r="G4583" s="117">
        <v>155.51</v>
      </c>
      <c r="H4583" s="102"/>
    </row>
    <row r="4584" spans="1:8" ht="31.5" x14ac:dyDescent="0.25">
      <c r="A4584" s="36" t="s">
        <v>5438</v>
      </c>
      <c r="B4584" s="36" t="s">
        <v>11200</v>
      </c>
      <c r="C4584" s="121" t="s">
        <v>5439</v>
      </c>
      <c r="D4584" s="36" t="s">
        <v>5</v>
      </c>
      <c r="E4584" s="36">
        <v>5</v>
      </c>
      <c r="F4584" s="36">
        <v>1</v>
      </c>
      <c r="G4584" s="116">
        <v>129.59</v>
      </c>
      <c r="H4584" s="102" t="s">
        <v>20793</v>
      </c>
    </row>
    <row r="4585" spans="1:8" ht="31.5" x14ac:dyDescent="0.25">
      <c r="A4585" s="36"/>
      <c r="B4585" s="36"/>
      <c r="C4585" s="122" t="s">
        <v>16101</v>
      </c>
      <c r="D4585" s="106"/>
      <c r="E4585" s="106"/>
      <c r="F4585" s="106">
        <v>1</v>
      </c>
      <c r="G4585" s="117">
        <v>129.59</v>
      </c>
      <c r="H4585" s="102"/>
    </row>
    <row r="4586" spans="1:8" ht="31.5" x14ac:dyDescent="0.25">
      <c r="A4586" s="36" t="s">
        <v>986</v>
      </c>
      <c r="B4586" s="36" t="s">
        <v>7517</v>
      </c>
      <c r="C4586" s="121" t="s">
        <v>987</v>
      </c>
      <c r="D4586" s="36" t="s">
        <v>5</v>
      </c>
      <c r="E4586" s="36">
        <v>5</v>
      </c>
      <c r="F4586" s="36">
        <v>1</v>
      </c>
      <c r="G4586" s="116">
        <v>129.59</v>
      </c>
      <c r="H4586" s="102" t="s">
        <v>18276</v>
      </c>
    </row>
    <row r="4587" spans="1:8" x14ac:dyDescent="0.25">
      <c r="A4587" s="36"/>
      <c r="B4587" s="36"/>
      <c r="C4587" s="121"/>
      <c r="D4587" s="36" t="s">
        <v>7</v>
      </c>
      <c r="E4587" s="36">
        <v>0.5</v>
      </c>
      <c r="F4587" s="36">
        <v>2</v>
      </c>
      <c r="G4587" s="116">
        <v>25.92</v>
      </c>
      <c r="H4587" s="102"/>
    </row>
    <row r="4588" spans="1:8" ht="31.5" x14ac:dyDescent="0.25">
      <c r="A4588" s="36"/>
      <c r="B4588" s="36"/>
      <c r="C4588" s="122" t="s">
        <v>16102</v>
      </c>
      <c r="D4588" s="106"/>
      <c r="E4588" s="106"/>
      <c r="F4588" s="106">
        <v>3</v>
      </c>
      <c r="G4588" s="117">
        <v>155.51</v>
      </c>
      <c r="H4588" s="102"/>
    </row>
    <row r="4589" spans="1:8" ht="31.5" x14ac:dyDescent="0.25">
      <c r="A4589" s="36" t="s">
        <v>5440</v>
      </c>
      <c r="B4589" s="36" t="s">
        <v>11201</v>
      </c>
      <c r="C4589" s="121" t="s">
        <v>5441</v>
      </c>
      <c r="D4589" s="36" t="s">
        <v>3</v>
      </c>
      <c r="E4589" s="36">
        <v>10</v>
      </c>
      <c r="F4589" s="36">
        <v>1</v>
      </c>
      <c r="G4589" s="116">
        <v>259.18</v>
      </c>
      <c r="H4589" s="102" t="s">
        <v>20733</v>
      </c>
    </row>
    <row r="4590" spans="1:8" ht="47.25" x14ac:dyDescent="0.25">
      <c r="A4590" s="36"/>
      <c r="B4590" s="36"/>
      <c r="C4590" s="122" t="s">
        <v>16103</v>
      </c>
      <c r="D4590" s="106"/>
      <c r="E4590" s="106"/>
      <c r="F4590" s="106">
        <v>1</v>
      </c>
      <c r="G4590" s="117">
        <v>259.18</v>
      </c>
      <c r="H4590" s="102"/>
    </row>
    <row r="4591" spans="1:8" ht="31.5" x14ac:dyDescent="0.25">
      <c r="A4591" s="36" t="s">
        <v>5442</v>
      </c>
      <c r="B4591" s="36" t="s">
        <v>11202</v>
      </c>
      <c r="C4591" s="121" t="s">
        <v>5443</v>
      </c>
      <c r="D4591" s="36" t="s">
        <v>7</v>
      </c>
      <c r="E4591" s="36">
        <v>0.5</v>
      </c>
      <c r="F4591" s="36">
        <v>1</v>
      </c>
      <c r="G4591" s="116">
        <v>12.96</v>
      </c>
      <c r="H4591" s="102" t="s">
        <v>18743</v>
      </c>
    </row>
    <row r="4592" spans="1:8" ht="47.25" x14ac:dyDescent="0.25">
      <c r="A4592" s="36"/>
      <c r="B4592" s="36"/>
      <c r="C4592" s="122" t="s">
        <v>16104</v>
      </c>
      <c r="D4592" s="106"/>
      <c r="E4592" s="106"/>
      <c r="F4592" s="106">
        <v>1</v>
      </c>
      <c r="G4592" s="117">
        <v>12.96</v>
      </c>
      <c r="H4592" s="102"/>
    </row>
    <row r="4593" spans="1:8" ht="31.5" x14ac:dyDescent="0.25">
      <c r="A4593" s="36" t="s">
        <v>5444</v>
      </c>
      <c r="B4593" s="36" t="s">
        <v>11203</v>
      </c>
      <c r="C4593" s="121" t="s">
        <v>5445</v>
      </c>
      <c r="D4593" s="36" t="s">
        <v>5</v>
      </c>
      <c r="E4593" s="36">
        <v>5</v>
      </c>
      <c r="F4593" s="36">
        <v>1</v>
      </c>
      <c r="G4593" s="116">
        <v>129.59</v>
      </c>
      <c r="H4593" s="102" t="s">
        <v>20375</v>
      </c>
    </row>
    <row r="4594" spans="1:8" x14ac:dyDescent="0.25">
      <c r="A4594" s="36"/>
      <c r="B4594" s="36"/>
      <c r="C4594" s="121"/>
      <c r="D4594" s="36" t="s">
        <v>7</v>
      </c>
      <c r="E4594" s="36">
        <v>0.5</v>
      </c>
      <c r="F4594" s="36">
        <v>1</v>
      </c>
      <c r="G4594" s="116">
        <v>12.96</v>
      </c>
      <c r="H4594" s="102"/>
    </row>
    <row r="4595" spans="1:8" ht="47.25" x14ac:dyDescent="0.25">
      <c r="A4595" s="36"/>
      <c r="B4595" s="36"/>
      <c r="C4595" s="122" t="s">
        <v>16105</v>
      </c>
      <c r="D4595" s="106"/>
      <c r="E4595" s="106"/>
      <c r="F4595" s="106">
        <v>2</v>
      </c>
      <c r="G4595" s="117">
        <v>142.55000000000001</v>
      </c>
      <c r="H4595" s="102"/>
    </row>
    <row r="4596" spans="1:8" ht="31.5" x14ac:dyDescent="0.25">
      <c r="A4596" s="36" t="s">
        <v>5446</v>
      </c>
      <c r="B4596" s="36" t="s">
        <v>11204</v>
      </c>
      <c r="C4596" s="121" t="s">
        <v>5447</v>
      </c>
      <c r="D4596" s="36" t="s">
        <v>3</v>
      </c>
      <c r="E4596" s="36">
        <v>10</v>
      </c>
      <c r="F4596" s="36">
        <v>1</v>
      </c>
      <c r="G4596" s="116">
        <v>259.18</v>
      </c>
      <c r="H4596" s="102" t="s">
        <v>17158</v>
      </c>
    </row>
    <row r="4597" spans="1:8" ht="47.25" x14ac:dyDescent="0.25">
      <c r="A4597" s="36"/>
      <c r="B4597" s="36"/>
      <c r="C4597" s="122" t="s">
        <v>16106</v>
      </c>
      <c r="D4597" s="106"/>
      <c r="E4597" s="106"/>
      <c r="F4597" s="106">
        <v>1</v>
      </c>
      <c r="G4597" s="117">
        <v>259.18</v>
      </c>
      <c r="H4597" s="102"/>
    </row>
    <row r="4598" spans="1:8" ht="31.5" x14ac:dyDescent="0.25">
      <c r="A4598" s="36" t="s">
        <v>5448</v>
      </c>
      <c r="B4598" s="36" t="s">
        <v>11205</v>
      </c>
      <c r="C4598" s="121" t="s">
        <v>5449</v>
      </c>
      <c r="D4598" s="36" t="s">
        <v>5</v>
      </c>
      <c r="E4598" s="36">
        <v>5</v>
      </c>
      <c r="F4598" s="36">
        <v>2</v>
      </c>
      <c r="G4598" s="116">
        <v>259.18</v>
      </c>
      <c r="H4598" s="102" t="s">
        <v>20402</v>
      </c>
    </row>
    <row r="4599" spans="1:8" x14ac:dyDescent="0.25">
      <c r="A4599" s="36"/>
      <c r="B4599" s="36"/>
      <c r="C4599" s="121"/>
      <c r="D4599" s="36" t="s">
        <v>7</v>
      </c>
      <c r="E4599" s="36">
        <v>0.5</v>
      </c>
      <c r="F4599" s="36">
        <v>1</v>
      </c>
      <c r="G4599" s="116">
        <v>12.96</v>
      </c>
      <c r="H4599" s="102"/>
    </row>
    <row r="4600" spans="1:8" ht="47.25" x14ac:dyDescent="0.25">
      <c r="A4600" s="36"/>
      <c r="B4600" s="36"/>
      <c r="C4600" s="122" t="s">
        <v>16107</v>
      </c>
      <c r="D4600" s="106"/>
      <c r="E4600" s="106"/>
      <c r="F4600" s="106">
        <v>3</v>
      </c>
      <c r="G4600" s="117">
        <v>272.14</v>
      </c>
      <c r="H4600" s="102"/>
    </row>
    <row r="4601" spans="1:8" ht="31.5" x14ac:dyDescent="0.25">
      <c r="A4601" s="36" t="s">
        <v>5450</v>
      </c>
      <c r="B4601" s="36" t="s">
        <v>11206</v>
      </c>
      <c r="C4601" s="121" t="s">
        <v>5451</v>
      </c>
      <c r="D4601" s="36" t="s">
        <v>5</v>
      </c>
      <c r="E4601" s="36">
        <v>5</v>
      </c>
      <c r="F4601" s="36">
        <v>1</v>
      </c>
      <c r="G4601" s="116">
        <v>129.59</v>
      </c>
      <c r="H4601" s="102" t="s">
        <v>17306</v>
      </c>
    </row>
    <row r="4602" spans="1:8" ht="31.5" x14ac:dyDescent="0.25">
      <c r="A4602" s="36"/>
      <c r="B4602" s="36"/>
      <c r="C4602" s="122" t="s">
        <v>16108</v>
      </c>
      <c r="D4602" s="106"/>
      <c r="E4602" s="106"/>
      <c r="F4602" s="106">
        <v>1</v>
      </c>
      <c r="G4602" s="117">
        <v>129.59</v>
      </c>
      <c r="H4602" s="102"/>
    </row>
    <row r="4603" spans="1:8" ht="31.5" x14ac:dyDescent="0.25">
      <c r="A4603" s="36" t="s">
        <v>5452</v>
      </c>
      <c r="B4603" s="36" t="s">
        <v>11207</v>
      </c>
      <c r="C4603" s="121" t="s">
        <v>5453</v>
      </c>
      <c r="D4603" s="36" t="s">
        <v>3</v>
      </c>
      <c r="E4603" s="36">
        <v>10</v>
      </c>
      <c r="F4603" s="36">
        <v>1</v>
      </c>
      <c r="G4603" s="116">
        <v>259.18</v>
      </c>
      <c r="H4603" s="102" t="s">
        <v>19349</v>
      </c>
    </row>
    <row r="4604" spans="1:8" ht="31.5" x14ac:dyDescent="0.25">
      <c r="A4604" s="36"/>
      <c r="B4604" s="36"/>
      <c r="C4604" s="122" t="s">
        <v>16109</v>
      </c>
      <c r="D4604" s="106"/>
      <c r="E4604" s="106"/>
      <c r="F4604" s="106">
        <v>1</v>
      </c>
      <c r="G4604" s="117">
        <v>259.18</v>
      </c>
      <c r="H4604" s="102"/>
    </row>
    <row r="4605" spans="1:8" ht="31.5" x14ac:dyDescent="0.25">
      <c r="A4605" s="36" t="s">
        <v>5454</v>
      </c>
      <c r="B4605" s="36" t="s">
        <v>11208</v>
      </c>
      <c r="C4605" s="121" t="s">
        <v>5455</v>
      </c>
      <c r="D4605" s="36" t="s">
        <v>3</v>
      </c>
      <c r="E4605" s="36">
        <v>10</v>
      </c>
      <c r="F4605" s="36">
        <v>1</v>
      </c>
      <c r="G4605" s="116">
        <v>259.18</v>
      </c>
      <c r="H4605" s="102" t="s">
        <v>18937</v>
      </c>
    </row>
    <row r="4606" spans="1:8" x14ac:dyDescent="0.25">
      <c r="A4606" s="36"/>
      <c r="B4606" s="36"/>
      <c r="C4606" s="121"/>
      <c r="D4606" s="36" t="s">
        <v>4</v>
      </c>
      <c r="E4606" s="36">
        <v>8</v>
      </c>
      <c r="F4606" s="36">
        <v>1</v>
      </c>
      <c r="G4606" s="116">
        <v>207.35</v>
      </c>
      <c r="H4606" s="102"/>
    </row>
    <row r="4607" spans="1:8" x14ac:dyDescent="0.25">
      <c r="A4607" s="36"/>
      <c r="B4607" s="36"/>
      <c r="C4607" s="121"/>
      <c r="D4607" s="36" t="s">
        <v>7</v>
      </c>
      <c r="E4607" s="36">
        <v>0.5</v>
      </c>
      <c r="F4607" s="36">
        <v>1</v>
      </c>
      <c r="G4607" s="116">
        <v>12.96</v>
      </c>
      <c r="H4607" s="102"/>
    </row>
    <row r="4608" spans="1:8" ht="47.25" x14ac:dyDescent="0.25">
      <c r="A4608" s="36"/>
      <c r="B4608" s="36"/>
      <c r="C4608" s="122" t="s">
        <v>16110</v>
      </c>
      <c r="D4608" s="106"/>
      <c r="E4608" s="106"/>
      <c r="F4608" s="106">
        <v>3</v>
      </c>
      <c r="G4608" s="117">
        <v>479.48999999999995</v>
      </c>
      <c r="H4608" s="102"/>
    </row>
    <row r="4609" spans="1:8" ht="31.5" x14ac:dyDescent="0.25">
      <c r="A4609" s="36" t="s">
        <v>5456</v>
      </c>
      <c r="B4609" s="36" t="s">
        <v>11209</v>
      </c>
      <c r="C4609" s="121" t="s">
        <v>5457</v>
      </c>
      <c r="D4609" s="36" t="s">
        <v>5</v>
      </c>
      <c r="E4609" s="36">
        <v>5</v>
      </c>
      <c r="F4609" s="36">
        <v>1</v>
      </c>
      <c r="G4609" s="116">
        <v>129.59</v>
      </c>
      <c r="H4609" s="102" t="s">
        <v>18712</v>
      </c>
    </row>
    <row r="4610" spans="1:8" ht="31.5" x14ac:dyDescent="0.25">
      <c r="A4610" s="36"/>
      <c r="B4610" s="36"/>
      <c r="C4610" s="122" t="s">
        <v>16111</v>
      </c>
      <c r="D4610" s="106"/>
      <c r="E4610" s="106"/>
      <c r="F4610" s="106">
        <v>1</v>
      </c>
      <c r="G4610" s="117">
        <v>129.59</v>
      </c>
      <c r="H4610" s="102"/>
    </row>
    <row r="4611" spans="1:8" ht="31.5" x14ac:dyDescent="0.25">
      <c r="A4611" s="36" t="s">
        <v>1002</v>
      </c>
      <c r="B4611" s="36" t="s">
        <v>11210</v>
      </c>
      <c r="C4611" s="121" t="s">
        <v>1003</v>
      </c>
      <c r="D4611" s="36" t="s">
        <v>5</v>
      </c>
      <c r="E4611" s="36">
        <v>5</v>
      </c>
      <c r="F4611" s="36">
        <v>1</v>
      </c>
      <c r="G4611" s="116">
        <v>129.59</v>
      </c>
      <c r="H4611" s="102" t="s">
        <v>19593</v>
      </c>
    </row>
    <row r="4612" spans="1:8" x14ac:dyDescent="0.25">
      <c r="A4612" s="36"/>
      <c r="B4612" s="36"/>
      <c r="C4612" s="121"/>
      <c r="D4612" s="36" t="s">
        <v>7</v>
      </c>
      <c r="E4612" s="36">
        <v>0.5</v>
      </c>
      <c r="F4612" s="36">
        <v>2</v>
      </c>
      <c r="G4612" s="116">
        <v>25.92</v>
      </c>
      <c r="H4612" s="102"/>
    </row>
    <row r="4613" spans="1:8" ht="31.5" x14ac:dyDescent="0.25">
      <c r="A4613" s="36"/>
      <c r="B4613" s="36"/>
      <c r="C4613" s="122" t="s">
        <v>16112</v>
      </c>
      <c r="D4613" s="106"/>
      <c r="E4613" s="106"/>
      <c r="F4613" s="106">
        <v>3</v>
      </c>
      <c r="G4613" s="117">
        <v>155.51</v>
      </c>
      <c r="H4613" s="102"/>
    </row>
    <row r="4614" spans="1:8" ht="31.5" x14ac:dyDescent="0.25">
      <c r="A4614" s="36" t="s">
        <v>5458</v>
      </c>
      <c r="B4614" s="36" t="s">
        <v>11211</v>
      </c>
      <c r="C4614" s="121" t="s">
        <v>5459</v>
      </c>
      <c r="D4614" s="36" t="s">
        <v>8</v>
      </c>
      <c r="E4614" s="36">
        <v>2</v>
      </c>
      <c r="F4614" s="36">
        <v>1</v>
      </c>
      <c r="G4614" s="116">
        <v>51.84</v>
      </c>
      <c r="H4614" s="102" t="s">
        <v>20763</v>
      </c>
    </row>
    <row r="4615" spans="1:8" ht="31.5" x14ac:dyDescent="0.25">
      <c r="A4615" s="36"/>
      <c r="B4615" s="36"/>
      <c r="C4615" s="122" t="s">
        <v>16113</v>
      </c>
      <c r="D4615" s="106"/>
      <c r="E4615" s="106"/>
      <c r="F4615" s="106">
        <v>1</v>
      </c>
      <c r="G4615" s="117">
        <v>51.84</v>
      </c>
      <c r="H4615" s="102"/>
    </row>
    <row r="4616" spans="1:8" x14ac:dyDescent="0.25">
      <c r="A4616" s="36" t="s">
        <v>5460</v>
      </c>
      <c r="B4616" s="36" t="s">
        <v>11212</v>
      </c>
      <c r="C4616" s="121" t="s">
        <v>5461</v>
      </c>
      <c r="D4616" s="36" t="s">
        <v>7</v>
      </c>
      <c r="E4616" s="36">
        <v>0.5</v>
      </c>
      <c r="F4616" s="36">
        <v>1</v>
      </c>
      <c r="G4616" s="116">
        <v>12.96</v>
      </c>
      <c r="H4616" s="102" t="s">
        <v>18629</v>
      </c>
    </row>
    <row r="4617" spans="1:8" ht="31.5" x14ac:dyDescent="0.25">
      <c r="A4617" s="36"/>
      <c r="B4617" s="36"/>
      <c r="C4617" s="122" t="s">
        <v>16114</v>
      </c>
      <c r="D4617" s="106"/>
      <c r="E4617" s="106"/>
      <c r="F4617" s="106">
        <v>1</v>
      </c>
      <c r="G4617" s="117">
        <v>12.96</v>
      </c>
      <c r="H4617" s="102"/>
    </row>
    <row r="4618" spans="1:8" ht="31.5" x14ac:dyDescent="0.25">
      <c r="A4618" s="36" t="s">
        <v>5462</v>
      </c>
      <c r="B4618" s="36" t="s">
        <v>11213</v>
      </c>
      <c r="C4618" s="121" t="s">
        <v>5463</v>
      </c>
      <c r="D4618" s="36" t="s">
        <v>3</v>
      </c>
      <c r="E4618" s="36">
        <v>10</v>
      </c>
      <c r="F4618" s="36">
        <v>1</v>
      </c>
      <c r="G4618" s="116">
        <v>259.18</v>
      </c>
      <c r="H4618" s="102" t="s">
        <v>19758</v>
      </c>
    </row>
    <row r="4619" spans="1:8" x14ac:dyDescent="0.25">
      <c r="A4619" s="36"/>
      <c r="B4619" s="36"/>
      <c r="C4619" s="121"/>
      <c r="D4619" s="36" t="s">
        <v>7</v>
      </c>
      <c r="E4619" s="36">
        <v>0.5</v>
      </c>
      <c r="F4619" s="36">
        <v>1</v>
      </c>
      <c r="G4619" s="116">
        <v>12.96</v>
      </c>
      <c r="H4619" s="102"/>
    </row>
    <row r="4620" spans="1:8" ht="47.25" x14ac:dyDescent="0.25">
      <c r="A4620" s="36"/>
      <c r="B4620" s="36"/>
      <c r="C4620" s="122" t="s">
        <v>16115</v>
      </c>
      <c r="D4620" s="106"/>
      <c r="E4620" s="106"/>
      <c r="F4620" s="106">
        <v>2</v>
      </c>
      <c r="G4620" s="117">
        <v>272.14</v>
      </c>
      <c r="H4620" s="102"/>
    </row>
    <row r="4621" spans="1:8" ht="31.5" x14ac:dyDescent="0.25">
      <c r="A4621" s="36" t="s">
        <v>5464</v>
      </c>
      <c r="B4621" s="36" t="s">
        <v>11214</v>
      </c>
      <c r="C4621" s="121" t="s">
        <v>5465</v>
      </c>
      <c r="D4621" s="36" t="s">
        <v>5</v>
      </c>
      <c r="E4621" s="36">
        <v>5</v>
      </c>
      <c r="F4621" s="36">
        <v>1</v>
      </c>
      <c r="G4621" s="116">
        <v>129.59</v>
      </c>
      <c r="H4621" s="114" t="s">
        <v>19828</v>
      </c>
    </row>
    <row r="4622" spans="1:8" ht="31.5" x14ac:dyDescent="0.25">
      <c r="A4622" s="36"/>
      <c r="B4622" s="36"/>
      <c r="C4622" s="122" t="s">
        <v>16116</v>
      </c>
      <c r="D4622" s="106"/>
      <c r="E4622" s="106"/>
      <c r="F4622" s="106">
        <v>1</v>
      </c>
      <c r="G4622" s="117">
        <v>129.59</v>
      </c>
      <c r="H4622" s="102"/>
    </row>
    <row r="4623" spans="1:8" ht="31.5" x14ac:dyDescent="0.25">
      <c r="A4623" s="36" t="s">
        <v>5466</v>
      </c>
      <c r="B4623" s="36" t="s">
        <v>11215</v>
      </c>
      <c r="C4623" s="121" t="s">
        <v>6768</v>
      </c>
      <c r="D4623" s="36" t="s">
        <v>7</v>
      </c>
      <c r="E4623" s="36">
        <v>0.5</v>
      </c>
      <c r="F4623" s="36">
        <v>1</v>
      </c>
      <c r="G4623" s="116">
        <v>12.96</v>
      </c>
      <c r="H4623" s="102" t="s">
        <v>17104</v>
      </c>
    </row>
    <row r="4624" spans="1:8" ht="31.5" x14ac:dyDescent="0.25">
      <c r="A4624" s="36"/>
      <c r="B4624" s="36"/>
      <c r="C4624" s="122" t="s">
        <v>16117</v>
      </c>
      <c r="D4624" s="106"/>
      <c r="E4624" s="106"/>
      <c r="F4624" s="106">
        <v>1</v>
      </c>
      <c r="G4624" s="117">
        <v>12.96</v>
      </c>
      <c r="H4624" s="102"/>
    </row>
    <row r="4625" spans="1:8" ht="31.5" x14ac:dyDescent="0.25">
      <c r="A4625" s="36" t="s">
        <v>5468</v>
      </c>
      <c r="B4625" s="36" t="s">
        <v>11217</v>
      </c>
      <c r="C4625" s="121" t="s">
        <v>5469</v>
      </c>
      <c r="D4625" s="36" t="s">
        <v>8</v>
      </c>
      <c r="E4625" s="36">
        <v>2</v>
      </c>
      <c r="F4625" s="36">
        <v>1</v>
      </c>
      <c r="G4625" s="116">
        <v>51.84</v>
      </c>
      <c r="H4625" s="102" t="s">
        <v>18323</v>
      </c>
    </row>
    <row r="4626" spans="1:8" x14ac:dyDescent="0.25">
      <c r="A4626" s="36"/>
      <c r="B4626" s="36"/>
      <c r="C4626" s="121"/>
      <c r="D4626" s="36" t="s">
        <v>7</v>
      </c>
      <c r="E4626" s="36">
        <v>0.5</v>
      </c>
      <c r="F4626" s="36">
        <v>2</v>
      </c>
      <c r="G4626" s="116">
        <v>25.92</v>
      </c>
      <c r="H4626" s="102"/>
    </row>
    <row r="4627" spans="1:8" ht="31.5" x14ac:dyDescent="0.25">
      <c r="A4627" s="36"/>
      <c r="B4627" s="36"/>
      <c r="C4627" s="122" t="s">
        <v>16118</v>
      </c>
      <c r="D4627" s="106"/>
      <c r="E4627" s="106"/>
      <c r="F4627" s="106">
        <v>3</v>
      </c>
      <c r="G4627" s="117">
        <v>77.760000000000005</v>
      </c>
      <c r="H4627" s="102"/>
    </row>
    <row r="4628" spans="1:8" ht="31.5" x14ac:dyDescent="0.25">
      <c r="A4628" s="36" t="s">
        <v>5470</v>
      </c>
      <c r="B4628" s="36" t="s">
        <v>11218</v>
      </c>
      <c r="C4628" s="121" t="s">
        <v>5471</v>
      </c>
      <c r="D4628" s="36" t="s">
        <v>7</v>
      </c>
      <c r="E4628" s="36">
        <v>0.5</v>
      </c>
      <c r="F4628" s="36">
        <v>1</v>
      </c>
      <c r="G4628" s="116">
        <v>12.96</v>
      </c>
      <c r="H4628" s="102" t="s">
        <v>20792</v>
      </c>
    </row>
    <row r="4629" spans="1:8" ht="31.5" x14ac:dyDescent="0.25">
      <c r="A4629" s="36"/>
      <c r="B4629" s="36"/>
      <c r="C4629" s="122" t="s">
        <v>16119</v>
      </c>
      <c r="D4629" s="106"/>
      <c r="E4629" s="106"/>
      <c r="F4629" s="106">
        <v>1</v>
      </c>
      <c r="G4629" s="117">
        <v>12.96</v>
      </c>
      <c r="H4629" s="102"/>
    </row>
    <row r="4630" spans="1:8" ht="31.5" x14ac:dyDescent="0.25">
      <c r="A4630" s="36" t="s">
        <v>5472</v>
      </c>
      <c r="B4630" s="36" t="s">
        <v>11219</v>
      </c>
      <c r="C4630" s="121" t="s">
        <v>5473</v>
      </c>
      <c r="D4630" s="36" t="s">
        <v>7</v>
      </c>
      <c r="E4630" s="36">
        <v>0.5</v>
      </c>
      <c r="F4630" s="36">
        <v>4</v>
      </c>
      <c r="G4630" s="116">
        <v>51.84</v>
      </c>
      <c r="H4630" s="102" t="s">
        <v>18677</v>
      </c>
    </row>
    <row r="4631" spans="1:8" ht="31.5" x14ac:dyDescent="0.25">
      <c r="A4631" s="36"/>
      <c r="B4631" s="36"/>
      <c r="C4631" s="122" t="s">
        <v>16120</v>
      </c>
      <c r="D4631" s="106"/>
      <c r="E4631" s="106"/>
      <c r="F4631" s="106">
        <v>4</v>
      </c>
      <c r="G4631" s="117">
        <v>51.84</v>
      </c>
      <c r="H4631" s="102"/>
    </row>
    <row r="4632" spans="1:8" ht="31.5" x14ac:dyDescent="0.25">
      <c r="A4632" s="36" t="s">
        <v>5474</v>
      </c>
      <c r="B4632" s="36" t="s">
        <v>11220</v>
      </c>
      <c r="C4632" s="121" t="s">
        <v>5475</v>
      </c>
      <c r="D4632" s="36" t="s">
        <v>7</v>
      </c>
      <c r="E4632" s="36">
        <v>0.5</v>
      </c>
      <c r="F4632" s="36">
        <v>1</v>
      </c>
      <c r="G4632" s="116">
        <v>12.96</v>
      </c>
      <c r="H4632" s="102" t="s">
        <v>16969</v>
      </c>
    </row>
    <row r="4633" spans="1:8" ht="31.5" x14ac:dyDescent="0.25">
      <c r="A4633" s="36"/>
      <c r="B4633" s="36"/>
      <c r="C4633" s="122" t="s">
        <v>16121</v>
      </c>
      <c r="D4633" s="106"/>
      <c r="E4633" s="106"/>
      <c r="F4633" s="106">
        <v>1</v>
      </c>
      <c r="G4633" s="117">
        <v>12.96</v>
      </c>
      <c r="H4633" s="102"/>
    </row>
    <row r="4634" spans="1:8" ht="31.5" x14ac:dyDescent="0.25">
      <c r="A4634" s="36" t="s">
        <v>5476</v>
      </c>
      <c r="B4634" s="36" t="s">
        <v>11221</v>
      </c>
      <c r="C4634" s="121" t="s">
        <v>5477</v>
      </c>
      <c r="D4634" s="36" t="s">
        <v>5</v>
      </c>
      <c r="E4634" s="36">
        <v>5</v>
      </c>
      <c r="F4634" s="36">
        <v>1</v>
      </c>
      <c r="G4634" s="116">
        <v>129.59</v>
      </c>
      <c r="H4634" s="102" t="s">
        <v>20473</v>
      </c>
    </row>
    <row r="4635" spans="1:8" ht="47.25" x14ac:dyDescent="0.25">
      <c r="A4635" s="36"/>
      <c r="B4635" s="36"/>
      <c r="C4635" s="122" t="s">
        <v>16122</v>
      </c>
      <c r="D4635" s="106"/>
      <c r="E4635" s="106"/>
      <c r="F4635" s="106">
        <v>1</v>
      </c>
      <c r="G4635" s="117">
        <v>129.59</v>
      </c>
      <c r="H4635" s="102"/>
    </row>
    <row r="4636" spans="1:8" ht="31.5" x14ac:dyDescent="0.25">
      <c r="A4636" s="36" t="s">
        <v>5478</v>
      </c>
      <c r="B4636" s="36" t="s">
        <v>11222</v>
      </c>
      <c r="C4636" s="121" t="s">
        <v>5479</v>
      </c>
      <c r="D4636" s="36" t="s">
        <v>4</v>
      </c>
      <c r="E4636" s="36">
        <v>8</v>
      </c>
      <c r="F4636" s="36">
        <v>1</v>
      </c>
      <c r="G4636" s="116">
        <v>207.35</v>
      </c>
      <c r="H4636" s="102" t="s">
        <v>17058</v>
      </c>
    </row>
    <row r="4637" spans="1:8" ht="31.5" x14ac:dyDescent="0.25">
      <c r="A4637" s="36"/>
      <c r="B4637" s="36"/>
      <c r="C4637" s="122" t="s">
        <v>16123</v>
      </c>
      <c r="D4637" s="106"/>
      <c r="E4637" s="106"/>
      <c r="F4637" s="106">
        <v>1</v>
      </c>
      <c r="G4637" s="117">
        <v>207.35</v>
      </c>
      <c r="H4637" s="102"/>
    </row>
    <row r="4638" spans="1:8" ht="31.5" x14ac:dyDescent="0.25">
      <c r="A4638" s="36" t="s">
        <v>5480</v>
      </c>
      <c r="B4638" s="36" t="s">
        <v>11223</v>
      </c>
      <c r="C4638" s="121" t="s">
        <v>5481</v>
      </c>
      <c r="D4638" s="36" t="s">
        <v>3</v>
      </c>
      <c r="E4638" s="36">
        <v>10</v>
      </c>
      <c r="F4638" s="36">
        <v>1</v>
      </c>
      <c r="G4638" s="116">
        <v>259.18</v>
      </c>
      <c r="H4638" s="102" t="s">
        <v>20803</v>
      </c>
    </row>
    <row r="4639" spans="1:8" x14ac:dyDescent="0.25">
      <c r="A4639" s="36"/>
      <c r="B4639" s="36"/>
      <c r="C4639" s="121"/>
      <c r="D4639" s="36" t="s">
        <v>7</v>
      </c>
      <c r="E4639" s="36">
        <v>0.5</v>
      </c>
      <c r="F4639" s="36">
        <v>2</v>
      </c>
      <c r="G4639" s="116">
        <v>25.92</v>
      </c>
      <c r="H4639" s="102"/>
    </row>
    <row r="4640" spans="1:8" ht="47.25" x14ac:dyDescent="0.25">
      <c r="A4640" s="36"/>
      <c r="B4640" s="36"/>
      <c r="C4640" s="122" t="s">
        <v>16124</v>
      </c>
      <c r="D4640" s="106"/>
      <c r="E4640" s="106"/>
      <c r="F4640" s="106">
        <v>3</v>
      </c>
      <c r="G4640" s="117">
        <v>285.10000000000002</v>
      </c>
      <c r="H4640" s="102"/>
    </row>
    <row r="4641" spans="1:8" ht="31.5" x14ac:dyDescent="0.25">
      <c r="A4641" s="36" t="s">
        <v>5482</v>
      </c>
      <c r="B4641" s="36" t="s">
        <v>11224</v>
      </c>
      <c r="C4641" s="121" t="s">
        <v>5483</v>
      </c>
      <c r="D4641" s="36" t="s">
        <v>8</v>
      </c>
      <c r="E4641" s="36">
        <v>2</v>
      </c>
      <c r="F4641" s="36">
        <v>2</v>
      </c>
      <c r="G4641" s="116">
        <v>103.67</v>
      </c>
      <c r="H4641" s="102" t="s">
        <v>17831</v>
      </c>
    </row>
    <row r="4642" spans="1:8" x14ac:dyDescent="0.25">
      <c r="A4642" s="36"/>
      <c r="B4642" s="36"/>
      <c r="C4642" s="121"/>
      <c r="D4642" s="36" t="s">
        <v>7</v>
      </c>
      <c r="E4642" s="36">
        <v>0.5</v>
      </c>
      <c r="F4642" s="36">
        <v>4</v>
      </c>
      <c r="G4642" s="116">
        <v>51.84</v>
      </c>
      <c r="H4642" s="102"/>
    </row>
    <row r="4643" spans="1:8" ht="31.5" x14ac:dyDescent="0.25">
      <c r="A4643" s="36"/>
      <c r="B4643" s="36"/>
      <c r="C4643" s="122" t="s">
        <v>16125</v>
      </c>
      <c r="D4643" s="106"/>
      <c r="E4643" s="106"/>
      <c r="F4643" s="106">
        <v>6</v>
      </c>
      <c r="G4643" s="117">
        <v>155.51</v>
      </c>
      <c r="H4643" s="102"/>
    </row>
    <row r="4644" spans="1:8" ht="31.5" x14ac:dyDescent="0.25">
      <c r="A4644" s="36" t="s">
        <v>5484</v>
      </c>
      <c r="B4644" s="36" t="s">
        <v>11225</v>
      </c>
      <c r="C4644" s="121" t="s">
        <v>5485</v>
      </c>
      <c r="D4644" s="36" t="s">
        <v>5</v>
      </c>
      <c r="E4644" s="36">
        <v>5</v>
      </c>
      <c r="F4644" s="36">
        <v>2</v>
      </c>
      <c r="G4644" s="116">
        <v>259.18</v>
      </c>
      <c r="H4644" s="102" t="s">
        <v>18448</v>
      </c>
    </row>
    <row r="4645" spans="1:8" ht="31.5" x14ac:dyDescent="0.25">
      <c r="A4645" s="36"/>
      <c r="B4645" s="36"/>
      <c r="C4645" s="122" t="s">
        <v>16126</v>
      </c>
      <c r="D4645" s="106"/>
      <c r="E4645" s="106"/>
      <c r="F4645" s="106">
        <v>2</v>
      </c>
      <c r="G4645" s="117">
        <v>259.18</v>
      </c>
      <c r="H4645" s="102"/>
    </row>
    <row r="4646" spans="1:8" ht="31.5" x14ac:dyDescent="0.25">
      <c r="A4646" s="36" t="s">
        <v>5486</v>
      </c>
      <c r="B4646" s="36" t="s">
        <v>11226</v>
      </c>
      <c r="C4646" s="121" t="s">
        <v>5487</v>
      </c>
      <c r="D4646" s="36" t="s">
        <v>7</v>
      </c>
      <c r="E4646" s="36">
        <v>0.5</v>
      </c>
      <c r="F4646" s="36">
        <v>1</v>
      </c>
      <c r="G4646" s="116">
        <v>12.96</v>
      </c>
      <c r="H4646" s="102" t="s">
        <v>17291</v>
      </c>
    </row>
    <row r="4647" spans="1:8" ht="31.5" x14ac:dyDescent="0.25">
      <c r="A4647" s="36"/>
      <c r="B4647" s="36"/>
      <c r="C4647" s="122" t="s">
        <v>16127</v>
      </c>
      <c r="D4647" s="106"/>
      <c r="E4647" s="106"/>
      <c r="F4647" s="106">
        <v>1</v>
      </c>
      <c r="G4647" s="117">
        <v>12.96</v>
      </c>
      <c r="H4647" s="102"/>
    </row>
    <row r="4648" spans="1:8" ht="31.5" x14ac:dyDescent="0.25">
      <c r="A4648" s="36" t="s">
        <v>5488</v>
      </c>
      <c r="B4648" s="36" t="s">
        <v>11227</v>
      </c>
      <c r="C4648" s="121" t="s">
        <v>5489</v>
      </c>
      <c r="D4648" s="36" t="s">
        <v>7</v>
      </c>
      <c r="E4648" s="36">
        <v>0.5</v>
      </c>
      <c r="F4648" s="36">
        <v>4</v>
      </c>
      <c r="G4648" s="116">
        <v>51.84</v>
      </c>
      <c r="H4648" s="114" t="s">
        <v>19830</v>
      </c>
    </row>
    <row r="4649" spans="1:8" ht="31.5" x14ac:dyDescent="0.25">
      <c r="A4649" s="36"/>
      <c r="B4649" s="36"/>
      <c r="C4649" s="122" t="s">
        <v>16128</v>
      </c>
      <c r="D4649" s="106"/>
      <c r="E4649" s="106"/>
      <c r="F4649" s="106">
        <v>4</v>
      </c>
      <c r="G4649" s="117">
        <v>51.84</v>
      </c>
      <c r="H4649" s="102"/>
    </row>
    <row r="4650" spans="1:8" ht="31.5" x14ac:dyDescent="0.25">
      <c r="A4650" s="36" t="s">
        <v>5490</v>
      </c>
      <c r="B4650" s="36" t="s">
        <v>11228</v>
      </c>
      <c r="C4650" s="121" t="s">
        <v>5491</v>
      </c>
      <c r="D4650" s="36" t="s">
        <v>4</v>
      </c>
      <c r="E4650" s="36">
        <v>8</v>
      </c>
      <c r="F4650" s="36">
        <v>1</v>
      </c>
      <c r="G4650" s="116">
        <v>207.35</v>
      </c>
      <c r="H4650" s="102" t="s">
        <v>19198</v>
      </c>
    </row>
    <row r="4651" spans="1:8" ht="31.5" x14ac:dyDescent="0.25">
      <c r="A4651" s="36"/>
      <c r="B4651" s="36"/>
      <c r="C4651" s="122" t="s">
        <v>16129</v>
      </c>
      <c r="D4651" s="106"/>
      <c r="E4651" s="106"/>
      <c r="F4651" s="106">
        <v>1</v>
      </c>
      <c r="G4651" s="117">
        <v>207.35</v>
      </c>
      <c r="H4651" s="102"/>
    </row>
    <row r="4652" spans="1:8" ht="31.5" x14ac:dyDescent="0.25">
      <c r="A4652" s="36" t="s">
        <v>5492</v>
      </c>
      <c r="B4652" s="36" t="s">
        <v>11229</v>
      </c>
      <c r="C4652" s="121" t="s">
        <v>5493</v>
      </c>
      <c r="D4652" s="36" t="s">
        <v>5</v>
      </c>
      <c r="E4652" s="36">
        <v>5</v>
      </c>
      <c r="F4652" s="36">
        <v>1</v>
      </c>
      <c r="G4652" s="116">
        <v>129.59</v>
      </c>
      <c r="H4652" s="102" t="s">
        <v>19791</v>
      </c>
    </row>
    <row r="4653" spans="1:8" x14ac:dyDescent="0.25">
      <c r="A4653" s="36"/>
      <c r="B4653" s="36"/>
      <c r="C4653" s="121"/>
      <c r="D4653" s="36" t="s">
        <v>7</v>
      </c>
      <c r="E4653" s="36">
        <v>0.5</v>
      </c>
      <c r="F4653" s="36">
        <v>5</v>
      </c>
      <c r="G4653" s="116">
        <v>64.8</v>
      </c>
      <c r="H4653" s="102"/>
    </row>
    <row r="4654" spans="1:8" ht="31.5" x14ac:dyDescent="0.25">
      <c r="A4654" s="36"/>
      <c r="B4654" s="36"/>
      <c r="C4654" s="122" t="s">
        <v>16130</v>
      </c>
      <c r="D4654" s="106"/>
      <c r="E4654" s="106"/>
      <c r="F4654" s="106">
        <v>6</v>
      </c>
      <c r="G4654" s="117">
        <v>194.39</v>
      </c>
      <c r="H4654" s="102"/>
    </row>
    <row r="4655" spans="1:8" ht="31.5" x14ac:dyDescent="0.25">
      <c r="A4655" s="36" t="s">
        <v>5496</v>
      </c>
      <c r="B4655" s="36" t="s">
        <v>11230</v>
      </c>
      <c r="C4655" s="121" t="s">
        <v>5497</v>
      </c>
      <c r="D4655" s="36" t="s">
        <v>7</v>
      </c>
      <c r="E4655" s="36">
        <v>0.5</v>
      </c>
      <c r="F4655" s="36">
        <v>1</v>
      </c>
      <c r="G4655" s="116">
        <v>12.96</v>
      </c>
      <c r="H4655" s="102" t="s">
        <v>19905</v>
      </c>
    </row>
    <row r="4656" spans="1:8" ht="31.5" x14ac:dyDescent="0.25">
      <c r="A4656" s="36"/>
      <c r="B4656" s="36"/>
      <c r="C4656" s="122" t="s">
        <v>16131</v>
      </c>
      <c r="D4656" s="106"/>
      <c r="E4656" s="106"/>
      <c r="F4656" s="106">
        <v>1</v>
      </c>
      <c r="G4656" s="117">
        <v>12.96</v>
      </c>
      <c r="H4656" s="102"/>
    </row>
    <row r="4657" spans="1:8" ht="31.5" x14ac:dyDescent="0.25">
      <c r="A4657" s="36" t="s">
        <v>5498</v>
      </c>
      <c r="B4657" s="36" t="s">
        <v>11231</v>
      </c>
      <c r="C4657" s="121" t="s">
        <v>5499</v>
      </c>
      <c r="D4657" s="36" t="s">
        <v>7</v>
      </c>
      <c r="E4657" s="36">
        <v>0.5</v>
      </c>
      <c r="F4657" s="36">
        <v>3</v>
      </c>
      <c r="G4657" s="116">
        <v>38.880000000000003</v>
      </c>
      <c r="H4657" s="102" t="s">
        <v>17054</v>
      </c>
    </row>
    <row r="4658" spans="1:8" ht="31.5" x14ac:dyDescent="0.25">
      <c r="A4658" s="36"/>
      <c r="B4658" s="36"/>
      <c r="C4658" s="122" t="s">
        <v>16132</v>
      </c>
      <c r="D4658" s="106"/>
      <c r="E4658" s="106"/>
      <c r="F4658" s="106">
        <v>3</v>
      </c>
      <c r="G4658" s="117">
        <v>38.880000000000003</v>
      </c>
      <c r="H4658" s="102"/>
    </row>
    <row r="4659" spans="1:8" ht="31.5" x14ac:dyDescent="0.25">
      <c r="A4659" s="36" t="s">
        <v>1445</v>
      </c>
      <c r="B4659" s="36" t="s">
        <v>11232</v>
      </c>
      <c r="C4659" s="121" t="s">
        <v>1446</v>
      </c>
      <c r="D4659" s="36" t="s">
        <v>5</v>
      </c>
      <c r="E4659" s="36">
        <v>5</v>
      </c>
      <c r="F4659" s="36">
        <v>1</v>
      </c>
      <c r="G4659" s="116">
        <v>129.59</v>
      </c>
      <c r="H4659" s="102" t="s">
        <v>19415</v>
      </c>
    </row>
    <row r="4660" spans="1:8" x14ac:dyDescent="0.25">
      <c r="A4660" s="36"/>
      <c r="B4660" s="36"/>
      <c r="C4660" s="121"/>
      <c r="D4660" s="36" t="s">
        <v>7</v>
      </c>
      <c r="E4660" s="36">
        <v>0.5</v>
      </c>
      <c r="F4660" s="36">
        <v>2</v>
      </c>
      <c r="G4660" s="116">
        <v>25.92</v>
      </c>
      <c r="H4660" s="102"/>
    </row>
    <row r="4661" spans="1:8" ht="31.5" x14ac:dyDescent="0.25">
      <c r="A4661" s="36"/>
      <c r="B4661" s="36"/>
      <c r="C4661" s="122" t="s">
        <v>16133</v>
      </c>
      <c r="D4661" s="106"/>
      <c r="E4661" s="106"/>
      <c r="F4661" s="106">
        <v>3</v>
      </c>
      <c r="G4661" s="117">
        <v>155.51</v>
      </c>
      <c r="H4661" s="102"/>
    </row>
    <row r="4662" spans="1:8" ht="31.5" x14ac:dyDescent="0.25">
      <c r="A4662" s="36" t="s">
        <v>5500</v>
      </c>
      <c r="B4662" s="36" t="s">
        <v>11233</v>
      </c>
      <c r="C4662" s="121" t="s">
        <v>5501</v>
      </c>
      <c r="D4662" s="36" t="s">
        <v>8</v>
      </c>
      <c r="E4662" s="36">
        <v>2</v>
      </c>
      <c r="F4662" s="36">
        <v>1</v>
      </c>
      <c r="G4662" s="116">
        <v>51.84</v>
      </c>
      <c r="H4662" s="102" t="s">
        <v>18957</v>
      </c>
    </row>
    <row r="4663" spans="1:8" ht="31.5" x14ac:dyDescent="0.25">
      <c r="A4663" s="36"/>
      <c r="B4663" s="36"/>
      <c r="C4663" s="122" t="s">
        <v>16134</v>
      </c>
      <c r="D4663" s="106"/>
      <c r="E4663" s="106"/>
      <c r="F4663" s="106">
        <v>1</v>
      </c>
      <c r="G4663" s="117">
        <v>51.84</v>
      </c>
      <c r="H4663" s="102"/>
    </row>
    <row r="4664" spans="1:8" ht="31.5" x14ac:dyDescent="0.25">
      <c r="A4664" s="36" t="s">
        <v>5502</v>
      </c>
      <c r="B4664" s="36" t="s">
        <v>11234</v>
      </c>
      <c r="C4664" s="121" t="s">
        <v>5503</v>
      </c>
      <c r="D4664" s="36" t="s">
        <v>8</v>
      </c>
      <c r="E4664" s="36">
        <v>2</v>
      </c>
      <c r="F4664" s="36">
        <v>1</v>
      </c>
      <c r="G4664" s="116">
        <v>51.84</v>
      </c>
      <c r="H4664" s="102" t="s">
        <v>19500</v>
      </c>
    </row>
    <row r="4665" spans="1:8" ht="31.5" x14ac:dyDescent="0.25">
      <c r="A4665" s="36"/>
      <c r="B4665" s="36"/>
      <c r="C4665" s="122" t="s">
        <v>16135</v>
      </c>
      <c r="D4665" s="106"/>
      <c r="E4665" s="106"/>
      <c r="F4665" s="106">
        <v>1</v>
      </c>
      <c r="G4665" s="117">
        <v>51.84</v>
      </c>
      <c r="H4665" s="102"/>
    </row>
    <row r="4666" spans="1:8" ht="31.5" x14ac:dyDescent="0.25">
      <c r="A4666" s="36" t="s">
        <v>5504</v>
      </c>
      <c r="B4666" s="36" t="s">
        <v>11235</v>
      </c>
      <c r="C4666" s="121" t="s">
        <v>5505</v>
      </c>
      <c r="D4666" s="36" t="s">
        <v>8</v>
      </c>
      <c r="E4666" s="36">
        <v>2</v>
      </c>
      <c r="F4666" s="36">
        <v>1</v>
      </c>
      <c r="G4666" s="116">
        <v>51.84</v>
      </c>
      <c r="H4666" s="102" t="s">
        <v>19463</v>
      </c>
    </row>
    <row r="4667" spans="1:8" ht="31.5" x14ac:dyDescent="0.25">
      <c r="A4667" s="36"/>
      <c r="B4667" s="36"/>
      <c r="C4667" s="122" t="s">
        <v>16136</v>
      </c>
      <c r="D4667" s="106"/>
      <c r="E4667" s="106"/>
      <c r="F4667" s="106">
        <v>1</v>
      </c>
      <c r="G4667" s="117">
        <v>51.84</v>
      </c>
      <c r="H4667" s="102"/>
    </row>
    <row r="4668" spans="1:8" ht="31.5" x14ac:dyDescent="0.25">
      <c r="A4668" s="36" t="s">
        <v>5506</v>
      </c>
      <c r="B4668" s="36" t="s">
        <v>11236</v>
      </c>
      <c r="C4668" s="121" t="s">
        <v>5507</v>
      </c>
      <c r="D4668" s="36" t="s">
        <v>8</v>
      </c>
      <c r="E4668" s="36">
        <v>2</v>
      </c>
      <c r="F4668" s="36">
        <v>1</v>
      </c>
      <c r="G4668" s="116">
        <v>51.84</v>
      </c>
      <c r="H4668" s="102" t="s">
        <v>19061</v>
      </c>
    </row>
    <row r="4669" spans="1:8" ht="31.5" x14ac:dyDescent="0.25">
      <c r="A4669" s="36"/>
      <c r="B4669" s="36"/>
      <c r="C4669" s="122" t="s">
        <v>16137</v>
      </c>
      <c r="D4669" s="106"/>
      <c r="E4669" s="106"/>
      <c r="F4669" s="106">
        <v>1</v>
      </c>
      <c r="G4669" s="117">
        <v>51.84</v>
      </c>
      <c r="H4669" s="102"/>
    </row>
    <row r="4670" spans="1:8" ht="31.5" x14ac:dyDescent="0.25">
      <c r="A4670" s="36" t="s">
        <v>5508</v>
      </c>
      <c r="B4670" s="36" t="s">
        <v>11237</v>
      </c>
      <c r="C4670" s="121" t="s">
        <v>6769</v>
      </c>
      <c r="D4670" s="36" t="s">
        <v>8</v>
      </c>
      <c r="E4670" s="36">
        <v>2</v>
      </c>
      <c r="F4670" s="36">
        <v>1</v>
      </c>
      <c r="G4670" s="116">
        <v>51.84</v>
      </c>
      <c r="H4670" s="102" t="s">
        <v>19954</v>
      </c>
    </row>
    <row r="4671" spans="1:8" ht="31.5" x14ac:dyDescent="0.25">
      <c r="A4671" s="36"/>
      <c r="B4671" s="36"/>
      <c r="C4671" s="122" t="s">
        <v>16138</v>
      </c>
      <c r="D4671" s="106"/>
      <c r="E4671" s="106"/>
      <c r="F4671" s="106">
        <v>1</v>
      </c>
      <c r="G4671" s="117">
        <v>51.84</v>
      </c>
      <c r="H4671" s="102"/>
    </row>
    <row r="4672" spans="1:8" ht="31.5" x14ac:dyDescent="0.25">
      <c r="A4672" s="36" t="s">
        <v>5509</v>
      </c>
      <c r="B4672" s="36" t="s">
        <v>11238</v>
      </c>
      <c r="C4672" s="121" t="s">
        <v>5510</v>
      </c>
      <c r="D4672" s="36" t="s">
        <v>8</v>
      </c>
      <c r="E4672" s="36">
        <v>2</v>
      </c>
      <c r="F4672" s="36">
        <v>1</v>
      </c>
      <c r="G4672" s="116">
        <v>51.84</v>
      </c>
      <c r="H4672" s="102" t="s">
        <v>20992</v>
      </c>
    </row>
    <row r="4673" spans="1:8" ht="31.5" x14ac:dyDescent="0.25">
      <c r="A4673" s="36"/>
      <c r="B4673" s="36"/>
      <c r="C4673" s="122" t="s">
        <v>16139</v>
      </c>
      <c r="D4673" s="106"/>
      <c r="E4673" s="106"/>
      <c r="F4673" s="106">
        <v>1</v>
      </c>
      <c r="G4673" s="117">
        <v>51.84</v>
      </c>
      <c r="H4673" s="102"/>
    </row>
    <row r="4674" spans="1:8" ht="31.5" x14ac:dyDescent="0.25">
      <c r="A4674" s="36" t="s">
        <v>5511</v>
      </c>
      <c r="B4674" s="36" t="s">
        <v>11239</v>
      </c>
      <c r="C4674" s="121" t="s">
        <v>5512</v>
      </c>
      <c r="D4674" s="36" t="s">
        <v>8</v>
      </c>
      <c r="E4674" s="36">
        <v>2</v>
      </c>
      <c r="F4674" s="36">
        <v>1</v>
      </c>
      <c r="G4674" s="116">
        <v>51.84</v>
      </c>
      <c r="H4674" s="102" t="s">
        <v>20290</v>
      </c>
    </row>
    <row r="4675" spans="1:8" ht="31.5" x14ac:dyDescent="0.25">
      <c r="A4675" s="36"/>
      <c r="B4675" s="36"/>
      <c r="C4675" s="122" t="s">
        <v>16140</v>
      </c>
      <c r="D4675" s="106"/>
      <c r="E4675" s="106"/>
      <c r="F4675" s="106">
        <v>1</v>
      </c>
      <c r="G4675" s="117">
        <v>51.84</v>
      </c>
      <c r="H4675" s="102"/>
    </row>
    <row r="4676" spans="1:8" ht="31.5" x14ac:dyDescent="0.25">
      <c r="A4676" s="36" t="s">
        <v>5513</v>
      </c>
      <c r="B4676" s="36" t="s">
        <v>11240</v>
      </c>
      <c r="C4676" s="121" t="s">
        <v>5514</v>
      </c>
      <c r="D4676" s="36" t="s">
        <v>8</v>
      </c>
      <c r="E4676" s="36">
        <v>2</v>
      </c>
      <c r="F4676" s="36">
        <v>1</v>
      </c>
      <c r="G4676" s="116">
        <v>51.84</v>
      </c>
      <c r="H4676" s="102" t="s">
        <v>17557</v>
      </c>
    </row>
    <row r="4677" spans="1:8" ht="31.5" x14ac:dyDescent="0.25">
      <c r="A4677" s="36"/>
      <c r="B4677" s="36"/>
      <c r="C4677" s="122" t="s">
        <v>16141</v>
      </c>
      <c r="D4677" s="106"/>
      <c r="E4677" s="106"/>
      <c r="F4677" s="106">
        <v>1</v>
      </c>
      <c r="G4677" s="117">
        <v>51.84</v>
      </c>
      <c r="H4677" s="102"/>
    </row>
    <row r="4678" spans="1:8" ht="31.5" x14ac:dyDescent="0.25">
      <c r="A4678" s="36" t="s">
        <v>5515</v>
      </c>
      <c r="B4678" s="36" t="s">
        <v>11241</v>
      </c>
      <c r="C4678" s="121" t="s">
        <v>5516</v>
      </c>
      <c r="D4678" s="36" t="s">
        <v>8</v>
      </c>
      <c r="E4678" s="36">
        <v>2</v>
      </c>
      <c r="F4678" s="36">
        <v>1</v>
      </c>
      <c r="G4678" s="116">
        <v>51.84</v>
      </c>
      <c r="H4678" s="102" t="s">
        <v>19108</v>
      </c>
    </row>
    <row r="4679" spans="1:8" ht="31.5" x14ac:dyDescent="0.25">
      <c r="A4679" s="36"/>
      <c r="B4679" s="36"/>
      <c r="C4679" s="122" t="s">
        <v>16142</v>
      </c>
      <c r="D4679" s="106"/>
      <c r="E4679" s="106"/>
      <c r="F4679" s="106">
        <v>1</v>
      </c>
      <c r="G4679" s="117">
        <v>51.84</v>
      </c>
      <c r="H4679" s="102"/>
    </row>
    <row r="4680" spans="1:8" ht="31.5" x14ac:dyDescent="0.25">
      <c r="A4680" s="36" t="s">
        <v>5517</v>
      </c>
      <c r="B4680" s="36" t="s">
        <v>11242</v>
      </c>
      <c r="C4680" s="121" t="s">
        <v>5518</v>
      </c>
      <c r="D4680" s="36" t="s">
        <v>8</v>
      </c>
      <c r="E4680" s="36">
        <v>2</v>
      </c>
      <c r="F4680" s="36">
        <v>1</v>
      </c>
      <c r="G4680" s="116">
        <v>51.84</v>
      </c>
      <c r="H4680" s="102" t="s">
        <v>17045</v>
      </c>
    </row>
    <row r="4681" spans="1:8" ht="31.5" x14ac:dyDescent="0.25">
      <c r="A4681" s="36"/>
      <c r="B4681" s="36"/>
      <c r="C4681" s="122" t="s">
        <v>16143</v>
      </c>
      <c r="D4681" s="106"/>
      <c r="E4681" s="106"/>
      <c r="F4681" s="106">
        <v>1</v>
      </c>
      <c r="G4681" s="117">
        <v>51.84</v>
      </c>
      <c r="H4681" s="102"/>
    </row>
    <row r="4682" spans="1:8" ht="31.5" x14ac:dyDescent="0.25">
      <c r="A4682" s="36" t="s">
        <v>5519</v>
      </c>
      <c r="B4682" s="36" t="s">
        <v>11243</v>
      </c>
      <c r="C4682" s="121" t="s">
        <v>5520</v>
      </c>
      <c r="D4682" s="36" t="s">
        <v>8</v>
      </c>
      <c r="E4682" s="36">
        <v>2</v>
      </c>
      <c r="F4682" s="36">
        <v>1</v>
      </c>
      <c r="G4682" s="116">
        <v>51.84</v>
      </c>
      <c r="H4682" s="102" t="s">
        <v>20353</v>
      </c>
    </row>
    <row r="4683" spans="1:8" x14ac:dyDescent="0.25">
      <c r="A4683" s="36"/>
      <c r="B4683" s="36"/>
      <c r="C4683" s="121"/>
      <c r="D4683" s="36" t="s">
        <v>7</v>
      </c>
      <c r="E4683" s="36">
        <v>0.5</v>
      </c>
      <c r="F4683" s="36">
        <v>1</v>
      </c>
      <c r="G4683" s="116">
        <v>12.96</v>
      </c>
      <c r="H4683" s="102"/>
    </row>
    <row r="4684" spans="1:8" ht="31.5" x14ac:dyDescent="0.25">
      <c r="A4684" s="36"/>
      <c r="B4684" s="36"/>
      <c r="C4684" s="122" t="s">
        <v>16144</v>
      </c>
      <c r="D4684" s="106"/>
      <c r="E4684" s="106"/>
      <c r="F4684" s="106">
        <v>2</v>
      </c>
      <c r="G4684" s="117">
        <v>64.800000000000011</v>
      </c>
      <c r="H4684" s="102"/>
    </row>
    <row r="4685" spans="1:8" ht="31.5" x14ac:dyDescent="0.25">
      <c r="A4685" s="36" t="s">
        <v>5521</v>
      </c>
      <c r="B4685" s="36" t="s">
        <v>11244</v>
      </c>
      <c r="C4685" s="121" t="s">
        <v>5522</v>
      </c>
      <c r="D4685" s="36" t="s">
        <v>8</v>
      </c>
      <c r="E4685" s="36">
        <v>2</v>
      </c>
      <c r="F4685" s="36">
        <v>1</v>
      </c>
      <c r="G4685" s="116">
        <v>51.84</v>
      </c>
      <c r="H4685" s="102" t="s">
        <v>19414</v>
      </c>
    </row>
    <row r="4686" spans="1:8" x14ac:dyDescent="0.25">
      <c r="A4686" s="36"/>
      <c r="B4686" s="36"/>
      <c r="C4686" s="121"/>
      <c r="D4686" s="36" t="s">
        <v>7</v>
      </c>
      <c r="E4686" s="36">
        <v>0.5</v>
      </c>
      <c r="F4686" s="36">
        <v>4</v>
      </c>
      <c r="G4686" s="116">
        <v>51.84</v>
      </c>
      <c r="H4686" s="102"/>
    </row>
    <row r="4687" spans="1:8" ht="31.5" x14ac:dyDescent="0.25">
      <c r="A4687" s="36"/>
      <c r="B4687" s="36"/>
      <c r="C4687" s="122" t="s">
        <v>16145</v>
      </c>
      <c r="D4687" s="106"/>
      <c r="E4687" s="106"/>
      <c r="F4687" s="106">
        <v>5</v>
      </c>
      <c r="G4687" s="117">
        <v>103.68</v>
      </c>
      <c r="H4687" s="102"/>
    </row>
    <row r="4688" spans="1:8" ht="31.5" x14ac:dyDescent="0.25">
      <c r="A4688" s="36" t="s">
        <v>1455</v>
      </c>
      <c r="B4688" s="36" t="s">
        <v>11245</v>
      </c>
      <c r="C4688" s="121" t="s">
        <v>1456</v>
      </c>
      <c r="D4688" s="36" t="s">
        <v>3</v>
      </c>
      <c r="E4688" s="36">
        <v>10</v>
      </c>
      <c r="F4688" s="36">
        <v>1</v>
      </c>
      <c r="G4688" s="116">
        <v>259.18</v>
      </c>
      <c r="H4688" s="102" t="s">
        <v>18689</v>
      </c>
    </row>
    <row r="4689" spans="1:8" x14ac:dyDescent="0.25">
      <c r="A4689" s="36"/>
      <c r="B4689" s="36"/>
      <c r="C4689" s="121"/>
      <c r="D4689" s="36" t="s">
        <v>6</v>
      </c>
      <c r="E4689" s="36">
        <v>1</v>
      </c>
      <c r="F4689" s="36">
        <v>1</v>
      </c>
      <c r="G4689" s="116">
        <v>25.92</v>
      </c>
      <c r="H4689" s="102"/>
    </row>
    <row r="4690" spans="1:8" ht="47.25" x14ac:dyDescent="0.25">
      <c r="A4690" s="36"/>
      <c r="B4690" s="36"/>
      <c r="C4690" s="122" t="s">
        <v>16146</v>
      </c>
      <c r="D4690" s="106"/>
      <c r="E4690" s="106"/>
      <c r="F4690" s="106">
        <v>2</v>
      </c>
      <c r="G4690" s="117">
        <v>285.10000000000002</v>
      </c>
      <c r="H4690" s="102"/>
    </row>
    <row r="4691" spans="1:8" ht="31.5" x14ac:dyDescent="0.25">
      <c r="A4691" s="36" t="s">
        <v>5523</v>
      </c>
      <c r="B4691" s="36" t="s">
        <v>11246</v>
      </c>
      <c r="C4691" s="121" t="s">
        <v>5524</v>
      </c>
      <c r="D4691" s="36" t="s">
        <v>5</v>
      </c>
      <c r="E4691" s="36">
        <v>5</v>
      </c>
      <c r="F4691" s="36">
        <v>1</v>
      </c>
      <c r="G4691" s="116">
        <v>129.59</v>
      </c>
      <c r="H4691" s="102" t="s">
        <v>18605</v>
      </c>
    </row>
    <row r="4692" spans="1:8" ht="31.5" x14ac:dyDescent="0.25">
      <c r="A4692" s="36"/>
      <c r="B4692" s="36"/>
      <c r="C4692" s="122" t="s">
        <v>16147</v>
      </c>
      <c r="D4692" s="106"/>
      <c r="E4692" s="106"/>
      <c r="F4692" s="106">
        <v>1</v>
      </c>
      <c r="G4692" s="117">
        <v>129.59</v>
      </c>
      <c r="H4692" s="102"/>
    </row>
    <row r="4693" spans="1:8" ht="31.5" x14ac:dyDescent="0.25">
      <c r="A4693" s="36" t="s">
        <v>1464</v>
      </c>
      <c r="B4693" s="36" t="s">
        <v>7836</v>
      </c>
      <c r="C4693" s="121" t="s">
        <v>1465</v>
      </c>
      <c r="D4693" s="36" t="s">
        <v>4</v>
      </c>
      <c r="E4693" s="36">
        <v>8</v>
      </c>
      <c r="F4693" s="36">
        <v>1</v>
      </c>
      <c r="G4693" s="116">
        <v>207.35</v>
      </c>
      <c r="H4693" s="102" t="s">
        <v>19283</v>
      </c>
    </row>
    <row r="4694" spans="1:8" ht="31.5" x14ac:dyDescent="0.25">
      <c r="A4694" s="36"/>
      <c r="B4694" s="36"/>
      <c r="C4694" s="122" t="s">
        <v>16148</v>
      </c>
      <c r="D4694" s="106"/>
      <c r="E4694" s="106"/>
      <c r="F4694" s="106">
        <v>1</v>
      </c>
      <c r="G4694" s="117">
        <v>207.35</v>
      </c>
      <c r="H4694" s="102"/>
    </row>
    <row r="4695" spans="1:8" ht="31.5" x14ac:dyDescent="0.25">
      <c r="A4695" s="36" t="s">
        <v>5525</v>
      </c>
      <c r="B4695" s="36" t="s">
        <v>11247</v>
      </c>
      <c r="C4695" s="121" t="s">
        <v>7095</v>
      </c>
      <c r="D4695" s="36" t="s">
        <v>7</v>
      </c>
      <c r="E4695" s="36">
        <v>0.5</v>
      </c>
      <c r="F4695" s="36">
        <v>1</v>
      </c>
      <c r="G4695" s="116">
        <v>12.96</v>
      </c>
      <c r="H4695" s="114" t="s">
        <v>20589</v>
      </c>
    </row>
    <row r="4696" spans="1:8" ht="31.5" x14ac:dyDescent="0.25">
      <c r="A4696" s="36"/>
      <c r="B4696" s="36"/>
      <c r="C4696" s="122" t="s">
        <v>16149</v>
      </c>
      <c r="D4696" s="106"/>
      <c r="E4696" s="106"/>
      <c r="F4696" s="106">
        <v>1</v>
      </c>
      <c r="G4696" s="117">
        <v>12.96</v>
      </c>
      <c r="H4696" s="102"/>
    </row>
    <row r="4697" spans="1:8" ht="31.5" x14ac:dyDescent="0.25">
      <c r="A4697" s="36" t="s">
        <v>5526</v>
      </c>
      <c r="B4697" s="36" t="s">
        <v>11248</v>
      </c>
      <c r="C4697" s="121" t="s">
        <v>7096</v>
      </c>
      <c r="D4697" s="36" t="s">
        <v>7</v>
      </c>
      <c r="E4697" s="36">
        <v>0.5</v>
      </c>
      <c r="F4697" s="36">
        <v>1</v>
      </c>
      <c r="G4697" s="116">
        <v>12.96</v>
      </c>
      <c r="H4697" s="114" t="s">
        <v>20585</v>
      </c>
    </row>
    <row r="4698" spans="1:8" ht="31.5" x14ac:dyDescent="0.25">
      <c r="A4698" s="36"/>
      <c r="B4698" s="36"/>
      <c r="C4698" s="122" t="s">
        <v>16150</v>
      </c>
      <c r="D4698" s="106"/>
      <c r="E4698" s="106"/>
      <c r="F4698" s="106">
        <v>1</v>
      </c>
      <c r="G4698" s="117">
        <v>12.96</v>
      </c>
      <c r="H4698" s="102"/>
    </row>
    <row r="4699" spans="1:8" ht="31.5" x14ac:dyDescent="0.25">
      <c r="A4699" s="36" t="s">
        <v>5527</v>
      </c>
      <c r="B4699" s="36" t="s">
        <v>11249</v>
      </c>
      <c r="C4699" s="121" t="s">
        <v>5528</v>
      </c>
      <c r="D4699" s="36" t="s">
        <v>7</v>
      </c>
      <c r="E4699" s="36">
        <v>0.5</v>
      </c>
      <c r="F4699" s="36">
        <v>1</v>
      </c>
      <c r="G4699" s="116">
        <v>12.96</v>
      </c>
      <c r="H4699" s="114" t="s">
        <v>20583</v>
      </c>
    </row>
    <row r="4700" spans="1:8" ht="47.25" x14ac:dyDescent="0.25">
      <c r="A4700" s="36"/>
      <c r="B4700" s="36"/>
      <c r="C4700" s="122" t="s">
        <v>16151</v>
      </c>
      <c r="D4700" s="106"/>
      <c r="E4700" s="106"/>
      <c r="F4700" s="106">
        <v>1</v>
      </c>
      <c r="G4700" s="117">
        <v>12.96</v>
      </c>
      <c r="H4700" s="102"/>
    </row>
    <row r="4701" spans="1:8" ht="31.5" x14ac:dyDescent="0.25">
      <c r="A4701" s="36" t="s">
        <v>5529</v>
      </c>
      <c r="B4701" s="36" t="s">
        <v>11250</v>
      </c>
      <c r="C4701" s="121" t="s">
        <v>7097</v>
      </c>
      <c r="D4701" s="36" t="s">
        <v>7</v>
      </c>
      <c r="E4701" s="36">
        <v>0.5</v>
      </c>
      <c r="F4701" s="36">
        <v>1</v>
      </c>
      <c r="G4701" s="116">
        <v>12.96</v>
      </c>
      <c r="H4701" s="114" t="s">
        <v>20584</v>
      </c>
    </row>
    <row r="4702" spans="1:8" ht="31.5" x14ac:dyDescent="0.25">
      <c r="A4702" s="36"/>
      <c r="B4702" s="36"/>
      <c r="C4702" s="122" t="s">
        <v>16152</v>
      </c>
      <c r="D4702" s="106"/>
      <c r="E4702" s="106"/>
      <c r="F4702" s="106">
        <v>1</v>
      </c>
      <c r="G4702" s="117">
        <v>12.96</v>
      </c>
      <c r="H4702" s="102"/>
    </row>
    <row r="4703" spans="1:8" x14ac:dyDescent="0.25">
      <c r="A4703" s="36" t="s">
        <v>5530</v>
      </c>
      <c r="B4703" s="36" t="s">
        <v>11251</v>
      </c>
      <c r="C4703" s="121" t="s">
        <v>5531</v>
      </c>
      <c r="D4703" s="36" t="s">
        <v>7</v>
      </c>
      <c r="E4703" s="36">
        <v>0.5</v>
      </c>
      <c r="F4703" s="36">
        <v>2</v>
      </c>
      <c r="G4703" s="116">
        <v>25.92</v>
      </c>
      <c r="H4703" s="114" t="s">
        <v>20586</v>
      </c>
    </row>
    <row r="4704" spans="1:8" x14ac:dyDescent="0.25">
      <c r="A4704" s="36"/>
      <c r="B4704" s="36"/>
      <c r="C4704" s="122" t="s">
        <v>16153</v>
      </c>
      <c r="D4704" s="106"/>
      <c r="E4704" s="106"/>
      <c r="F4704" s="106">
        <v>2</v>
      </c>
      <c r="G4704" s="117">
        <v>25.92</v>
      </c>
      <c r="H4704" s="102"/>
    </row>
    <row r="4705" spans="1:8" ht="31.5" x14ac:dyDescent="0.25">
      <c r="A4705" s="36" t="s">
        <v>16154</v>
      </c>
      <c r="B4705" s="36" t="s">
        <v>16155</v>
      </c>
      <c r="C4705" s="121" t="s">
        <v>16156</v>
      </c>
      <c r="D4705" s="36" t="s">
        <v>7</v>
      </c>
      <c r="E4705" s="36">
        <v>0.5</v>
      </c>
      <c r="F4705" s="36">
        <v>1</v>
      </c>
      <c r="G4705" s="116">
        <v>12.96</v>
      </c>
      <c r="H4705" s="114" t="s">
        <v>20592</v>
      </c>
    </row>
    <row r="4706" spans="1:8" ht="31.5" x14ac:dyDescent="0.25">
      <c r="A4706" s="36"/>
      <c r="B4706" s="36"/>
      <c r="C4706" s="122" t="s">
        <v>16157</v>
      </c>
      <c r="D4706" s="106"/>
      <c r="E4706" s="106"/>
      <c r="F4706" s="106">
        <v>1</v>
      </c>
      <c r="G4706" s="117">
        <v>12.96</v>
      </c>
      <c r="H4706" s="102"/>
    </row>
    <row r="4707" spans="1:8" x14ac:dyDescent="0.25">
      <c r="A4707" s="36" t="s">
        <v>5532</v>
      </c>
      <c r="B4707" s="36" t="s">
        <v>11252</v>
      </c>
      <c r="C4707" s="121" t="s">
        <v>5533</v>
      </c>
      <c r="D4707" s="36" t="s">
        <v>7</v>
      </c>
      <c r="E4707" s="36">
        <v>0.5</v>
      </c>
      <c r="F4707" s="36">
        <v>1</v>
      </c>
      <c r="G4707" s="116">
        <v>12.96</v>
      </c>
      <c r="H4707" s="114" t="s">
        <v>20593</v>
      </c>
    </row>
    <row r="4708" spans="1:8" ht="31.5" x14ac:dyDescent="0.25">
      <c r="A4708" s="36"/>
      <c r="B4708" s="36"/>
      <c r="C4708" s="122" t="s">
        <v>16158</v>
      </c>
      <c r="D4708" s="106"/>
      <c r="E4708" s="106"/>
      <c r="F4708" s="106">
        <v>1</v>
      </c>
      <c r="G4708" s="117">
        <v>12.96</v>
      </c>
      <c r="H4708" s="102"/>
    </row>
    <row r="4709" spans="1:8" x14ac:dyDescent="0.25">
      <c r="A4709" s="36" t="s">
        <v>5534</v>
      </c>
      <c r="B4709" s="36" t="s">
        <v>11253</v>
      </c>
      <c r="C4709" s="121" t="s">
        <v>5535</v>
      </c>
      <c r="D4709" s="36" t="s">
        <v>7</v>
      </c>
      <c r="E4709" s="36">
        <v>0.5</v>
      </c>
      <c r="F4709" s="36">
        <v>1</v>
      </c>
      <c r="G4709" s="116">
        <v>12.96</v>
      </c>
      <c r="H4709" s="114" t="s">
        <v>20597</v>
      </c>
    </row>
    <row r="4710" spans="1:8" x14ac:dyDescent="0.25">
      <c r="A4710" s="36"/>
      <c r="B4710" s="36"/>
      <c r="C4710" s="122" t="s">
        <v>16159</v>
      </c>
      <c r="D4710" s="106"/>
      <c r="E4710" s="106"/>
      <c r="F4710" s="106">
        <v>1</v>
      </c>
      <c r="G4710" s="117">
        <v>12.96</v>
      </c>
      <c r="H4710" s="102"/>
    </row>
    <row r="4711" spans="1:8" x14ac:dyDescent="0.25">
      <c r="A4711" s="36" t="s">
        <v>5536</v>
      </c>
      <c r="B4711" s="36" t="s">
        <v>11254</v>
      </c>
      <c r="C4711" s="121" t="s">
        <v>5537</v>
      </c>
      <c r="D4711" s="36" t="s">
        <v>7</v>
      </c>
      <c r="E4711" s="36">
        <v>0.5</v>
      </c>
      <c r="F4711" s="36">
        <v>1</v>
      </c>
      <c r="G4711" s="116">
        <v>12.96</v>
      </c>
      <c r="H4711" s="114" t="s">
        <v>20596</v>
      </c>
    </row>
    <row r="4712" spans="1:8" x14ac:dyDescent="0.25">
      <c r="A4712" s="36"/>
      <c r="B4712" s="36"/>
      <c r="C4712" s="122" t="s">
        <v>16160</v>
      </c>
      <c r="D4712" s="106"/>
      <c r="E4712" s="106"/>
      <c r="F4712" s="106">
        <v>1</v>
      </c>
      <c r="G4712" s="117">
        <v>12.96</v>
      </c>
      <c r="H4712" s="102"/>
    </row>
    <row r="4713" spans="1:8" ht="31.5" x14ac:dyDescent="0.25">
      <c r="A4713" s="36" t="s">
        <v>5538</v>
      </c>
      <c r="B4713" s="36" t="s">
        <v>11255</v>
      </c>
      <c r="C4713" s="121" t="s">
        <v>5539</v>
      </c>
      <c r="D4713" s="36" t="s">
        <v>7</v>
      </c>
      <c r="E4713" s="36">
        <v>0.5</v>
      </c>
      <c r="F4713" s="36">
        <v>1</v>
      </c>
      <c r="G4713" s="116">
        <v>12.96</v>
      </c>
      <c r="H4713" s="114" t="s">
        <v>20594</v>
      </c>
    </row>
    <row r="4714" spans="1:8" ht="31.5" x14ac:dyDescent="0.25">
      <c r="A4714" s="36"/>
      <c r="B4714" s="36"/>
      <c r="C4714" s="122" t="s">
        <v>16161</v>
      </c>
      <c r="D4714" s="106"/>
      <c r="E4714" s="106"/>
      <c r="F4714" s="106">
        <v>1</v>
      </c>
      <c r="G4714" s="117">
        <v>12.96</v>
      </c>
      <c r="H4714" s="102"/>
    </row>
    <row r="4715" spans="1:8" ht="31.5" x14ac:dyDescent="0.25">
      <c r="A4715" s="36" t="s">
        <v>5540</v>
      </c>
      <c r="B4715" s="36" t="s">
        <v>11256</v>
      </c>
      <c r="C4715" s="121" t="s">
        <v>5541</v>
      </c>
      <c r="D4715" s="36" t="s">
        <v>7</v>
      </c>
      <c r="E4715" s="36">
        <v>0.5</v>
      </c>
      <c r="F4715" s="36">
        <v>1</v>
      </c>
      <c r="G4715" s="116">
        <v>12.96</v>
      </c>
      <c r="H4715" s="102" t="s">
        <v>20549</v>
      </c>
    </row>
    <row r="4716" spans="1:8" ht="31.5" x14ac:dyDescent="0.25">
      <c r="A4716" s="36"/>
      <c r="B4716" s="36"/>
      <c r="C4716" s="122" t="s">
        <v>16162</v>
      </c>
      <c r="D4716" s="106"/>
      <c r="E4716" s="106"/>
      <c r="F4716" s="106">
        <v>1</v>
      </c>
      <c r="G4716" s="117">
        <v>12.96</v>
      </c>
      <c r="H4716" s="102"/>
    </row>
    <row r="4717" spans="1:8" x14ac:dyDescent="0.25">
      <c r="A4717" s="36" t="s">
        <v>5542</v>
      </c>
      <c r="B4717" s="36" t="s">
        <v>11257</v>
      </c>
      <c r="C4717" s="121" t="s">
        <v>5543</v>
      </c>
      <c r="D4717" s="36" t="s">
        <v>7</v>
      </c>
      <c r="E4717" s="36">
        <v>0.5</v>
      </c>
      <c r="F4717" s="36">
        <v>1</v>
      </c>
      <c r="G4717" s="116">
        <v>12.96</v>
      </c>
      <c r="H4717" s="102" t="s">
        <v>18442</v>
      </c>
    </row>
    <row r="4718" spans="1:8" x14ac:dyDescent="0.25">
      <c r="A4718" s="36"/>
      <c r="B4718" s="36"/>
      <c r="C4718" s="122" t="s">
        <v>16163</v>
      </c>
      <c r="D4718" s="106"/>
      <c r="E4718" s="106"/>
      <c r="F4718" s="106">
        <v>1</v>
      </c>
      <c r="G4718" s="117">
        <v>12.96</v>
      </c>
      <c r="H4718" s="102"/>
    </row>
    <row r="4719" spans="1:8" ht="31.5" x14ac:dyDescent="0.25">
      <c r="A4719" s="36" t="s">
        <v>1717</v>
      </c>
      <c r="B4719" s="36" t="s">
        <v>11258</v>
      </c>
      <c r="C4719" s="121" t="s">
        <v>1718</v>
      </c>
      <c r="D4719" s="36" t="s">
        <v>8</v>
      </c>
      <c r="E4719" s="36">
        <v>2</v>
      </c>
      <c r="F4719" s="36">
        <v>1</v>
      </c>
      <c r="G4719" s="116">
        <v>51.84</v>
      </c>
      <c r="H4719" s="102" t="s">
        <v>20746</v>
      </c>
    </row>
    <row r="4720" spans="1:8" ht="31.5" x14ac:dyDescent="0.25">
      <c r="A4720" s="36"/>
      <c r="B4720" s="36"/>
      <c r="C4720" s="122" t="s">
        <v>16164</v>
      </c>
      <c r="D4720" s="106"/>
      <c r="E4720" s="106"/>
      <c r="F4720" s="106">
        <v>1</v>
      </c>
      <c r="G4720" s="117">
        <v>51.84</v>
      </c>
      <c r="H4720" s="102"/>
    </row>
    <row r="4721" spans="1:8" ht="31.5" x14ac:dyDescent="0.25">
      <c r="A4721" s="36" t="s">
        <v>5544</v>
      </c>
      <c r="B4721" s="36" t="s">
        <v>11259</v>
      </c>
      <c r="C4721" s="121" t="s">
        <v>5545</v>
      </c>
      <c r="D4721" s="36" t="s">
        <v>7</v>
      </c>
      <c r="E4721" s="36">
        <v>0.5</v>
      </c>
      <c r="F4721" s="36">
        <v>1</v>
      </c>
      <c r="G4721" s="116">
        <v>12.96</v>
      </c>
      <c r="H4721" s="102" t="s">
        <v>18608</v>
      </c>
    </row>
    <row r="4722" spans="1:8" ht="31.5" x14ac:dyDescent="0.25">
      <c r="A4722" s="36"/>
      <c r="B4722" s="36"/>
      <c r="C4722" s="122" t="s">
        <v>16165</v>
      </c>
      <c r="D4722" s="106"/>
      <c r="E4722" s="106"/>
      <c r="F4722" s="106">
        <v>1</v>
      </c>
      <c r="G4722" s="117">
        <v>12.96</v>
      </c>
      <c r="H4722" s="102"/>
    </row>
    <row r="4723" spans="1:8" ht="31.5" x14ac:dyDescent="0.25">
      <c r="A4723" s="36" t="s">
        <v>5546</v>
      </c>
      <c r="B4723" s="36" t="s">
        <v>11260</v>
      </c>
      <c r="C4723" s="121" t="s">
        <v>5547</v>
      </c>
      <c r="D4723" s="36" t="s">
        <v>8</v>
      </c>
      <c r="E4723" s="36">
        <v>2</v>
      </c>
      <c r="F4723" s="36">
        <v>1</v>
      </c>
      <c r="G4723" s="116">
        <v>51.84</v>
      </c>
      <c r="H4723" s="102" t="s">
        <v>20846</v>
      </c>
    </row>
    <row r="4724" spans="1:8" ht="47.25" x14ac:dyDescent="0.25">
      <c r="A4724" s="36"/>
      <c r="B4724" s="36"/>
      <c r="C4724" s="122" t="s">
        <v>16166</v>
      </c>
      <c r="D4724" s="106"/>
      <c r="E4724" s="106"/>
      <c r="F4724" s="106">
        <v>1</v>
      </c>
      <c r="G4724" s="117">
        <v>51.84</v>
      </c>
      <c r="H4724" s="102"/>
    </row>
    <row r="4725" spans="1:8" ht="31.5" x14ac:dyDescent="0.25">
      <c r="A4725" s="36" t="s">
        <v>5548</v>
      </c>
      <c r="B4725" s="36" t="s">
        <v>11261</v>
      </c>
      <c r="C4725" s="121" t="s">
        <v>5549</v>
      </c>
      <c r="D4725" s="36" t="s">
        <v>8</v>
      </c>
      <c r="E4725" s="36">
        <v>2</v>
      </c>
      <c r="F4725" s="36">
        <v>1</v>
      </c>
      <c r="G4725" s="116">
        <v>51.84</v>
      </c>
      <c r="H4725" s="102" t="s">
        <v>18963</v>
      </c>
    </row>
    <row r="4726" spans="1:8" ht="31.5" x14ac:dyDescent="0.25">
      <c r="A4726" s="36"/>
      <c r="B4726" s="36"/>
      <c r="C4726" s="122" t="s">
        <v>16167</v>
      </c>
      <c r="D4726" s="106"/>
      <c r="E4726" s="106"/>
      <c r="F4726" s="106">
        <v>1</v>
      </c>
      <c r="G4726" s="117">
        <v>51.84</v>
      </c>
      <c r="H4726" s="102"/>
    </row>
    <row r="4727" spans="1:8" ht="31.5" x14ac:dyDescent="0.25">
      <c r="A4727" s="36" t="s">
        <v>5550</v>
      </c>
      <c r="B4727" s="36" t="s">
        <v>11262</v>
      </c>
      <c r="C4727" s="121" t="s">
        <v>5551</v>
      </c>
      <c r="D4727" s="36" t="s">
        <v>8</v>
      </c>
      <c r="E4727" s="36">
        <v>2</v>
      </c>
      <c r="F4727" s="36">
        <v>1</v>
      </c>
      <c r="G4727" s="116">
        <v>51.84</v>
      </c>
      <c r="H4727" s="102" t="s">
        <v>18532</v>
      </c>
    </row>
    <row r="4728" spans="1:8" ht="31.5" x14ac:dyDescent="0.25">
      <c r="A4728" s="36"/>
      <c r="B4728" s="36"/>
      <c r="C4728" s="122" t="s">
        <v>16168</v>
      </c>
      <c r="D4728" s="106"/>
      <c r="E4728" s="106"/>
      <c r="F4728" s="106">
        <v>1</v>
      </c>
      <c r="G4728" s="117">
        <v>51.84</v>
      </c>
      <c r="H4728" s="102"/>
    </row>
    <row r="4729" spans="1:8" ht="31.5" x14ac:dyDescent="0.25">
      <c r="A4729" s="36" t="s">
        <v>5552</v>
      </c>
      <c r="B4729" s="36" t="s">
        <v>11263</v>
      </c>
      <c r="C4729" s="121" t="s">
        <v>5553</v>
      </c>
      <c r="D4729" s="36" t="s">
        <v>7</v>
      </c>
      <c r="E4729" s="36">
        <v>0.5</v>
      </c>
      <c r="F4729" s="36">
        <v>1</v>
      </c>
      <c r="G4729" s="116">
        <v>12.96</v>
      </c>
      <c r="H4729" s="102" t="s">
        <v>17281</v>
      </c>
    </row>
    <row r="4730" spans="1:8" ht="31.5" x14ac:dyDescent="0.25">
      <c r="A4730" s="36"/>
      <c r="B4730" s="36"/>
      <c r="C4730" s="122" t="s">
        <v>16169</v>
      </c>
      <c r="D4730" s="106"/>
      <c r="E4730" s="106"/>
      <c r="F4730" s="106">
        <v>1</v>
      </c>
      <c r="G4730" s="117">
        <v>12.96</v>
      </c>
      <c r="H4730" s="102"/>
    </row>
    <row r="4731" spans="1:8" ht="31.5" x14ac:dyDescent="0.25">
      <c r="A4731" s="36" t="s">
        <v>5554</v>
      </c>
      <c r="B4731" s="36" t="s">
        <v>11264</v>
      </c>
      <c r="C4731" s="121" t="s">
        <v>5555</v>
      </c>
      <c r="D4731" s="36" t="s">
        <v>7</v>
      </c>
      <c r="E4731" s="36">
        <v>0.5</v>
      </c>
      <c r="F4731" s="36">
        <v>1</v>
      </c>
      <c r="G4731" s="116">
        <v>12.96</v>
      </c>
      <c r="H4731" s="102" t="s">
        <v>18683</v>
      </c>
    </row>
    <row r="4732" spans="1:8" ht="31.5" x14ac:dyDescent="0.25">
      <c r="A4732" s="36"/>
      <c r="B4732" s="36"/>
      <c r="C4732" s="122" t="s">
        <v>16170</v>
      </c>
      <c r="D4732" s="106"/>
      <c r="E4732" s="106"/>
      <c r="F4732" s="106">
        <v>1</v>
      </c>
      <c r="G4732" s="117">
        <v>12.96</v>
      </c>
      <c r="H4732" s="102"/>
    </row>
    <row r="4733" spans="1:8" ht="31.5" x14ac:dyDescent="0.25">
      <c r="A4733" s="36" t="s">
        <v>5556</v>
      </c>
      <c r="B4733" s="36" t="s">
        <v>11265</v>
      </c>
      <c r="C4733" s="121" t="s">
        <v>5557</v>
      </c>
      <c r="D4733" s="36" t="s">
        <v>4</v>
      </c>
      <c r="E4733" s="36">
        <v>8</v>
      </c>
      <c r="F4733" s="36">
        <v>2</v>
      </c>
      <c r="G4733" s="116">
        <v>414.69</v>
      </c>
      <c r="H4733" s="102" t="s">
        <v>19437</v>
      </c>
    </row>
    <row r="4734" spans="1:8" x14ac:dyDescent="0.25">
      <c r="A4734" s="36"/>
      <c r="B4734" s="36"/>
      <c r="C4734" s="121"/>
      <c r="D4734" s="36" t="s">
        <v>7</v>
      </c>
      <c r="E4734" s="36">
        <v>0.5</v>
      </c>
      <c r="F4734" s="36">
        <v>4</v>
      </c>
      <c r="G4734" s="116">
        <v>51.84</v>
      </c>
      <c r="H4734" s="102"/>
    </row>
    <row r="4735" spans="1:8" ht="47.25" x14ac:dyDescent="0.25">
      <c r="A4735" s="36"/>
      <c r="B4735" s="36"/>
      <c r="C4735" s="122" t="s">
        <v>16171</v>
      </c>
      <c r="D4735" s="106"/>
      <c r="E4735" s="106"/>
      <c r="F4735" s="106">
        <v>6</v>
      </c>
      <c r="G4735" s="117">
        <v>466.53</v>
      </c>
      <c r="H4735" s="102"/>
    </row>
    <row r="4736" spans="1:8" ht="31.5" x14ac:dyDescent="0.25">
      <c r="A4736" s="36" t="s">
        <v>5558</v>
      </c>
      <c r="B4736" s="36" t="s">
        <v>11266</v>
      </c>
      <c r="C4736" s="121" t="s">
        <v>5559</v>
      </c>
      <c r="D4736" s="36" t="s">
        <v>5</v>
      </c>
      <c r="E4736" s="36">
        <v>5</v>
      </c>
      <c r="F4736" s="36">
        <v>1</v>
      </c>
      <c r="G4736" s="116">
        <v>129.59</v>
      </c>
      <c r="H4736" s="102" t="s">
        <v>20897</v>
      </c>
    </row>
    <row r="4737" spans="1:8" ht="31.5" x14ac:dyDescent="0.25">
      <c r="A4737" s="36"/>
      <c r="B4737" s="36"/>
      <c r="C4737" s="122" t="s">
        <v>16172</v>
      </c>
      <c r="D4737" s="106"/>
      <c r="E4737" s="106"/>
      <c r="F4737" s="106">
        <v>1</v>
      </c>
      <c r="G4737" s="117">
        <v>129.59</v>
      </c>
      <c r="H4737" s="102"/>
    </row>
    <row r="4738" spans="1:8" ht="31.5" x14ac:dyDescent="0.25">
      <c r="A4738" s="36" t="s">
        <v>5560</v>
      </c>
      <c r="B4738" s="36" t="s">
        <v>11267</v>
      </c>
      <c r="C4738" s="121" t="s">
        <v>5561</v>
      </c>
      <c r="D4738" s="36" t="s">
        <v>8</v>
      </c>
      <c r="E4738" s="36">
        <v>2</v>
      </c>
      <c r="F4738" s="36">
        <v>1</v>
      </c>
      <c r="G4738" s="116">
        <v>51.84</v>
      </c>
      <c r="H4738" s="102" t="s">
        <v>20969</v>
      </c>
    </row>
    <row r="4739" spans="1:8" x14ac:dyDescent="0.25">
      <c r="A4739" s="36"/>
      <c r="B4739" s="36"/>
      <c r="C4739" s="121"/>
      <c r="D4739" s="36" t="s">
        <v>7</v>
      </c>
      <c r="E4739" s="36">
        <v>0.5</v>
      </c>
      <c r="F4739" s="36">
        <v>1</v>
      </c>
      <c r="G4739" s="116">
        <v>12.96</v>
      </c>
      <c r="H4739" s="102"/>
    </row>
    <row r="4740" spans="1:8" ht="47.25" x14ac:dyDescent="0.25">
      <c r="A4740" s="36"/>
      <c r="B4740" s="36"/>
      <c r="C4740" s="122" t="s">
        <v>16173</v>
      </c>
      <c r="D4740" s="106"/>
      <c r="E4740" s="106"/>
      <c r="F4740" s="106">
        <v>2</v>
      </c>
      <c r="G4740" s="117">
        <v>64.800000000000011</v>
      </c>
      <c r="H4740" s="102"/>
    </row>
    <row r="4741" spans="1:8" ht="31.5" x14ac:dyDescent="0.25">
      <c r="A4741" s="36" t="s">
        <v>5562</v>
      </c>
      <c r="B4741" s="36" t="s">
        <v>11268</v>
      </c>
      <c r="C4741" s="121" t="s">
        <v>5563</v>
      </c>
      <c r="D4741" s="36" t="s">
        <v>3</v>
      </c>
      <c r="E4741" s="36">
        <v>10</v>
      </c>
      <c r="F4741" s="36">
        <v>1</v>
      </c>
      <c r="G4741" s="116">
        <v>259.18</v>
      </c>
      <c r="H4741" s="102" t="s">
        <v>18531</v>
      </c>
    </row>
    <row r="4742" spans="1:8" ht="31.5" x14ac:dyDescent="0.25">
      <c r="A4742" s="36"/>
      <c r="B4742" s="36"/>
      <c r="C4742" s="122" t="s">
        <v>16174</v>
      </c>
      <c r="D4742" s="106"/>
      <c r="E4742" s="106"/>
      <c r="F4742" s="106">
        <v>1</v>
      </c>
      <c r="G4742" s="117">
        <v>259.18</v>
      </c>
      <c r="H4742" s="102"/>
    </row>
    <row r="4743" spans="1:8" ht="31.5" x14ac:dyDescent="0.25">
      <c r="A4743" s="36" t="s">
        <v>5564</v>
      </c>
      <c r="B4743" s="36" t="s">
        <v>11269</v>
      </c>
      <c r="C4743" s="121" t="s">
        <v>5565</v>
      </c>
      <c r="D4743" s="36" t="s">
        <v>5</v>
      </c>
      <c r="E4743" s="36">
        <v>5</v>
      </c>
      <c r="F4743" s="36">
        <v>1</v>
      </c>
      <c r="G4743" s="116">
        <v>129.59</v>
      </c>
      <c r="H4743" s="102" t="s">
        <v>17112</v>
      </c>
    </row>
    <row r="4744" spans="1:8" ht="31.5" x14ac:dyDescent="0.25">
      <c r="A4744" s="36"/>
      <c r="B4744" s="36"/>
      <c r="C4744" s="122" t="s">
        <v>16175</v>
      </c>
      <c r="D4744" s="106"/>
      <c r="E4744" s="106"/>
      <c r="F4744" s="106">
        <v>1</v>
      </c>
      <c r="G4744" s="117">
        <v>129.59</v>
      </c>
      <c r="H4744" s="102"/>
    </row>
    <row r="4745" spans="1:8" x14ac:dyDescent="0.25">
      <c r="A4745" s="36" t="s">
        <v>5566</v>
      </c>
      <c r="B4745" s="36" t="s">
        <v>11270</v>
      </c>
      <c r="C4745" s="121" t="s">
        <v>5567</v>
      </c>
      <c r="D4745" s="36" t="s">
        <v>7</v>
      </c>
      <c r="E4745" s="36">
        <v>0.5</v>
      </c>
      <c r="F4745" s="36">
        <v>1</v>
      </c>
      <c r="G4745" s="116">
        <v>12.96</v>
      </c>
      <c r="H4745" s="102" t="s">
        <v>20044</v>
      </c>
    </row>
    <row r="4746" spans="1:8" ht="31.5" x14ac:dyDescent="0.25">
      <c r="A4746" s="36"/>
      <c r="B4746" s="36"/>
      <c r="C4746" s="122" t="s">
        <v>16176</v>
      </c>
      <c r="D4746" s="106"/>
      <c r="E4746" s="106"/>
      <c r="F4746" s="106">
        <v>1</v>
      </c>
      <c r="G4746" s="117">
        <v>12.96</v>
      </c>
      <c r="H4746" s="102"/>
    </row>
    <row r="4747" spans="1:8" x14ac:dyDescent="0.25">
      <c r="A4747" s="36" t="s">
        <v>5568</v>
      </c>
      <c r="B4747" s="36" t="s">
        <v>11271</v>
      </c>
      <c r="C4747" s="121" t="s">
        <v>7098</v>
      </c>
      <c r="D4747" s="36" t="s">
        <v>5</v>
      </c>
      <c r="E4747" s="36">
        <v>5</v>
      </c>
      <c r="F4747" s="36">
        <v>5</v>
      </c>
      <c r="G4747" s="116">
        <v>647.95000000000005</v>
      </c>
      <c r="H4747" s="102" t="s">
        <v>19167</v>
      </c>
    </row>
    <row r="4748" spans="1:8" x14ac:dyDescent="0.25">
      <c r="A4748" s="36"/>
      <c r="B4748" s="36"/>
      <c r="C4748" s="121"/>
      <c r="D4748" s="36" t="s">
        <v>7</v>
      </c>
      <c r="E4748" s="36">
        <v>0.5</v>
      </c>
      <c r="F4748" s="36">
        <v>3</v>
      </c>
      <c r="G4748" s="116">
        <v>38.880000000000003</v>
      </c>
      <c r="H4748" s="102"/>
    </row>
    <row r="4749" spans="1:8" x14ac:dyDescent="0.25">
      <c r="A4749" s="36"/>
      <c r="B4749" s="36"/>
      <c r="C4749" s="122" t="s">
        <v>16177</v>
      </c>
      <c r="D4749" s="106"/>
      <c r="E4749" s="106"/>
      <c r="F4749" s="106">
        <v>8</v>
      </c>
      <c r="G4749" s="117">
        <v>686.83</v>
      </c>
      <c r="H4749" s="102"/>
    </row>
    <row r="4750" spans="1:8" ht="31.5" x14ac:dyDescent="0.25">
      <c r="A4750" s="36" t="s">
        <v>5569</v>
      </c>
      <c r="B4750" s="36" t="s">
        <v>11272</v>
      </c>
      <c r="C4750" s="121" t="s">
        <v>5570</v>
      </c>
      <c r="D4750" s="36" t="s">
        <v>4</v>
      </c>
      <c r="E4750" s="36">
        <v>8</v>
      </c>
      <c r="F4750" s="36">
        <v>2</v>
      </c>
      <c r="G4750" s="116">
        <v>414.69</v>
      </c>
      <c r="H4750" s="102" t="s">
        <v>18970</v>
      </c>
    </row>
    <row r="4751" spans="1:8" ht="31.5" x14ac:dyDescent="0.25">
      <c r="A4751" s="36"/>
      <c r="B4751" s="36"/>
      <c r="C4751" s="122" t="s">
        <v>16178</v>
      </c>
      <c r="D4751" s="106"/>
      <c r="E4751" s="106"/>
      <c r="F4751" s="106">
        <v>2</v>
      </c>
      <c r="G4751" s="117">
        <v>414.69</v>
      </c>
      <c r="H4751" s="102"/>
    </row>
    <row r="4752" spans="1:8" x14ac:dyDescent="0.25">
      <c r="A4752" s="36" t="s">
        <v>5571</v>
      </c>
      <c r="B4752" s="36" t="s">
        <v>11273</v>
      </c>
      <c r="C4752" s="121" t="s">
        <v>5572</v>
      </c>
      <c r="D4752" s="36" t="s">
        <v>7</v>
      </c>
      <c r="E4752" s="36">
        <v>0.5</v>
      </c>
      <c r="F4752" s="36">
        <v>4</v>
      </c>
      <c r="G4752" s="116">
        <v>51.84</v>
      </c>
      <c r="H4752" s="102" t="s">
        <v>20001</v>
      </c>
    </row>
    <row r="4753" spans="1:8" x14ac:dyDescent="0.25">
      <c r="A4753" s="36"/>
      <c r="B4753" s="36"/>
      <c r="C4753" s="122" t="s">
        <v>16179</v>
      </c>
      <c r="D4753" s="106"/>
      <c r="E4753" s="106"/>
      <c r="F4753" s="106">
        <v>4</v>
      </c>
      <c r="G4753" s="117">
        <v>51.84</v>
      </c>
      <c r="H4753" s="102"/>
    </row>
    <row r="4754" spans="1:8" ht="31.5" x14ac:dyDescent="0.25">
      <c r="A4754" s="36" t="s">
        <v>5573</v>
      </c>
      <c r="B4754" s="36" t="s">
        <v>11274</v>
      </c>
      <c r="C4754" s="121" t="s">
        <v>5574</v>
      </c>
      <c r="D4754" s="36" t="s">
        <v>7</v>
      </c>
      <c r="E4754" s="36">
        <v>0.5</v>
      </c>
      <c r="F4754" s="36">
        <v>1</v>
      </c>
      <c r="G4754" s="116">
        <v>12.96</v>
      </c>
      <c r="H4754" s="102" t="s">
        <v>19429</v>
      </c>
    </row>
    <row r="4755" spans="1:8" ht="47.25" x14ac:dyDescent="0.25">
      <c r="A4755" s="36"/>
      <c r="B4755" s="36"/>
      <c r="C4755" s="122" t="s">
        <v>16180</v>
      </c>
      <c r="D4755" s="106"/>
      <c r="E4755" s="106"/>
      <c r="F4755" s="106">
        <v>1</v>
      </c>
      <c r="G4755" s="117">
        <v>12.96</v>
      </c>
      <c r="H4755" s="102"/>
    </row>
    <row r="4756" spans="1:8" ht="31.5" x14ac:dyDescent="0.25">
      <c r="A4756" s="36" t="s">
        <v>5575</v>
      </c>
      <c r="B4756" s="36" t="s">
        <v>11275</v>
      </c>
      <c r="C4756" s="121" t="s">
        <v>5576</v>
      </c>
      <c r="D4756" s="36" t="s">
        <v>3</v>
      </c>
      <c r="E4756" s="36">
        <v>10</v>
      </c>
      <c r="F4756" s="36">
        <v>1</v>
      </c>
      <c r="G4756" s="116">
        <v>259.18</v>
      </c>
      <c r="H4756" s="102" t="s">
        <v>17272</v>
      </c>
    </row>
    <row r="4757" spans="1:8" x14ac:dyDescent="0.25">
      <c r="A4757" s="36"/>
      <c r="B4757" s="36"/>
      <c r="C4757" s="121"/>
      <c r="D4757" s="36" t="s">
        <v>7</v>
      </c>
      <c r="E4757" s="36">
        <v>0.5</v>
      </c>
      <c r="F4757" s="36">
        <v>1</v>
      </c>
      <c r="G4757" s="116">
        <v>12.96</v>
      </c>
      <c r="H4757" s="102"/>
    </row>
    <row r="4758" spans="1:8" ht="31.5" x14ac:dyDescent="0.25">
      <c r="A4758" s="36"/>
      <c r="B4758" s="36"/>
      <c r="C4758" s="122" t="s">
        <v>16181</v>
      </c>
      <c r="D4758" s="106"/>
      <c r="E4758" s="106"/>
      <c r="F4758" s="106">
        <v>2</v>
      </c>
      <c r="G4758" s="117">
        <v>272.14</v>
      </c>
      <c r="H4758" s="102"/>
    </row>
    <row r="4759" spans="1:8" x14ac:dyDescent="0.25">
      <c r="A4759" s="36" t="s">
        <v>5577</v>
      </c>
      <c r="B4759" s="36" t="s">
        <v>11276</v>
      </c>
      <c r="C4759" s="121" t="s">
        <v>5578</v>
      </c>
      <c r="D4759" s="36" t="s">
        <v>7</v>
      </c>
      <c r="E4759" s="36">
        <v>0.5</v>
      </c>
      <c r="F4759" s="36">
        <v>1</v>
      </c>
      <c r="G4759" s="116">
        <v>12.96</v>
      </c>
      <c r="H4759" s="102" t="s">
        <v>17201</v>
      </c>
    </row>
    <row r="4760" spans="1:8" ht="31.5" x14ac:dyDescent="0.25">
      <c r="A4760" s="36"/>
      <c r="B4760" s="36"/>
      <c r="C4760" s="122" t="s">
        <v>16182</v>
      </c>
      <c r="D4760" s="106"/>
      <c r="E4760" s="106"/>
      <c r="F4760" s="106">
        <v>1</v>
      </c>
      <c r="G4760" s="117">
        <v>12.96</v>
      </c>
      <c r="H4760" s="102"/>
    </row>
    <row r="4761" spans="1:8" ht="31.5" x14ac:dyDescent="0.25">
      <c r="A4761" s="36" t="s">
        <v>5579</v>
      </c>
      <c r="B4761" s="36" t="s">
        <v>11277</v>
      </c>
      <c r="C4761" s="121" t="s">
        <v>5580</v>
      </c>
      <c r="D4761" s="36" t="s">
        <v>8</v>
      </c>
      <c r="E4761" s="36">
        <v>2</v>
      </c>
      <c r="F4761" s="36">
        <v>2</v>
      </c>
      <c r="G4761" s="116">
        <v>103.67</v>
      </c>
      <c r="H4761" s="102" t="s">
        <v>20960</v>
      </c>
    </row>
    <row r="4762" spans="1:8" x14ac:dyDescent="0.25">
      <c r="A4762" s="36"/>
      <c r="B4762" s="36"/>
      <c r="C4762" s="121"/>
      <c r="D4762" s="36" t="s">
        <v>7</v>
      </c>
      <c r="E4762" s="36">
        <v>0.5</v>
      </c>
      <c r="F4762" s="36">
        <v>1</v>
      </c>
      <c r="G4762" s="116">
        <v>12.96</v>
      </c>
      <c r="H4762" s="102"/>
    </row>
    <row r="4763" spans="1:8" ht="31.5" x14ac:dyDescent="0.25">
      <c r="A4763" s="36"/>
      <c r="B4763" s="36"/>
      <c r="C4763" s="122" t="s">
        <v>16183</v>
      </c>
      <c r="D4763" s="106"/>
      <c r="E4763" s="106"/>
      <c r="F4763" s="106">
        <v>3</v>
      </c>
      <c r="G4763" s="117">
        <v>116.63</v>
      </c>
      <c r="H4763" s="102"/>
    </row>
    <row r="4764" spans="1:8" ht="31.5" x14ac:dyDescent="0.25">
      <c r="A4764" s="36" t="s">
        <v>5581</v>
      </c>
      <c r="B4764" s="36" t="s">
        <v>11278</v>
      </c>
      <c r="C4764" s="121" t="s">
        <v>5582</v>
      </c>
      <c r="D4764" s="36" t="s">
        <v>5</v>
      </c>
      <c r="E4764" s="36">
        <v>5</v>
      </c>
      <c r="F4764" s="36">
        <v>1</v>
      </c>
      <c r="G4764" s="116">
        <v>129.59</v>
      </c>
      <c r="H4764" s="102" t="s">
        <v>19848</v>
      </c>
    </row>
    <row r="4765" spans="1:8" ht="31.5" x14ac:dyDescent="0.25">
      <c r="A4765" s="36"/>
      <c r="B4765" s="36"/>
      <c r="C4765" s="122" t="s">
        <v>16184</v>
      </c>
      <c r="D4765" s="106"/>
      <c r="E4765" s="106"/>
      <c r="F4765" s="106">
        <v>1</v>
      </c>
      <c r="G4765" s="117">
        <v>129.59</v>
      </c>
      <c r="H4765" s="102"/>
    </row>
    <row r="4766" spans="1:8" ht="31.5" x14ac:dyDescent="0.25">
      <c r="A4766" s="36" t="s">
        <v>5583</v>
      </c>
      <c r="B4766" s="36" t="s">
        <v>11279</v>
      </c>
      <c r="C4766" s="121" t="s">
        <v>5584</v>
      </c>
      <c r="D4766" s="36" t="s">
        <v>5</v>
      </c>
      <c r="E4766" s="36">
        <v>5</v>
      </c>
      <c r="F4766" s="36">
        <v>1</v>
      </c>
      <c r="G4766" s="116">
        <v>129.59</v>
      </c>
      <c r="H4766" s="102" t="s">
        <v>20535</v>
      </c>
    </row>
    <row r="4767" spans="1:8" ht="31.5" x14ac:dyDescent="0.25">
      <c r="A4767" s="36"/>
      <c r="B4767" s="36"/>
      <c r="C4767" s="122" t="s">
        <v>16185</v>
      </c>
      <c r="D4767" s="106"/>
      <c r="E4767" s="106"/>
      <c r="F4767" s="106">
        <v>1</v>
      </c>
      <c r="G4767" s="117">
        <v>129.59</v>
      </c>
      <c r="H4767" s="102"/>
    </row>
    <row r="4768" spans="1:8" ht="31.5" x14ac:dyDescent="0.25">
      <c r="A4768" s="36" t="s">
        <v>5585</v>
      </c>
      <c r="B4768" s="36" t="s">
        <v>11280</v>
      </c>
      <c r="C4768" s="121" t="s">
        <v>5586</v>
      </c>
      <c r="D4768" s="36" t="s">
        <v>5</v>
      </c>
      <c r="E4768" s="36">
        <v>5</v>
      </c>
      <c r="F4768" s="36">
        <v>1</v>
      </c>
      <c r="G4768" s="116">
        <v>129.59</v>
      </c>
      <c r="H4768" s="102" t="s">
        <v>19101</v>
      </c>
    </row>
    <row r="4769" spans="1:8" ht="31.5" x14ac:dyDescent="0.25">
      <c r="A4769" s="36"/>
      <c r="B4769" s="36"/>
      <c r="C4769" s="122" t="s">
        <v>16186</v>
      </c>
      <c r="D4769" s="106"/>
      <c r="E4769" s="106"/>
      <c r="F4769" s="106">
        <v>1</v>
      </c>
      <c r="G4769" s="117">
        <v>129.59</v>
      </c>
      <c r="H4769" s="102"/>
    </row>
    <row r="4770" spans="1:8" x14ac:dyDescent="0.25">
      <c r="A4770" s="36" t="s">
        <v>5588</v>
      </c>
      <c r="B4770" s="36" t="s">
        <v>11281</v>
      </c>
      <c r="C4770" s="121" t="s">
        <v>5589</v>
      </c>
      <c r="D4770" s="36" t="s">
        <v>8</v>
      </c>
      <c r="E4770" s="36">
        <v>2</v>
      </c>
      <c r="F4770" s="36">
        <v>2</v>
      </c>
      <c r="G4770" s="116">
        <v>103.67</v>
      </c>
      <c r="H4770" s="102" t="s">
        <v>20603</v>
      </c>
    </row>
    <row r="4771" spans="1:8" x14ac:dyDescent="0.25">
      <c r="A4771" s="36"/>
      <c r="B4771" s="36"/>
      <c r="C4771" s="121"/>
      <c r="D4771" s="36" t="s">
        <v>7</v>
      </c>
      <c r="E4771" s="36">
        <v>0.5</v>
      </c>
      <c r="F4771" s="36">
        <v>1</v>
      </c>
      <c r="G4771" s="116">
        <v>12.96</v>
      </c>
      <c r="H4771" s="102"/>
    </row>
    <row r="4772" spans="1:8" ht="31.5" x14ac:dyDescent="0.25">
      <c r="A4772" s="36"/>
      <c r="B4772" s="36"/>
      <c r="C4772" s="122" t="s">
        <v>16187</v>
      </c>
      <c r="D4772" s="106"/>
      <c r="E4772" s="106"/>
      <c r="F4772" s="106">
        <v>3</v>
      </c>
      <c r="G4772" s="117">
        <v>116.63</v>
      </c>
      <c r="H4772" s="102"/>
    </row>
    <row r="4773" spans="1:8" ht="47.25" x14ac:dyDescent="0.25">
      <c r="A4773" s="36" t="s">
        <v>5590</v>
      </c>
      <c r="B4773" s="36" t="s">
        <v>11282</v>
      </c>
      <c r="C4773" s="121" t="s">
        <v>5591</v>
      </c>
      <c r="D4773" s="36" t="s">
        <v>8</v>
      </c>
      <c r="E4773" s="36">
        <v>2</v>
      </c>
      <c r="F4773" s="36">
        <v>1</v>
      </c>
      <c r="G4773" s="116">
        <v>51.84</v>
      </c>
      <c r="H4773" s="102" t="s">
        <v>16835</v>
      </c>
    </row>
    <row r="4774" spans="1:8" ht="47.25" x14ac:dyDescent="0.25">
      <c r="A4774" s="36"/>
      <c r="B4774" s="36"/>
      <c r="C4774" s="122" t="s">
        <v>16188</v>
      </c>
      <c r="D4774" s="106"/>
      <c r="E4774" s="106"/>
      <c r="F4774" s="106">
        <v>1</v>
      </c>
      <c r="G4774" s="117">
        <v>51.84</v>
      </c>
      <c r="H4774" s="102"/>
    </row>
    <row r="4775" spans="1:8" ht="31.5" x14ac:dyDescent="0.25">
      <c r="A4775" s="36" t="s">
        <v>5592</v>
      </c>
      <c r="B4775" s="36" t="s">
        <v>11283</v>
      </c>
      <c r="C4775" s="121" t="s">
        <v>5593</v>
      </c>
      <c r="D4775" s="36" t="s">
        <v>4</v>
      </c>
      <c r="E4775" s="36">
        <v>8</v>
      </c>
      <c r="F4775" s="36">
        <v>1</v>
      </c>
      <c r="G4775" s="116">
        <v>207.35</v>
      </c>
      <c r="H4775" s="102" t="s">
        <v>20887</v>
      </c>
    </row>
    <row r="4776" spans="1:8" ht="47.25" x14ac:dyDescent="0.25">
      <c r="A4776" s="36"/>
      <c r="B4776" s="36"/>
      <c r="C4776" s="122" t="s">
        <v>16189</v>
      </c>
      <c r="D4776" s="106"/>
      <c r="E4776" s="106"/>
      <c r="F4776" s="106">
        <v>1</v>
      </c>
      <c r="G4776" s="117">
        <v>207.35</v>
      </c>
      <c r="H4776" s="102"/>
    </row>
    <row r="4777" spans="1:8" ht="63" x14ac:dyDescent="0.25">
      <c r="A4777" s="36" t="s">
        <v>5594</v>
      </c>
      <c r="B4777" s="36" t="s">
        <v>11284</v>
      </c>
      <c r="C4777" s="121" t="s">
        <v>5595</v>
      </c>
      <c r="D4777" s="36" t="s">
        <v>3</v>
      </c>
      <c r="E4777" s="36">
        <v>10</v>
      </c>
      <c r="F4777" s="36">
        <v>1</v>
      </c>
      <c r="G4777" s="116">
        <v>259.18</v>
      </c>
      <c r="H4777" s="102" t="s">
        <v>20727</v>
      </c>
    </row>
    <row r="4778" spans="1:8" x14ac:dyDescent="0.25">
      <c r="A4778" s="36"/>
      <c r="B4778" s="36"/>
      <c r="C4778" s="121"/>
      <c r="D4778" s="36" t="s">
        <v>4</v>
      </c>
      <c r="E4778" s="36">
        <v>8</v>
      </c>
      <c r="F4778" s="36">
        <v>1</v>
      </c>
      <c r="G4778" s="116">
        <v>207.35</v>
      </c>
      <c r="H4778" s="102"/>
    </row>
    <row r="4779" spans="1:8" ht="78.75" x14ac:dyDescent="0.25">
      <c r="A4779" s="36"/>
      <c r="B4779" s="36"/>
      <c r="C4779" s="122" t="s">
        <v>16190</v>
      </c>
      <c r="D4779" s="106"/>
      <c r="E4779" s="106"/>
      <c r="F4779" s="106">
        <v>2</v>
      </c>
      <c r="G4779" s="117">
        <v>466.53</v>
      </c>
      <c r="H4779" s="102"/>
    </row>
    <row r="4780" spans="1:8" ht="31.5" x14ac:dyDescent="0.25">
      <c r="A4780" s="36" t="s">
        <v>5596</v>
      </c>
      <c r="B4780" s="36" t="s">
        <v>11285</v>
      </c>
      <c r="C4780" s="121" t="s">
        <v>5597</v>
      </c>
      <c r="D4780" s="36" t="s">
        <v>3</v>
      </c>
      <c r="E4780" s="36">
        <v>10</v>
      </c>
      <c r="F4780" s="36">
        <v>1</v>
      </c>
      <c r="G4780" s="116">
        <v>259.18</v>
      </c>
      <c r="H4780" s="102" t="s">
        <v>19528</v>
      </c>
    </row>
    <row r="4781" spans="1:8" ht="31.5" x14ac:dyDescent="0.25">
      <c r="A4781" s="36"/>
      <c r="B4781" s="36"/>
      <c r="C4781" s="122" t="s">
        <v>16191</v>
      </c>
      <c r="D4781" s="106"/>
      <c r="E4781" s="106"/>
      <c r="F4781" s="106">
        <v>1</v>
      </c>
      <c r="G4781" s="117">
        <v>259.18</v>
      </c>
      <c r="H4781" s="102"/>
    </row>
    <row r="4782" spans="1:8" x14ac:dyDescent="0.25">
      <c r="A4782" s="36" t="s">
        <v>5598</v>
      </c>
      <c r="B4782" s="36" t="s">
        <v>11286</v>
      </c>
      <c r="C4782" s="121" t="s">
        <v>5599</v>
      </c>
      <c r="D4782" s="36" t="s">
        <v>5</v>
      </c>
      <c r="E4782" s="36">
        <v>5</v>
      </c>
      <c r="F4782" s="36">
        <v>1</v>
      </c>
      <c r="G4782" s="116">
        <v>129.59</v>
      </c>
      <c r="H4782" s="102" t="s">
        <v>18187</v>
      </c>
    </row>
    <row r="4783" spans="1:8" x14ac:dyDescent="0.25">
      <c r="A4783" s="36"/>
      <c r="B4783" s="36"/>
      <c r="C4783" s="122" t="s">
        <v>16192</v>
      </c>
      <c r="D4783" s="106"/>
      <c r="E4783" s="106"/>
      <c r="F4783" s="106">
        <v>1</v>
      </c>
      <c r="G4783" s="117">
        <v>129.59</v>
      </c>
      <c r="H4783" s="102"/>
    </row>
    <row r="4784" spans="1:8" x14ac:dyDescent="0.25">
      <c r="A4784" s="36" t="s">
        <v>5600</v>
      </c>
      <c r="B4784" s="36" t="s">
        <v>11287</v>
      </c>
      <c r="C4784" s="121" t="s">
        <v>6770</v>
      </c>
      <c r="D4784" s="36" t="s">
        <v>5</v>
      </c>
      <c r="E4784" s="36">
        <v>5</v>
      </c>
      <c r="F4784" s="36">
        <v>2</v>
      </c>
      <c r="G4784" s="116">
        <v>259.18</v>
      </c>
      <c r="H4784" s="102" t="s">
        <v>20601</v>
      </c>
    </row>
    <row r="4785" spans="1:8" x14ac:dyDescent="0.25">
      <c r="A4785" s="36"/>
      <c r="B4785" s="36"/>
      <c r="C4785" s="121"/>
      <c r="D4785" s="36" t="s">
        <v>7</v>
      </c>
      <c r="E4785" s="36">
        <v>0.5</v>
      </c>
      <c r="F4785" s="36">
        <v>11</v>
      </c>
      <c r="G4785" s="116">
        <v>142.55000000000001</v>
      </c>
      <c r="H4785" s="102"/>
    </row>
    <row r="4786" spans="1:8" ht="31.5" x14ac:dyDescent="0.25">
      <c r="A4786" s="36"/>
      <c r="B4786" s="36"/>
      <c r="C4786" s="122" t="s">
        <v>16193</v>
      </c>
      <c r="D4786" s="106"/>
      <c r="E4786" s="106"/>
      <c r="F4786" s="106">
        <v>13</v>
      </c>
      <c r="G4786" s="117">
        <v>401.73</v>
      </c>
      <c r="H4786" s="102"/>
    </row>
    <row r="4787" spans="1:8" x14ac:dyDescent="0.25">
      <c r="A4787" s="36" t="s">
        <v>5601</v>
      </c>
      <c r="B4787" s="36" t="s">
        <v>11288</v>
      </c>
      <c r="C4787" s="121" t="s">
        <v>5602</v>
      </c>
      <c r="D4787" s="36" t="s">
        <v>7</v>
      </c>
      <c r="E4787" s="36">
        <v>0.5</v>
      </c>
      <c r="F4787" s="36">
        <v>1</v>
      </c>
      <c r="G4787" s="116">
        <v>12.96</v>
      </c>
      <c r="H4787" s="114" t="s">
        <v>20600</v>
      </c>
    </row>
    <row r="4788" spans="1:8" ht="31.5" x14ac:dyDescent="0.25">
      <c r="A4788" s="36"/>
      <c r="B4788" s="36"/>
      <c r="C4788" s="122" t="s">
        <v>16194</v>
      </c>
      <c r="D4788" s="106"/>
      <c r="E4788" s="106"/>
      <c r="F4788" s="106">
        <v>1</v>
      </c>
      <c r="G4788" s="117">
        <v>12.96</v>
      </c>
      <c r="H4788" s="102"/>
    </row>
    <row r="4789" spans="1:8" ht="63" x14ac:dyDescent="0.25">
      <c r="A4789" s="36" t="s">
        <v>5603</v>
      </c>
      <c r="B4789" s="36" t="s">
        <v>11289</v>
      </c>
      <c r="C4789" s="121" t="s">
        <v>5604</v>
      </c>
      <c r="D4789" s="36" t="s">
        <v>3</v>
      </c>
      <c r="E4789" s="36">
        <v>10</v>
      </c>
      <c r="F4789" s="36">
        <v>1</v>
      </c>
      <c r="G4789" s="116">
        <v>259.18</v>
      </c>
      <c r="H4789" s="102" t="s">
        <v>20497</v>
      </c>
    </row>
    <row r="4790" spans="1:8" ht="63" x14ac:dyDescent="0.25">
      <c r="A4790" s="36"/>
      <c r="B4790" s="36"/>
      <c r="C4790" s="122" t="s">
        <v>16195</v>
      </c>
      <c r="D4790" s="106"/>
      <c r="E4790" s="106"/>
      <c r="F4790" s="106">
        <v>1</v>
      </c>
      <c r="G4790" s="117">
        <v>259.18</v>
      </c>
      <c r="H4790" s="102"/>
    </row>
    <row r="4791" spans="1:8" x14ac:dyDescent="0.25">
      <c r="A4791" s="36" t="s">
        <v>5605</v>
      </c>
      <c r="B4791" s="36" t="s">
        <v>11290</v>
      </c>
      <c r="C4791" s="121" t="s">
        <v>6771</v>
      </c>
      <c r="D4791" s="36" t="s">
        <v>7</v>
      </c>
      <c r="E4791" s="36">
        <v>0.5</v>
      </c>
      <c r="F4791" s="36">
        <v>3</v>
      </c>
      <c r="G4791" s="116">
        <v>38.880000000000003</v>
      </c>
      <c r="H4791" s="114" t="s">
        <v>20598</v>
      </c>
    </row>
    <row r="4792" spans="1:8" x14ac:dyDescent="0.25">
      <c r="A4792" s="36"/>
      <c r="B4792" s="36"/>
      <c r="C4792" s="122" t="s">
        <v>16196</v>
      </c>
      <c r="D4792" s="106"/>
      <c r="E4792" s="106"/>
      <c r="F4792" s="106">
        <v>3</v>
      </c>
      <c r="G4792" s="117">
        <v>38.880000000000003</v>
      </c>
      <c r="H4792" s="102"/>
    </row>
    <row r="4793" spans="1:8" x14ac:dyDescent="0.25">
      <c r="A4793" s="36" t="s">
        <v>5606</v>
      </c>
      <c r="B4793" s="36" t="s">
        <v>11291</v>
      </c>
      <c r="C4793" s="121" t="s">
        <v>5607</v>
      </c>
      <c r="D4793" s="36" t="s">
        <v>4</v>
      </c>
      <c r="E4793" s="36">
        <v>8</v>
      </c>
      <c r="F4793" s="36">
        <v>1</v>
      </c>
      <c r="G4793" s="116">
        <v>207.35</v>
      </c>
      <c r="H4793" s="102" t="s">
        <v>19793</v>
      </c>
    </row>
    <row r="4794" spans="1:8" x14ac:dyDescent="0.25">
      <c r="A4794" s="36"/>
      <c r="B4794" s="36"/>
      <c r="C4794" s="121"/>
      <c r="D4794" s="36" t="s">
        <v>7</v>
      </c>
      <c r="E4794" s="36">
        <v>0.5</v>
      </c>
      <c r="F4794" s="36">
        <v>1</v>
      </c>
      <c r="G4794" s="116">
        <v>12.96</v>
      </c>
      <c r="H4794" s="102"/>
    </row>
    <row r="4795" spans="1:8" x14ac:dyDescent="0.25">
      <c r="A4795" s="36"/>
      <c r="B4795" s="36"/>
      <c r="C4795" s="122" t="s">
        <v>16197</v>
      </c>
      <c r="D4795" s="106"/>
      <c r="E4795" s="106"/>
      <c r="F4795" s="106">
        <v>2</v>
      </c>
      <c r="G4795" s="117">
        <v>220.31</v>
      </c>
      <c r="H4795" s="102"/>
    </row>
    <row r="4796" spans="1:8" ht="31.5" x14ac:dyDescent="0.25">
      <c r="A4796" s="36" t="s">
        <v>5608</v>
      </c>
      <c r="B4796" s="36" t="s">
        <v>11292</v>
      </c>
      <c r="C4796" s="121" t="s">
        <v>5609</v>
      </c>
      <c r="D4796" s="36" t="s">
        <v>8</v>
      </c>
      <c r="E4796" s="36">
        <v>2</v>
      </c>
      <c r="F4796" s="36">
        <v>1</v>
      </c>
      <c r="G4796" s="116">
        <v>51.84</v>
      </c>
      <c r="H4796" s="102" t="s">
        <v>20832</v>
      </c>
    </row>
    <row r="4797" spans="1:8" x14ac:dyDescent="0.25">
      <c r="A4797" s="36"/>
      <c r="B4797" s="36"/>
      <c r="C4797" s="121"/>
      <c r="D4797" s="36" t="s">
        <v>7</v>
      </c>
      <c r="E4797" s="36">
        <v>0.5</v>
      </c>
      <c r="F4797" s="36">
        <v>2</v>
      </c>
      <c r="G4797" s="116">
        <v>25.92</v>
      </c>
      <c r="H4797" s="102"/>
    </row>
    <row r="4798" spans="1:8" ht="31.5" x14ac:dyDescent="0.25">
      <c r="A4798" s="36"/>
      <c r="B4798" s="36"/>
      <c r="C4798" s="122" t="s">
        <v>16198</v>
      </c>
      <c r="D4798" s="106"/>
      <c r="E4798" s="106"/>
      <c r="F4798" s="106">
        <v>3</v>
      </c>
      <c r="G4798" s="117">
        <v>77.760000000000005</v>
      </c>
      <c r="H4798" s="102"/>
    </row>
    <row r="4799" spans="1:8" x14ac:dyDescent="0.25">
      <c r="A4799" s="36" t="s">
        <v>5610</v>
      </c>
      <c r="B4799" s="36" t="s">
        <v>11293</v>
      </c>
      <c r="C4799" s="121" t="s">
        <v>5611</v>
      </c>
      <c r="D4799" s="36" t="s">
        <v>3</v>
      </c>
      <c r="E4799" s="36">
        <v>10</v>
      </c>
      <c r="F4799" s="36">
        <v>1</v>
      </c>
      <c r="G4799" s="116">
        <v>259.18</v>
      </c>
      <c r="H4799" s="102" t="s">
        <v>19103</v>
      </c>
    </row>
    <row r="4800" spans="1:8" x14ac:dyDescent="0.25">
      <c r="A4800" s="36"/>
      <c r="B4800" s="36"/>
      <c r="C4800" s="122" t="s">
        <v>16199</v>
      </c>
      <c r="D4800" s="106"/>
      <c r="E4800" s="106"/>
      <c r="F4800" s="106">
        <v>1</v>
      </c>
      <c r="G4800" s="117">
        <v>259.18</v>
      </c>
      <c r="H4800" s="102"/>
    </row>
    <row r="4801" spans="1:8" ht="47.25" x14ac:dyDescent="0.25">
      <c r="A4801" s="36" t="s">
        <v>5612</v>
      </c>
      <c r="B4801" s="36" t="s">
        <v>11294</v>
      </c>
      <c r="C4801" s="121" t="s">
        <v>5613</v>
      </c>
      <c r="D4801" s="36" t="s">
        <v>4</v>
      </c>
      <c r="E4801" s="36">
        <v>8</v>
      </c>
      <c r="F4801" s="36">
        <v>1</v>
      </c>
      <c r="G4801" s="116">
        <v>207.35</v>
      </c>
      <c r="H4801" s="102" t="s">
        <v>17855</v>
      </c>
    </row>
    <row r="4802" spans="1:8" x14ac:dyDescent="0.25">
      <c r="A4802" s="36"/>
      <c r="B4802" s="36"/>
      <c r="C4802" s="121"/>
      <c r="D4802" s="36" t="s">
        <v>8</v>
      </c>
      <c r="E4802" s="36">
        <v>2</v>
      </c>
      <c r="F4802" s="36">
        <v>1</v>
      </c>
      <c r="G4802" s="116">
        <v>51.84</v>
      </c>
      <c r="H4802" s="102"/>
    </row>
    <row r="4803" spans="1:8" x14ac:dyDescent="0.25">
      <c r="A4803" s="36"/>
      <c r="B4803" s="36"/>
      <c r="C4803" s="121"/>
      <c r="D4803" s="36" t="s">
        <v>7</v>
      </c>
      <c r="E4803" s="36">
        <v>0.5</v>
      </c>
      <c r="F4803" s="36">
        <v>4</v>
      </c>
      <c r="G4803" s="116">
        <v>51.84</v>
      </c>
      <c r="H4803" s="102"/>
    </row>
    <row r="4804" spans="1:8" ht="47.25" x14ac:dyDescent="0.25">
      <c r="A4804" s="36"/>
      <c r="B4804" s="36"/>
      <c r="C4804" s="122" t="s">
        <v>16200</v>
      </c>
      <c r="D4804" s="106"/>
      <c r="E4804" s="106"/>
      <c r="F4804" s="106">
        <v>6</v>
      </c>
      <c r="G4804" s="117">
        <v>311.02999999999997</v>
      </c>
      <c r="H4804" s="102"/>
    </row>
    <row r="4805" spans="1:8" ht="31.5" x14ac:dyDescent="0.25">
      <c r="A4805" s="36" t="s">
        <v>5614</v>
      </c>
      <c r="B4805" s="36" t="s">
        <v>11295</v>
      </c>
      <c r="C4805" s="121" t="s">
        <v>5615</v>
      </c>
      <c r="D4805" s="36" t="s">
        <v>5</v>
      </c>
      <c r="E4805" s="36">
        <v>5</v>
      </c>
      <c r="F4805" s="36">
        <v>1</v>
      </c>
      <c r="G4805" s="116">
        <v>129.59</v>
      </c>
      <c r="H4805" s="102" t="s">
        <v>20725</v>
      </c>
    </row>
    <row r="4806" spans="1:8" x14ac:dyDescent="0.25">
      <c r="A4806" s="36"/>
      <c r="B4806" s="36"/>
      <c r="C4806" s="121"/>
      <c r="D4806" s="36" t="s">
        <v>7</v>
      </c>
      <c r="E4806" s="36">
        <v>0.5</v>
      </c>
      <c r="F4806" s="36">
        <v>1</v>
      </c>
      <c r="G4806" s="116">
        <v>12.96</v>
      </c>
      <c r="H4806" s="102"/>
    </row>
    <row r="4807" spans="1:8" ht="31.5" x14ac:dyDescent="0.25">
      <c r="A4807" s="36"/>
      <c r="B4807" s="36"/>
      <c r="C4807" s="122" t="s">
        <v>16201</v>
      </c>
      <c r="D4807" s="106"/>
      <c r="E4807" s="106"/>
      <c r="F4807" s="106">
        <v>2</v>
      </c>
      <c r="G4807" s="117">
        <v>142.55000000000001</v>
      </c>
      <c r="H4807" s="102"/>
    </row>
    <row r="4808" spans="1:8" x14ac:dyDescent="0.25">
      <c r="A4808" s="36" t="s">
        <v>5616</v>
      </c>
      <c r="B4808" s="36" t="s">
        <v>11296</v>
      </c>
      <c r="C4808" s="121" t="s">
        <v>5617</v>
      </c>
      <c r="D4808" s="36" t="s">
        <v>3</v>
      </c>
      <c r="E4808" s="36">
        <v>10</v>
      </c>
      <c r="F4808" s="36">
        <v>1</v>
      </c>
      <c r="G4808" s="116">
        <v>259.18</v>
      </c>
      <c r="H4808" s="102" t="s">
        <v>17916</v>
      </c>
    </row>
    <row r="4809" spans="1:8" ht="31.5" x14ac:dyDescent="0.25">
      <c r="A4809" s="36"/>
      <c r="B4809" s="36"/>
      <c r="C4809" s="122" t="s">
        <v>16202</v>
      </c>
      <c r="D4809" s="106"/>
      <c r="E4809" s="106"/>
      <c r="F4809" s="106">
        <v>1</v>
      </c>
      <c r="G4809" s="117">
        <v>259.18</v>
      </c>
      <c r="H4809" s="102"/>
    </row>
    <row r="4810" spans="1:8" x14ac:dyDescent="0.25">
      <c r="A4810" s="36" t="s">
        <v>5618</v>
      </c>
      <c r="B4810" s="36" t="s">
        <v>11297</v>
      </c>
      <c r="C4810" s="121" t="s">
        <v>5619</v>
      </c>
      <c r="D4810" s="36" t="s">
        <v>8</v>
      </c>
      <c r="E4810" s="36">
        <v>2</v>
      </c>
      <c r="F4810" s="36">
        <v>4</v>
      </c>
      <c r="G4810" s="116">
        <v>207.35</v>
      </c>
      <c r="H4810" s="102" t="s">
        <v>17591</v>
      </c>
    </row>
    <row r="4811" spans="1:8" x14ac:dyDescent="0.25">
      <c r="A4811" s="36"/>
      <c r="B4811" s="36"/>
      <c r="C4811" s="121"/>
      <c r="D4811" s="36" t="s">
        <v>7</v>
      </c>
      <c r="E4811" s="36">
        <v>0.5</v>
      </c>
      <c r="F4811" s="36">
        <v>4</v>
      </c>
      <c r="G4811" s="116">
        <v>51.84</v>
      </c>
      <c r="H4811" s="102"/>
    </row>
    <row r="4812" spans="1:8" x14ac:dyDescent="0.25">
      <c r="A4812" s="36"/>
      <c r="B4812" s="36"/>
      <c r="C4812" s="122" t="s">
        <v>16203</v>
      </c>
      <c r="D4812" s="106"/>
      <c r="E4812" s="106"/>
      <c r="F4812" s="106">
        <v>8</v>
      </c>
      <c r="G4812" s="117">
        <v>259.19</v>
      </c>
      <c r="H4812" s="102"/>
    </row>
    <row r="4813" spans="1:8" ht="31.5" x14ac:dyDescent="0.25">
      <c r="A4813" s="36" t="s">
        <v>5620</v>
      </c>
      <c r="B4813" s="36" t="s">
        <v>11298</v>
      </c>
      <c r="C4813" s="121" t="s">
        <v>5621</v>
      </c>
      <c r="D4813" s="36" t="s">
        <v>8</v>
      </c>
      <c r="E4813" s="36">
        <v>2</v>
      </c>
      <c r="F4813" s="36">
        <v>1</v>
      </c>
      <c r="G4813" s="116">
        <v>51.84</v>
      </c>
      <c r="H4813" s="102" t="s">
        <v>17034</v>
      </c>
    </row>
    <row r="4814" spans="1:8" ht="31.5" x14ac:dyDescent="0.25">
      <c r="A4814" s="36"/>
      <c r="B4814" s="36"/>
      <c r="C4814" s="122" t="s">
        <v>16204</v>
      </c>
      <c r="D4814" s="106"/>
      <c r="E4814" s="106"/>
      <c r="F4814" s="106">
        <v>1</v>
      </c>
      <c r="G4814" s="117">
        <v>51.84</v>
      </c>
      <c r="H4814" s="102"/>
    </row>
    <row r="4815" spans="1:8" ht="31.5" x14ac:dyDescent="0.25">
      <c r="A4815" s="36" t="s">
        <v>5622</v>
      </c>
      <c r="B4815" s="36" t="s">
        <v>11299</v>
      </c>
      <c r="C4815" s="121" t="s">
        <v>5623</v>
      </c>
      <c r="D4815" s="36" t="s">
        <v>7</v>
      </c>
      <c r="E4815" s="36">
        <v>0.5</v>
      </c>
      <c r="F4815" s="36">
        <v>1</v>
      </c>
      <c r="G4815" s="116">
        <v>12.96</v>
      </c>
      <c r="H4815" s="102" t="s">
        <v>17629</v>
      </c>
    </row>
    <row r="4816" spans="1:8" ht="31.5" x14ac:dyDescent="0.25">
      <c r="A4816" s="36"/>
      <c r="B4816" s="36"/>
      <c r="C4816" s="122" t="s">
        <v>16205</v>
      </c>
      <c r="D4816" s="106"/>
      <c r="E4816" s="106"/>
      <c r="F4816" s="106">
        <v>1</v>
      </c>
      <c r="G4816" s="117">
        <v>12.96</v>
      </c>
      <c r="H4816" s="102"/>
    </row>
    <row r="4817" spans="1:8" ht="31.5" x14ac:dyDescent="0.25">
      <c r="A4817" s="36" t="s">
        <v>5624</v>
      </c>
      <c r="B4817" s="36" t="s">
        <v>11300</v>
      </c>
      <c r="C4817" s="121" t="s">
        <v>5625</v>
      </c>
      <c r="D4817" s="36" t="s">
        <v>7</v>
      </c>
      <c r="E4817" s="36">
        <v>0.5</v>
      </c>
      <c r="F4817" s="36">
        <v>7</v>
      </c>
      <c r="G4817" s="116">
        <v>90.71</v>
      </c>
      <c r="H4817" s="102" t="s">
        <v>19250</v>
      </c>
    </row>
    <row r="4818" spans="1:8" ht="31.5" x14ac:dyDescent="0.25">
      <c r="A4818" s="36"/>
      <c r="B4818" s="36"/>
      <c r="C4818" s="122" t="s">
        <v>16206</v>
      </c>
      <c r="D4818" s="106"/>
      <c r="E4818" s="106"/>
      <c r="F4818" s="106">
        <v>7</v>
      </c>
      <c r="G4818" s="117">
        <v>90.71</v>
      </c>
      <c r="H4818" s="102"/>
    </row>
    <row r="4819" spans="1:8" x14ac:dyDescent="0.25">
      <c r="A4819" s="36" t="s">
        <v>5626</v>
      </c>
      <c r="B4819" s="36" t="s">
        <v>11301</v>
      </c>
      <c r="C4819" s="121" t="s">
        <v>5627</v>
      </c>
      <c r="D4819" s="36" t="s">
        <v>7</v>
      </c>
      <c r="E4819" s="36">
        <v>0.5</v>
      </c>
      <c r="F4819" s="36">
        <v>1</v>
      </c>
      <c r="G4819" s="116">
        <v>12.96</v>
      </c>
      <c r="H4819" s="102" t="s">
        <v>20272</v>
      </c>
    </row>
    <row r="4820" spans="1:8" ht="31.5" x14ac:dyDescent="0.25">
      <c r="A4820" s="36"/>
      <c r="B4820" s="36"/>
      <c r="C4820" s="122" t="s">
        <v>16207</v>
      </c>
      <c r="D4820" s="106"/>
      <c r="E4820" s="106"/>
      <c r="F4820" s="106">
        <v>1</v>
      </c>
      <c r="G4820" s="117">
        <v>12.96</v>
      </c>
      <c r="H4820" s="102"/>
    </row>
    <row r="4821" spans="1:8" ht="31.5" x14ac:dyDescent="0.25">
      <c r="A4821" s="36" t="s">
        <v>5628</v>
      </c>
      <c r="B4821" s="36" t="s">
        <v>11302</v>
      </c>
      <c r="C4821" s="121" t="s">
        <v>5629</v>
      </c>
      <c r="D4821" s="36" t="s">
        <v>5</v>
      </c>
      <c r="E4821" s="36">
        <v>5</v>
      </c>
      <c r="F4821" s="36">
        <v>2</v>
      </c>
      <c r="G4821" s="116">
        <v>259.18</v>
      </c>
      <c r="H4821" s="114" t="s">
        <v>20599</v>
      </c>
    </row>
    <row r="4822" spans="1:8" x14ac:dyDescent="0.25">
      <c r="A4822" s="36"/>
      <c r="B4822" s="36"/>
      <c r="C4822" s="121"/>
      <c r="D4822" s="36" t="s">
        <v>7</v>
      </c>
      <c r="E4822" s="36">
        <v>0.5</v>
      </c>
      <c r="F4822" s="36">
        <v>10</v>
      </c>
      <c r="G4822" s="116">
        <v>129.59</v>
      </c>
      <c r="H4822" s="102"/>
    </row>
    <row r="4823" spans="1:8" ht="47.25" x14ac:dyDescent="0.25">
      <c r="A4823" s="36"/>
      <c r="B4823" s="36"/>
      <c r="C4823" s="122" t="s">
        <v>16208</v>
      </c>
      <c r="D4823" s="106"/>
      <c r="E4823" s="106"/>
      <c r="F4823" s="106">
        <v>12</v>
      </c>
      <c r="G4823" s="117">
        <v>388.77</v>
      </c>
      <c r="H4823" s="102"/>
    </row>
    <row r="4824" spans="1:8" ht="31.5" x14ac:dyDescent="0.25">
      <c r="A4824" s="36" t="s">
        <v>5630</v>
      </c>
      <c r="B4824" s="36" t="s">
        <v>11303</v>
      </c>
      <c r="C4824" s="121" t="s">
        <v>5631</v>
      </c>
      <c r="D4824" s="36" t="s">
        <v>3</v>
      </c>
      <c r="E4824" s="36">
        <v>10</v>
      </c>
      <c r="F4824" s="36">
        <v>1</v>
      </c>
      <c r="G4824" s="116">
        <v>259.18</v>
      </c>
      <c r="H4824" s="102" t="s">
        <v>20978</v>
      </c>
    </row>
    <row r="4825" spans="1:8" ht="47.25" x14ac:dyDescent="0.25">
      <c r="A4825" s="36"/>
      <c r="B4825" s="36"/>
      <c r="C4825" s="122" t="s">
        <v>16209</v>
      </c>
      <c r="D4825" s="106"/>
      <c r="E4825" s="106"/>
      <c r="F4825" s="106">
        <v>1</v>
      </c>
      <c r="G4825" s="117">
        <v>259.18</v>
      </c>
      <c r="H4825" s="102"/>
    </row>
    <row r="4826" spans="1:8" ht="31.5" x14ac:dyDescent="0.25">
      <c r="A4826" s="36" t="s">
        <v>5632</v>
      </c>
      <c r="B4826" s="36" t="s">
        <v>11304</v>
      </c>
      <c r="C4826" s="121" t="s">
        <v>5633</v>
      </c>
      <c r="D4826" s="36" t="s">
        <v>5</v>
      </c>
      <c r="E4826" s="36">
        <v>5</v>
      </c>
      <c r="F4826" s="36">
        <v>1</v>
      </c>
      <c r="G4826" s="116">
        <v>129.59</v>
      </c>
      <c r="H4826" s="102" t="s">
        <v>19509</v>
      </c>
    </row>
    <row r="4827" spans="1:8" ht="31.5" x14ac:dyDescent="0.25">
      <c r="A4827" s="36"/>
      <c r="B4827" s="36"/>
      <c r="C4827" s="122" t="s">
        <v>16210</v>
      </c>
      <c r="D4827" s="106"/>
      <c r="E4827" s="106"/>
      <c r="F4827" s="106">
        <v>1</v>
      </c>
      <c r="G4827" s="117">
        <v>129.59</v>
      </c>
      <c r="H4827" s="102"/>
    </row>
    <row r="4828" spans="1:8" x14ac:dyDescent="0.25">
      <c r="A4828" s="36" t="s">
        <v>5634</v>
      </c>
      <c r="B4828" s="36" t="s">
        <v>11305</v>
      </c>
      <c r="C4828" s="121" t="s">
        <v>11306</v>
      </c>
      <c r="D4828" s="36" t="s">
        <v>5</v>
      </c>
      <c r="E4828" s="36">
        <v>5</v>
      </c>
      <c r="F4828" s="36">
        <v>17</v>
      </c>
      <c r="G4828" s="116">
        <v>2203.0500000000002</v>
      </c>
      <c r="H4828" s="102" t="s">
        <v>17212</v>
      </c>
    </row>
    <row r="4829" spans="1:8" x14ac:dyDescent="0.25">
      <c r="A4829" s="36"/>
      <c r="B4829" s="36"/>
      <c r="C4829" s="121"/>
      <c r="D4829" s="36" t="s">
        <v>7</v>
      </c>
      <c r="E4829" s="36">
        <v>0.5</v>
      </c>
      <c r="F4829" s="36">
        <v>1</v>
      </c>
      <c r="G4829" s="116">
        <v>12.96</v>
      </c>
      <c r="H4829" s="102"/>
    </row>
    <row r="4830" spans="1:8" ht="31.5" x14ac:dyDescent="0.25">
      <c r="A4830" s="36"/>
      <c r="B4830" s="36"/>
      <c r="C4830" s="122" t="s">
        <v>16211</v>
      </c>
      <c r="D4830" s="106"/>
      <c r="E4830" s="106"/>
      <c r="F4830" s="106">
        <v>18</v>
      </c>
      <c r="G4830" s="117">
        <v>2216.0100000000002</v>
      </c>
      <c r="H4830" s="102"/>
    </row>
    <row r="4831" spans="1:8" x14ac:dyDescent="0.25">
      <c r="A4831" s="36" t="s">
        <v>5637</v>
      </c>
      <c r="B4831" s="36" t="s">
        <v>11307</v>
      </c>
      <c r="C4831" s="121" t="s">
        <v>5638</v>
      </c>
      <c r="D4831" s="36" t="s">
        <v>7</v>
      </c>
      <c r="E4831" s="36">
        <v>0.5</v>
      </c>
      <c r="F4831" s="36">
        <v>1</v>
      </c>
      <c r="G4831" s="116">
        <v>12.96</v>
      </c>
      <c r="H4831" s="102" t="s">
        <v>19538</v>
      </c>
    </row>
    <row r="4832" spans="1:8" x14ac:dyDescent="0.25">
      <c r="A4832" s="36"/>
      <c r="B4832" s="36"/>
      <c r="C4832" s="122" t="s">
        <v>16212</v>
      </c>
      <c r="D4832" s="106"/>
      <c r="E4832" s="106"/>
      <c r="F4832" s="106">
        <v>1</v>
      </c>
      <c r="G4832" s="117">
        <v>12.96</v>
      </c>
      <c r="H4832" s="102"/>
    </row>
    <row r="4833" spans="1:8" x14ac:dyDescent="0.25">
      <c r="A4833" s="36" t="s">
        <v>5639</v>
      </c>
      <c r="B4833" s="36" t="s">
        <v>11308</v>
      </c>
      <c r="C4833" s="121" t="s">
        <v>5640</v>
      </c>
      <c r="D4833" s="36" t="s">
        <v>5</v>
      </c>
      <c r="E4833" s="36">
        <v>5</v>
      </c>
      <c r="F4833" s="36">
        <v>16</v>
      </c>
      <c r="G4833" s="116">
        <v>2073.46</v>
      </c>
      <c r="H4833" s="102" t="s">
        <v>17884</v>
      </c>
    </row>
    <row r="4834" spans="1:8" x14ac:dyDescent="0.25">
      <c r="A4834" s="36"/>
      <c r="B4834" s="36"/>
      <c r="C4834" s="121"/>
      <c r="D4834" s="36" t="s">
        <v>7</v>
      </c>
      <c r="E4834" s="36">
        <v>0.5</v>
      </c>
      <c r="F4834" s="36">
        <v>8</v>
      </c>
      <c r="G4834" s="116">
        <v>103.67</v>
      </c>
      <c r="H4834" s="102"/>
    </row>
    <row r="4835" spans="1:8" x14ac:dyDescent="0.25">
      <c r="A4835" s="36"/>
      <c r="B4835" s="36"/>
      <c r="C4835" s="122" t="s">
        <v>16213</v>
      </c>
      <c r="D4835" s="106"/>
      <c r="E4835" s="106"/>
      <c r="F4835" s="106">
        <v>24</v>
      </c>
      <c r="G4835" s="117">
        <v>2177.13</v>
      </c>
      <c r="H4835" s="102"/>
    </row>
    <row r="4836" spans="1:8" ht="31.5" x14ac:dyDescent="0.25">
      <c r="A4836" s="36" t="s">
        <v>5641</v>
      </c>
      <c r="B4836" s="36" t="s">
        <v>11309</v>
      </c>
      <c r="C4836" s="121" t="s">
        <v>5642</v>
      </c>
      <c r="D4836" s="36" t="s">
        <v>5</v>
      </c>
      <c r="E4836" s="36">
        <v>5</v>
      </c>
      <c r="F4836" s="36">
        <v>1</v>
      </c>
      <c r="G4836" s="116">
        <v>129.59</v>
      </c>
      <c r="H4836" s="102" t="s">
        <v>18278</v>
      </c>
    </row>
    <row r="4837" spans="1:8" ht="31.5" x14ac:dyDescent="0.25">
      <c r="A4837" s="36"/>
      <c r="B4837" s="36"/>
      <c r="C4837" s="122" t="s">
        <v>16214</v>
      </c>
      <c r="D4837" s="106"/>
      <c r="E4837" s="106"/>
      <c r="F4837" s="106">
        <v>1</v>
      </c>
      <c r="G4837" s="117">
        <v>129.59</v>
      </c>
      <c r="H4837" s="102"/>
    </row>
    <row r="4838" spans="1:8" ht="31.5" x14ac:dyDescent="0.25">
      <c r="A4838" s="36" t="s">
        <v>5643</v>
      </c>
      <c r="B4838" s="36" t="s">
        <v>11310</v>
      </c>
      <c r="C4838" s="121" t="s">
        <v>5644</v>
      </c>
      <c r="D4838" s="36" t="s">
        <v>7</v>
      </c>
      <c r="E4838" s="36">
        <v>0.5</v>
      </c>
      <c r="F4838" s="36">
        <v>1</v>
      </c>
      <c r="G4838" s="116">
        <v>12.96</v>
      </c>
      <c r="H4838" s="102" t="s">
        <v>20564</v>
      </c>
    </row>
    <row r="4839" spans="1:8" ht="47.25" x14ac:dyDescent="0.25">
      <c r="A4839" s="36"/>
      <c r="B4839" s="36"/>
      <c r="C4839" s="122" t="s">
        <v>16215</v>
      </c>
      <c r="D4839" s="106"/>
      <c r="E4839" s="106"/>
      <c r="F4839" s="106">
        <v>1</v>
      </c>
      <c r="G4839" s="117">
        <v>12.96</v>
      </c>
      <c r="H4839" s="102"/>
    </row>
    <row r="4840" spans="1:8" x14ac:dyDescent="0.25">
      <c r="A4840" s="36" t="s">
        <v>5645</v>
      </c>
      <c r="B4840" s="36" t="s">
        <v>11311</v>
      </c>
      <c r="C4840" s="121" t="s">
        <v>5646</v>
      </c>
      <c r="D4840" s="36" t="s">
        <v>7</v>
      </c>
      <c r="E4840" s="36">
        <v>0.5</v>
      </c>
      <c r="F4840" s="36">
        <v>1</v>
      </c>
      <c r="G4840" s="116">
        <v>12.96</v>
      </c>
      <c r="H4840" s="102" t="s">
        <v>19134</v>
      </c>
    </row>
    <row r="4841" spans="1:8" ht="31.5" x14ac:dyDescent="0.25">
      <c r="A4841" s="36"/>
      <c r="B4841" s="36"/>
      <c r="C4841" s="122" t="s">
        <v>16216</v>
      </c>
      <c r="D4841" s="106"/>
      <c r="E4841" s="106"/>
      <c r="F4841" s="106">
        <v>1</v>
      </c>
      <c r="G4841" s="117">
        <v>12.96</v>
      </c>
      <c r="H4841" s="102"/>
    </row>
    <row r="4842" spans="1:8" x14ac:dyDescent="0.25">
      <c r="A4842" s="36" t="s">
        <v>5647</v>
      </c>
      <c r="B4842" s="36" t="s">
        <v>11312</v>
      </c>
      <c r="C4842" s="121" t="s">
        <v>5648</v>
      </c>
      <c r="D4842" s="36" t="s">
        <v>7</v>
      </c>
      <c r="E4842" s="36">
        <v>0.5</v>
      </c>
      <c r="F4842" s="36">
        <v>1</v>
      </c>
      <c r="G4842" s="116">
        <v>12.96</v>
      </c>
      <c r="H4842" s="102" t="s">
        <v>19634</v>
      </c>
    </row>
    <row r="4843" spans="1:8" ht="31.5" x14ac:dyDescent="0.25">
      <c r="A4843" s="36"/>
      <c r="B4843" s="36"/>
      <c r="C4843" s="122" t="s">
        <v>16217</v>
      </c>
      <c r="D4843" s="106"/>
      <c r="E4843" s="106"/>
      <c r="F4843" s="106">
        <v>1</v>
      </c>
      <c r="G4843" s="117">
        <v>12.96</v>
      </c>
      <c r="H4843" s="102"/>
    </row>
    <row r="4844" spans="1:8" ht="78.75" x14ac:dyDescent="0.25">
      <c r="A4844" s="36" t="s">
        <v>6772</v>
      </c>
      <c r="B4844" s="36" t="s">
        <v>11313</v>
      </c>
      <c r="C4844" s="121" t="s">
        <v>6773</v>
      </c>
      <c r="D4844" s="36" t="s">
        <v>7</v>
      </c>
      <c r="E4844" s="36">
        <v>0.5</v>
      </c>
      <c r="F4844" s="36">
        <v>1</v>
      </c>
      <c r="G4844" s="116">
        <v>12.96</v>
      </c>
      <c r="H4844" s="102" t="s">
        <v>16896</v>
      </c>
    </row>
    <row r="4845" spans="1:8" ht="78.75" x14ac:dyDescent="0.25">
      <c r="A4845" s="36"/>
      <c r="B4845" s="36"/>
      <c r="C4845" s="122" t="s">
        <v>16218</v>
      </c>
      <c r="D4845" s="106"/>
      <c r="E4845" s="106"/>
      <c r="F4845" s="106">
        <v>1</v>
      </c>
      <c r="G4845" s="117">
        <v>12.96</v>
      </c>
      <c r="H4845" s="102"/>
    </row>
    <row r="4846" spans="1:8" x14ac:dyDescent="0.25">
      <c r="A4846" s="36" t="s">
        <v>1009</v>
      </c>
      <c r="B4846" s="36" t="s">
        <v>11314</v>
      </c>
      <c r="C4846" s="121" t="s">
        <v>1010</v>
      </c>
      <c r="D4846" s="36" t="s">
        <v>7</v>
      </c>
      <c r="E4846" s="36">
        <v>0.5</v>
      </c>
      <c r="F4846" s="36">
        <v>1</v>
      </c>
      <c r="G4846" s="116">
        <v>12.96</v>
      </c>
      <c r="H4846" s="102" t="s">
        <v>18691</v>
      </c>
    </row>
    <row r="4847" spans="1:8" ht="31.5" x14ac:dyDescent="0.25">
      <c r="A4847" s="36"/>
      <c r="B4847" s="36"/>
      <c r="C4847" s="122" t="s">
        <v>16219</v>
      </c>
      <c r="D4847" s="106"/>
      <c r="E4847" s="106"/>
      <c r="F4847" s="106">
        <v>1</v>
      </c>
      <c r="G4847" s="117">
        <v>12.96</v>
      </c>
      <c r="H4847" s="102"/>
    </row>
    <row r="4848" spans="1:8" ht="31.5" x14ac:dyDescent="0.25">
      <c r="A4848" s="36" t="s">
        <v>5649</v>
      </c>
      <c r="B4848" s="36" t="s">
        <v>11315</v>
      </c>
      <c r="C4848" s="121" t="s">
        <v>5650</v>
      </c>
      <c r="D4848" s="36" t="s">
        <v>3</v>
      </c>
      <c r="E4848" s="36">
        <v>10</v>
      </c>
      <c r="F4848" s="36">
        <v>1</v>
      </c>
      <c r="G4848" s="116">
        <v>259.18</v>
      </c>
      <c r="H4848" s="102" t="s">
        <v>20927</v>
      </c>
    </row>
    <row r="4849" spans="1:8" ht="47.25" x14ac:dyDescent="0.25">
      <c r="A4849" s="36"/>
      <c r="B4849" s="36"/>
      <c r="C4849" s="122" t="s">
        <v>16220</v>
      </c>
      <c r="D4849" s="106"/>
      <c r="E4849" s="106"/>
      <c r="F4849" s="106">
        <v>1</v>
      </c>
      <c r="G4849" s="117">
        <v>259.18</v>
      </c>
      <c r="H4849" s="102"/>
    </row>
    <row r="4850" spans="1:8" x14ac:dyDescent="0.25">
      <c r="A4850" s="36" t="s">
        <v>5651</v>
      </c>
      <c r="B4850" s="36" t="s">
        <v>11316</v>
      </c>
      <c r="C4850" s="121" t="s">
        <v>5652</v>
      </c>
      <c r="D4850" s="36" t="s">
        <v>8</v>
      </c>
      <c r="E4850" s="36">
        <v>2</v>
      </c>
      <c r="F4850" s="36">
        <v>2</v>
      </c>
      <c r="G4850" s="116">
        <v>103.67</v>
      </c>
      <c r="H4850" s="102" t="s">
        <v>17600</v>
      </c>
    </row>
    <row r="4851" spans="1:8" x14ac:dyDescent="0.25">
      <c r="A4851" s="36"/>
      <c r="B4851" s="36"/>
      <c r="C4851" s="121"/>
      <c r="D4851" s="36" t="s">
        <v>7</v>
      </c>
      <c r="E4851" s="36">
        <v>0.5</v>
      </c>
      <c r="F4851" s="36">
        <v>3</v>
      </c>
      <c r="G4851" s="116">
        <v>38.880000000000003</v>
      </c>
      <c r="H4851" s="102"/>
    </row>
    <row r="4852" spans="1:8" x14ac:dyDescent="0.25">
      <c r="A4852" s="36"/>
      <c r="B4852" s="36"/>
      <c r="C4852" s="122" t="s">
        <v>16221</v>
      </c>
      <c r="D4852" s="106"/>
      <c r="E4852" s="106"/>
      <c r="F4852" s="106">
        <v>5</v>
      </c>
      <c r="G4852" s="117">
        <v>142.55000000000001</v>
      </c>
      <c r="H4852" s="102"/>
    </row>
    <row r="4853" spans="1:8" ht="47.25" x14ac:dyDescent="0.25">
      <c r="A4853" s="36" t="s">
        <v>1015</v>
      </c>
      <c r="B4853" s="36" t="s">
        <v>11317</v>
      </c>
      <c r="C4853" s="121" t="s">
        <v>2381</v>
      </c>
      <c r="D4853" s="36" t="s">
        <v>8</v>
      </c>
      <c r="E4853" s="36">
        <v>2</v>
      </c>
      <c r="F4853" s="36">
        <v>1</v>
      </c>
      <c r="G4853" s="116">
        <v>51.84</v>
      </c>
      <c r="H4853" s="102" t="s">
        <v>17749</v>
      </c>
    </row>
    <row r="4854" spans="1:8" ht="47.25" x14ac:dyDescent="0.25">
      <c r="A4854" s="36"/>
      <c r="B4854" s="36"/>
      <c r="C4854" s="122" t="s">
        <v>16222</v>
      </c>
      <c r="D4854" s="106"/>
      <c r="E4854" s="106"/>
      <c r="F4854" s="106">
        <v>1</v>
      </c>
      <c r="G4854" s="117">
        <v>51.84</v>
      </c>
      <c r="H4854" s="102"/>
    </row>
    <row r="4855" spans="1:8" ht="31.5" x14ac:dyDescent="0.25">
      <c r="A4855" s="36" t="s">
        <v>5653</v>
      </c>
      <c r="B4855" s="36" t="s">
        <v>11318</v>
      </c>
      <c r="C4855" s="121" t="s">
        <v>5654</v>
      </c>
      <c r="D4855" s="36" t="s">
        <v>5</v>
      </c>
      <c r="E4855" s="36">
        <v>5</v>
      </c>
      <c r="F4855" s="36">
        <v>1</v>
      </c>
      <c r="G4855" s="116">
        <v>129.59</v>
      </c>
      <c r="H4855" s="102" t="s">
        <v>19778</v>
      </c>
    </row>
    <row r="4856" spans="1:8" ht="31.5" x14ac:dyDescent="0.25">
      <c r="A4856" s="36"/>
      <c r="B4856" s="36"/>
      <c r="C4856" s="122" t="s">
        <v>16223</v>
      </c>
      <c r="D4856" s="106"/>
      <c r="E4856" s="106"/>
      <c r="F4856" s="106">
        <v>1</v>
      </c>
      <c r="G4856" s="117">
        <v>129.59</v>
      </c>
      <c r="H4856" s="102"/>
    </row>
    <row r="4857" spans="1:8" ht="31.5" x14ac:dyDescent="0.25">
      <c r="A4857" s="36" t="s">
        <v>5655</v>
      </c>
      <c r="B4857" s="36" t="s">
        <v>11319</v>
      </c>
      <c r="C4857" s="121" t="s">
        <v>7414</v>
      </c>
      <c r="D4857" s="36" t="s">
        <v>4</v>
      </c>
      <c r="E4857" s="36">
        <v>8</v>
      </c>
      <c r="F4857" s="36">
        <v>1</v>
      </c>
      <c r="G4857" s="116">
        <v>207.35</v>
      </c>
      <c r="H4857" s="102" t="s">
        <v>18578</v>
      </c>
    </row>
    <row r="4858" spans="1:8" ht="31.5" x14ac:dyDescent="0.25">
      <c r="A4858" s="36"/>
      <c r="B4858" s="36"/>
      <c r="C4858" s="122" t="s">
        <v>16224</v>
      </c>
      <c r="D4858" s="106"/>
      <c r="E4858" s="106"/>
      <c r="F4858" s="106">
        <v>1</v>
      </c>
      <c r="G4858" s="117">
        <v>207.35</v>
      </c>
      <c r="H4858" s="102"/>
    </row>
    <row r="4859" spans="1:8" ht="31.5" x14ac:dyDescent="0.25">
      <c r="A4859" s="36" t="s">
        <v>5656</v>
      </c>
      <c r="B4859" s="36" t="s">
        <v>11320</v>
      </c>
      <c r="C4859" s="121" t="s">
        <v>5657</v>
      </c>
      <c r="D4859" s="36" t="s">
        <v>5</v>
      </c>
      <c r="E4859" s="36">
        <v>5</v>
      </c>
      <c r="F4859" s="36">
        <v>2</v>
      </c>
      <c r="G4859" s="116">
        <v>259.18</v>
      </c>
      <c r="H4859" s="102" t="s">
        <v>19693</v>
      </c>
    </row>
    <row r="4860" spans="1:8" x14ac:dyDescent="0.25">
      <c r="A4860" s="36"/>
      <c r="B4860" s="36"/>
      <c r="C4860" s="121"/>
      <c r="D4860" s="36" t="s">
        <v>7</v>
      </c>
      <c r="E4860" s="36">
        <v>0.5</v>
      </c>
      <c r="F4860" s="36">
        <v>1</v>
      </c>
      <c r="G4860" s="116">
        <v>12.96</v>
      </c>
      <c r="H4860" s="102"/>
    </row>
    <row r="4861" spans="1:8" ht="31.5" x14ac:dyDescent="0.25">
      <c r="A4861" s="36"/>
      <c r="B4861" s="36"/>
      <c r="C4861" s="122" t="s">
        <v>16225</v>
      </c>
      <c r="D4861" s="106"/>
      <c r="E4861" s="106"/>
      <c r="F4861" s="106">
        <v>3</v>
      </c>
      <c r="G4861" s="117">
        <v>272.14</v>
      </c>
      <c r="H4861" s="102"/>
    </row>
    <row r="4862" spans="1:8" ht="31.5" x14ac:dyDescent="0.25">
      <c r="A4862" s="36" t="s">
        <v>5658</v>
      </c>
      <c r="B4862" s="36" t="s">
        <v>11321</v>
      </c>
      <c r="C4862" s="121" t="s">
        <v>5659</v>
      </c>
      <c r="D4862" s="36" t="s">
        <v>8</v>
      </c>
      <c r="E4862" s="36">
        <v>2</v>
      </c>
      <c r="F4862" s="36">
        <v>1</v>
      </c>
      <c r="G4862" s="116">
        <v>51.84</v>
      </c>
      <c r="H4862" s="102" t="s">
        <v>17041</v>
      </c>
    </row>
    <row r="4863" spans="1:8" x14ac:dyDescent="0.25">
      <c r="A4863" s="36"/>
      <c r="B4863" s="36"/>
      <c r="C4863" s="121"/>
      <c r="D4863" s="36" t="s">
        <v>7</v>
      </c>
      <c r="E4863" s="36">
        <v>0.5</v>
      </c>
      <c r="F4863" s="36">
        <v>1</v>
      </c>
      <c r="G4863" s="116">
        <v>12.96</v>
      </c>
      <c r="H4863" s="102"/>
    </row>
    <row r="4864" spans="1:8" ht="31.5" x14ac:dyDescent="0.25">
      <c r="A4864" s="36"/>
      <c r="B4864" s="36"/>
      <c r="C4864" s="122" t="s">
        <v>16226</v>
      </c>
      <c r="D4864" s="106"/>
      <c r="E4864" s="106"/>
      <c r="F4864" s="106">
        <v>2</v>
      </c>
      <c r="G4864" s="117">
        <v>64.800000000000011</v>
      </c>
      <c r="H4864" s="102"/>
    </row>
    <row r="4865" spans="1:8" ht="31.5" x14ac:dyDescent="0.25">
      <c r="A4865" s="36" t="s">
        <v>5660</v>
      </c>
      <c r="B4865" s="36" t="s">
        <v>11322</v>
      </c>
      <c r="C4865" s="121" t="s">
        <v>5661</v>
      </c>
      <c r="D4865" s="36" t="s">
        <v>5</v>
      </c>
      <c r="E4865" s="36">
        <v>5</v>
      </c>
      <c r="F4865" s="36">
        <v>1</v>
      </c>
      <c r="G4865" s="116">
        <v>129.59</v>
      </c>
      <c r="H4865" s="102" t="s">
        <v>19417</v>
      </c>
    </row>
    <row r="4866" spans="1:8" ht="31.5" x14ac:dyDescent="0.25">
      <c r="A4866" s="36"/>
      <c r="B4866" s="36"/>
      <c r="C4866" s="122" t="s">
        <v>16227</v>
      </c>
      <c r="D4866" s="106"/>
      <c r="E4866" s="106"/>
      <c r="F4866" s="106">
        <v>1</v>
      </c>
      <c r="G4866" s="117">
        <v>129.59</v>
      </c>
      <c r="H4866" s="102"/>
    </row>
    <row r="4867" spans="1:8" x14ac:dyDescent="0.25">
      <c r="A4867" s="36" t="s">
        <v>5664</v>
      </c>
      <c r="B4867" s="36" t="s">
        <v>11324</v>
      </c>
      <c r="C4867" s="121" t="s">
        <v>5665</v>
      </c>
      <c r="D4867" s="36" t="s">
        <v>5</v>
      </c>
      <c r="E4867" s="36">
        <v>5</v>
      </c>
      <c r="F4867" s="36">
        <v>1</v>
      </c>
      <c r="G4867" s="116">
        <v>129.59</v>
      </c>
      <c r="H4867" s="102" t="s">
        <v>18805</v>
      </c>
    </row>
    <row r="4868" spans="1:8" x14ac:dyDescent="0.25">
      <c r="A4868" s="36"/>
      <c r="B4868" s="36"/>
      <c r="C4868" s="122" t="s">
        <v>16228</v>
      </c>
      <c r="D4868" s="106"/>
      <c r="E4868" s="106"/>
      <c r="F4868" s="106">
        <v>1</v>
      </c>
      <c r="G4868" s="117">
        <v>129.59</v>
      </c>
      <c r="H4868" s="102"/>
    </row>
    <row r="4869" spans="1:8" ht="31.5" x14ac:dyDescent="0.25">
      <c r="A4869" s="36" t="s">
        <v>5666</v>
      </c>
      <c r="B4869" s="36" t="s">
        <v>11325</v>
      </c>
      <c r="C4869" s="121" t="s">
        <v>5667</v>
      </c>
      <c r="D4869" s="36" t="s">
        <v>7</v>
      </c>
      <c r="E4869" s="36">
        <v>0.5</v>
      </c>
      <c r="F4869" s="36">
        <v>3</v>
      </c>
      <c r="G4869" s="116">
        <v>38.880000000000003</v>
      </c>
      <c r="H4869" s="102" t="s">
        <v>20033</v>
      </c>
    </row>
    <row r="4870" spans="1:8" ht="31.5" x14ac:dyDescent="0.25">
      <c r="A4870" s="36"/>
      <c r="B4870" s="36"/>
      <c r="C4870" s="122" t="s">
        <v>16229</v>
      </c>
      <c r="D4870" s="106"/>
      <c r="E4870" s="106"/>
      <c r="F4870" s="106">
        <v>3</v>
      </c>
      <c r="G4870" s="117">
        <v>38.880000000000003</v>
      </c>
      <c r="H4870" s="102"/>
    </row>
    <row r="4871" spans="1:8" ht="31.5" x14ac:dyDescent="0.25">
      <c r="A4871" s="36" t="s">
        <v>5668</v>
      </c>
      <c r="B4871" s="36" t="s">
        <v>11326</v>
      </c>
      <c r="C4871" s="121" t="s">
        <v>5669</v>
      </c>
      <c r="D4871" s="36" t="s">
        <v>5</v>
      </c>
      <c r="E4871" s="36">
        <v>5</v>
      </c>
      <c r="F4871" s="36">
        <v>1</v>
      </c>
      <c r="G4871" s="116">
        <v>129.59</v>
      </c>
      <c r="H4871" s="102" t="s">
        <v>16992</v>
      </c>
    </row>
    <row r="4872" spans="1:8" ht="31.5" x14ac:dyDescent="0.25">
      <c r="A4872" s="36"/>
      <c r="B4872" s="36"/>
      <c r="C4872" s="122" t="s">
        <v>16230</v>
      </c>
      <c r="D4872" s="106"/>
      <c r="E4872" s="106"/>
      <c r="F4872" s="106">
        <v>1</v>
      </c>
      <c r="G4872" s="117">
        <v>129.59</v>
      </c>
      <c r="H4872" s="102"/>
    </row>
    <row r="4873" spans="1:8" ht="31.5" x14ac:dyDescent="0.25">
      <c r="A4873" s="36" t="s">
        <v>5670</v>
      </c>
      <c r="B4873" s="36" t="s">
        <v>11327</v>
      </c>
      <c r="C4873" s="121" t="s">
        <v>5671</v>
      </c>
      <c r="D4873" s="36" t="s">
        <v>5</v>
      </c>
      <c r="E4873" s="36">
        <v>5</v>
      </c>
      <c r="F4873" s="36">
        <v>1</v>
      </c>
      <c r="G4873" s="116">
        <v>129.59</v>
      </c>
      <c r="H4873" s="102" t="s">
        <v>17815</v>
      </c>
    </row>
    <row r="4874" spans="1:8" ht="31.5" x14ac:dyDescent="0.25">
      <c r="A4874" s="36"/>
      <c r="B4874" s="36"/>
      <c r="C4874" s="122" t="s">
        <v>16231</v>
      </c>
      <c r="D4874" s="106"/>
      <c r="E4874" s="106"/>
      <c r="F4874" s="106">
        <v>1</v>
      </c>
      <c r="G4874" s="117">
        <v>129.59</v>
      </c>
      <c r="H4874" s="102"/>
    </row>
    <row r="4875" spans="1:8" x14ac:dyDescent="0.25">
      <c r="A4875" s="36" t="s">
        <v>5672</v>
      </c>
      <c r="B4875" s="36" t="s">
        <v>11328</v>
      </c>
      <c r="C4875" s="121" t="s">
        <v>5673</v>
      </c>
      <c r="D4875" s="36" t="s">
        <v>8</v>
      </c>
      <c r="E4875" s="36">
        <v>2</v>
      </c>
      <c r="F4875" s="36">
        <v>1</v>
      </c>
      <c r="G4875" s="116">
        <v>51.84</v>
      </c>
      <c r="H4875" s="102" t="s">
        <v>17595</v>
      </c>
    </row>
    <row r="4876" spans="1:8" x14ac:dyDescent="0.25">
      <c r="A4876" s="36"/>
      <c r="B4876" s="36"/>
      <c r="C4876" s="122" t="s">
        <v>16232</v>
      </c>
      <c r="D4876" s="106"/>
      <c r="E4876" s="106"/>
      <c r="F4876" s="106">
        <v>1</v>
      </c>
      <c r="G4876" s="117">
        <v>51.84</v>
      </c>
      <c r="H4876" s="102"/>
    </row>
    <row r="4877" spans="1:8" x14ac:dyDescent="0.25">
      <c r="A4877" s="36" t="s">
        <v>5674</v>
      </c>
      <c r="B4877" s="36" t="s">
        <v>11329</v>
      </c>
      <c r="C4877" s="121" t="s">
        <v>5675</v>
      </c>
      <c r="D4877" s="36" t="s">
        <v>8</v>
      </c>
      <c r="E4877" s="36">
        <v>2</v>
      </c>
      <c r="F4877" s="36">
        <v>1</v>
      </c>
      <c r="G4877" s="116">
        <v>51.84</v>
      </c>
      <c r="H4877" s="102" t="s">
        <v>17590</v>
      </c>
    </row>
    <row r="4878" spans="1:8" x14ac:dyDescent="0.25">
      <c r="A4878" s="36"/>
      <c r="B4878" s="36"/>
      <c r="C4878" s="121"/>
      <c r="D4878" s="36" t="s">
        <v>7</v>
      </c>
      <c r="E4878" s="36">
        <v>0.5</v>
      </c>
      <c r="F4878" s="36">
        <v>1</v>
      </c>
      <c r="G4878" s="116">
        <v>12.96</v>
      </c>
      <c r="H4878" s="102"/>
    </row>
    <row r="4879" spans="1:8" x14ac:dyDescent="0.25">
      <c r="A4879" s="36"/>
      <c r="B4879" s="36"/>
      <c r="C4879" s="122" t="s">
        <v>16233</v>
      </c>
      <c r="D4879" s="106"/>
      <c r="E4879" s="106"/>
      <c r="F4879" s="106">
        <v>2</v>
      </c>
      <c r="G4879" s="117">
        <v>64.800000000000011</v>
      </c>
      <c r="H4879" s="102"/>
    </row>
    <row r="4880" spans="1:8" ht="31.5" x14ac:dyDescent="0.25">
      <c r="A4880" s="36" t="s">
        <v>5676</v>
      </c>
      <c r="B4880" s="36" t="s">
        <v>11330</v>
      </c>
      <c r="C4880" s="121" t="s">
        <v>5677</v>
      </c>
      <c r="D4880" s="36" t="s">
        <v>7</v>
      </c>
      <c r="E4880" s="36">
        <v>0.5</v>
      </c>
      <c r="F4880" s="36">
        <v>3</v>
      </c>
      <c r="G4880" s="116">
        <v>38.880000000000003</v>
      </c>
      <c r="H4880" s="102" t="s">
        <v>18411</v>
      </c>
    </row>
    <row r="4881" spans="1:8" ht="47.25" x14ac:dyDescent="0.25">
      <c r="A4881" s="36"/>
      <c r="B4881" s="36"/>
      <c r="C4881" s="122" t="s">
        <v>16234</v>
      </c>
      <c r="D4881" s="106"/>
      <c r="E4881" s="106"/>
      <c r="F4881" s="106">
        <v>3</v>
      </c>
      <c r="G4881" s="117">
        <v>38.880000000000003</v>
      </c>
      <c r="H4881" s="102"/>
    </row>
    <row r="4882" spans="1:8" ht="31.5" x14ac:dyDescent="0.25">
      <c r="A4882" s="36" t="s">
        <v>5678</v>
      </c>
      <c r="B4882" s="36" t="s">
        <v>11331</v>
      </c>
      <c r="C4882" s="121" t="s">
        <v>5679</v>
      </c>
      <c r="D4882" s="36" t="s">
        <v>7</v>
      </c>
      <c r="E4882" s="36">
        <v>0.5</v>
      </c>
      <c r="F4882" s="36">
        <v>1</v>
      </c>
      <c r="G4882" s="116">
        <v>12.96</v>
      </c>
      <c r="H4882" s="102" t="s">
        <v>20703</v>
      </c>
    </row>
    <row r="4883" spans="1:8" ht="31.5" x14ac:dyDescent="0.25">
      <c r="A4883" s="36"/>
      <c r="B4883" s="36"/>
      <c r="C4883" s="122" t="s">
        <v>16235</v>
      </c>
      <c r="D4883" s="106"/>
      <c r="E4883" s="106"/>
      <c r="F4883" s="106">
        <v>1</v>
      </c>
      <c r="G4883" s="117">
        <v>12.96</v>
      </c>
      <c r="H4883" s="102"/>
    </row>
    <row r="4884" spans="1:8" ht="31.5" x14ac:dyDescent="0.25">
      <c r="A4884" s="36" t="s">
        <v>5680</v>
      </c>
      <c r="B4884" s="36" t="s">
        <v>11332</v>
      </c>
      <c r="C4884" s="121" t="s">
        <v>5681</v>
      </c>
      <c r="D4884" s="36" t="s">
        <v>4</v>
      </c>
      <c r="E4884" s="36">
        <v>8</v>
      </c>
      <c r="F4884" s="36">
        <v>1</v>
      </c>
      <c r="G4884" s="116">
        <v>207.35</v>
      </c>
      <c r="H4884" s="102" t="s">
        <v>17743</v>
      </c>
    </row>
    <row r="4885" spans="1:8" x14ac:dyDescent="0.25">
      <c r="A4885" s="36"/>
      <c r="B4885" s="36"/>
      <c r="C4885" s="121"/>
      <c r="D4885" s="36" t="s">
        <v>7</v>
      </c>
      <c r="E4885" s="36">
        <v>0.5</v>
      </c>
      <c r="F4885" s="36">
        <v>1</v>
      </c>
      <c r="G4885" s="116">
        <v>12.96</v>
      </c>
      <c r="H4885" s="102"/>
    </row>
    <row r="4886" spans="1:8" ht="31.5" x14ac:dyDescent="0.25">
      <c r="A4886" s="36"/>
      <c r="B4886" s="36"/>
      <c r="C4886" s="122" t="s">
        <v>16236</v>
      </c>
      <c r="D4886" s="106"/>
      <c r="E4886" s="106"/>
      <c r="F4886" s="106">
        <v>2</v>
      </c>
      <c r="G4886" s="117">
        <v>220.31</v>
      </c>
      <c r="H4886" s="102"/>
    </row>
    <row r="4887" spans="1:8" ht="31.5" x14ac:dyDescent="0.25">
      <c r="A4887" s="36" t="s">
        <v>5682</v>
      </c>
      <c r="B4887" s="36" t="s">
        <v>11333</v>
      </c>
      <c r="C4887" s="121" t="s">
        <v>5683</v>
      </c>
      <c r="D4887" s="36" t="s">
        <v>5</v>
      </c>
      <c r="E4887" s="36">
        <v>5</v>
      </c>
      <c r="F4887" s="36">
        <v>1</v>
      </c>
      <c r="G4887" s="116">
        <v>129.59</v>
      </c>
      <c r="H4887" s="102" t="s">
        <v>18328</v>
      </c>
    </row>
    <row r="4888" spans="1:8" ht="31.5" x14ac:dyDescent="0.25">
      <c r="A4888" s="36"/>
      <c r="B4888" s="36"/>
      <c r="C4888" s="122" t="s">
        <v>16237</v>
      </c>
      <c r="D4888" s="106"/>
      <c r="E4888" s="106"/>
      <c r="F4888" s="106">
        <v>1</v>
      </c>
      <c r="G4888" s="117">
        <v>129.59</v>
      </c>
      <c r="H4888" s="102"/>
    </row>
    <row r="4889" spans="1:8" x14ac:dyDescent="0.25">
      <c r="A4889" s="36" t="s">
        <v>5684</v>
      </c>
      <c r="B4889" s="36" t="s">
        <v>11334</v>
      </c>
      <c r="C4889" s="121" t="s">
        <v>5685</v>
      </c>
      <c r="D4889" s="36" t="s">
        <v>7</v>
      </c>
      <c r="E4889" s="36">
        <v>0.5</v>
      </c>
      <c r="F4889" s="36">
        <v>1</v>
      </c>
      <c r="G4889" s="116">
        <v>12.96</v>
      </c>
      <c r="H4889" s="102" t="s">
        <v>18286</v>
      </c>
    </row>
    <row r="4890" spans="1:8" ht="31.5" x14ac:dyDescent="0.25">
      <c r="A4890" s="36"/>
      <c r="B4890" s="36"/>
      <c r="C4890" s="122" t="s">
        <v>16238</v>
      </c>
      <c r="D4890" s="106"/>
      <c r="E4890" s="106"/>
      <c r="F4890" s="106">
        <v>1</v>
      </c>
      <c r="G4890" s="117">
        <v>12.96</v>
      </c>
      <c r="H4890" s="102"/>
    </row>
    <row r="4891" spans="1:8" ht="31.5" x14ac:dyDescent="0.25">
      <c r="A4891" s="36" t="s">
        <v>5686</v>
      </c>
      <c r="B4891" s="36" t="s">
        <v>11335</v>
      </c>
      <c r="C4891" s="121" t="s">
        <v>5687</v>
      </c>
      <c r="D4891" s="36" t="s">
        <v>7</v>
      </c>
      <c r="E4891" s="36">
        <v>0.5</v>
      </c>
      <c r="F4891" s="36">
        <v>1</v>
      </c>
      <c r="G4891" s="116">
        <v>12.96</v>
      </c>
      <c r="H4891" s="102" t="s">
        <v>20544</v>
      </c>
    </row>
    <row r="4892" spans="1:8" ht="31.5" x14ac:dyDescent="0.25">
      <c r="A4892" s="36"/>
      <c r="B4892" s="36"/>
      <c r="C4892" s="122" t="s">
        <v>16239</v>
      </c>
      <c r="D4892" s="106"/>
      <c r="E4892" s="106"/>
      <c r="F4892" s="106">
        <v>1</v>
      </c>
      <c r="G4892" s="117">
        <v>12.96</v>
      </c>
      <c r="H4892" s="102"/>
    </row>
    <row r="4893" spans="1:8" x14ac:dyDescent="0.25">
      <c r="A4893" s="36" t="s">
        <v>5688</v>
      </c>
      <c r="B4893" s="36" t="s">
        <v>11336</v>
      </c>
      <c r="C4893" s="121" t="s">
        <v>5689</v>
      </c>
      <c r="D4893" s="36" t="s">
        <v>7</v>
      </c>
      <c r="E4893" s="36">
        <v>0.5</v>
      </c>
      <c r="F4893" s="36">
        <v>1</v>
      </c>
      <c r="G4893" s="116">
        <v>12.96</v>
      </c>
      <c r="H4893" s="102" t="s">
        <v>17460</v>
      </c>
    </row>
    <row r="4894" spans="1:8" ht="31.5" x14ac:dyDescent="0.25">
      <c r="A4894" s="36"/>
      <c r="B4894" s="36"/>
      <c r="C4894" s="122" t="s">
        <v>16240</v>
      </c>
      <c r="D4894" s="106"/>
      <c r="E4894" s="106"/>
      <c r="F4894" s="106">
        <v>1</v>
      </c>
      <c r="G4894" s="117">
        <v>12.96</v>
      </c>
      <c r="H4894" s="102"/>
    </row>
    <row r="4895" spans="1:8" ht="31.5" x14ac:dyDescent="0.25">
      <c r="A4895" s="36" t="s">
        <v>5690</v>
      </c>
      <c r="B4895" s="36" t="s">
        <v>11337</v>
      </c>
      <c r="C4895" s="121" t="s">
        <v>5691</v>
      </c>
      <c r="D4895" s="36" t="s">
        <v>7</v>
      </c>
      <c r="E4895" s="36">
        <v>0.5</v>
      </c>
      <c r="F4895" s="36">
        <v>1</v>
      </c>
      <c r="G4895" s="116">
        <v>12.96</v>
      </c>
      <c r="H4895" s="102" t="s">
        <v>20399</v>
      </c>
    </row>
    <row r="4896" spans="1:8" ht="31.5" x14ac:dyDescent="0.25">
      <c r="A4896" s="36"/>
      <c r="B4896" s="36"/>
      <c r="C4896" s="122" t="s">
        <v>16241</v>
      </c>
      <c r="D4896" s="106"/>
      <c r="E4896" s="106"/>
      <c r="F4896" s="106">
        <v>1</v>
      </c>
      <c r="G4896" s="117">
        <v>12.96</v>
      </c>
      <c r="H4896" s="102"/>
    </row>
    <row r="4897" spans="1:8" ht="31.5" x14ac:dyDescent="0.25">
      <c r="A4897" s="36" t="s">
        <v>6774</v>
      </c>
      <c r="B4897" s="36" t="s">
        <v>11338</v>
      </c>
      <c r="C4897" s="121" t="s">
        <v>6775</v>
      </c>
      <c r="D4897" s="36" t="s">
        <v>7</v>
      </c>
      <c r="E4897" s="36">
        <v>0.5</v>
      </c>
      <c r="F4897" s="36">
        <v>2</v>
      </c>
      <c r="G4897" s="116">
        <v>25.92</v>
      </c>
      <c r="H4897" s="102" t="s">
        <v>19785</v>
      </c>
    </row>
    <row r="4898" spans="1:8" ht="31.5" x14ac:dyDescent="0.25">
      <c r="A4898" s="36"/>
      <c r="B4898" s="36"/>
      <c r="C4898" s="122" t="s">
        <v>16242</v>
      </c>
      <c r="D4898" s="106"/>
      <c r="E4898" s="106"/>
      <c r="F4898" s="106">
        <v>2</v>
      </c>
      <c r="G4898" s="117">
        <v>25.92</v>
      </c>
      <c r="H4898" s="102"/>
    </row>
    <row r="4899" spans="1:8" ht="31.5" x14ac:dyDescent="0.25">
      <c r="A4899" s="36" t="s">
        <v>5692</v>
      </c>
      <c r="B4899" s="36" t="s">
        <v>11339</v>
      </c>
      <c r="C4899" s="121" t="s">
        <v>5693</v>
      </c>
      <c r="D4899" s="36" t="s">
        <v>5</v>
      </c>
      <c r="E4899" s="36">
        <v>5</v>
      </c>
      <c r="F4899" s="36">
        <v>1</v>
      </c>
      <c r="G4899" s="116">
        <v>129.59</v>
      </c>
      <c r="H4899" s="102" t="s">
        <v>19574</v>
      </c>
    </row>
    <row r="4900" spans="1:8" ht="31.5" x14ac:dyDescent="0.25">
      <c r="A4900" s="36"/>
      <c r="B4900" s="36"/>
      <c r="C4900" s="122" t="s">
        <v>16243</v>
      </c>
      <c r="D4900" s="106"/>
      <c r="E4900" s="106"/>
      <c r="F4900" s="106">
        <v>1</v>
      </c>
      <c r="G4900" s="117">
        <v>129.59</v>
      </c>
      <c r="H4900" s="102"/>
    </row>
    <row r="4901" spans="1:8" ht="31.5" x14ac:dyDescent="0.25">
      <c r="A4901" s="36" t="s">
        <v>5694</v>
      </c>
      <c r="B4901" s="36" t="s">
        <v>11340</v>
      </c>
      <c r="C4901" s="121" t="s">
        <v>5695</v>
      </c>
      <c r="D4901" s="36" t="s">
        <v>8</v>
      </c>
      <c r="E4901" s="36">
        <v>2</v>
      </c>
      <c r="F4901" s="36">
        <v>1</v>
      </c>
      <c r="G4901" s="116">
        <v>51.84</v>
      </c>
      <c r="H4901" s="102" t="s">
        <v>17688</v>
      </c>
    </row>
    <row r="4902" spans="1:8" ht="31.5" x14ac:dyDescent="0.25">
      <c r="A4902" s="36"/>
      <c r="B4902" s="36"/>
      <c r="C4902" s="122" t="s">
        <v>16244</v>
      </c>
      <c r="D4902" s="106"/>
      <c r="E4902" s="106"/>
      <c r="F4902" s="106">
        <v>1</v>
      </c>
      <c r="G4902" s="117">
        <v>51.84</v>
      </c>
      <c r="H4902" s="102"/>
    </row>
    <row r="4903" spans="1:8" ht="31.5" x14ac:dyDescent="0.25">
      <c r="A4903" s="36" t="s">
        <v>5696</v>
      </c>
      <c r="B4903" s="36" t="s">
        <v>11341</v>
      </c>
      <c r="C4903" s="121" t="s">
        <v>5697</v>
      </c>
      <c r="D4903" s="36" t="s">
        <v>8</v>
      </c>
      <c r="E4903" s="36">
        <v>2</v>
      </c>
      <c r="F4903" s="36">
        <v>1</v>
      </c>
      <c r="G4903" s="116">
        <v>51.84</v>
      </c>
      <c r="H4903" s="102" t="s">
        <v>18800</v>
      </c>
    </row>
    <row r="4904" spans="1:8" x14ac:dyDescent="0.25">
      <c r="A4904" s="36"/>
      <c r="B4904" s="36"/>
      <c r="C4904" s="121"/>
      <c r="D4904" s="36" t="s">
        <v>7</v>
      </c>
      <c r="E4904" s="36">
        <v>0.5</v>
      </c>
      <c r="F4904" s="36">
        <v>1</v>
      </c>
      <c r="G4904" s="116">
        <v>12.96</v>
      </c>
      <c r="H4904" s="102"/>
    </row>
    <row r="4905" spans="1:8" ht="31.5" x14ac:dyDescent="0.25">
      <c r="A4905" s="36"/>
      <c r="B4905" s="36"/>
      <c r="C4905" s="122" t="s">
        <v>16245</v>
      </c>
      <c r="D4905" s="106"/>
      <c r="E4905" s="106"/>
      <c r="F4905" s="106">
        <v>2</v>
      </c>
      <c r="G4905" s="117">
        <v>64.800000000000011</v>
      </c>
      <c r="H4905" s="102"/>
    </row>
    <row r="4906" spans="1:8" ht="31.5" x14ac:dyDescent="0.25">
      <c r="A4906" s="36" t="s">
        <v>5698</v>
      </c>
      <c r="B4906" s="36" t="s">
        <v>11342</v>
      </c>
      <c r="C4906" s="121" t="s">
        <v>5699</v>
      </c>
      <c r="D4906" s="36" t="s">
        <v>8</v>
      </c>
      <c r="E4906" s="36">
        <v>2</v>
      </c>
      <c r="F4906" s="36">
        <v>1</v>
      </c>
      <c r="G4906" s="116">
        <v>51.84</v>
      </c>
      <c r="H4906" s="102" t="s">
        <v>17338</v>
      </c>
    </row>
    <row r="4907" spans="1:8" x14ac:dyDescent="0.25">
      <c r="A4907" s="36"/>
      <c r="B4907" s="36"/>
      <c r="C4907" s="121"/>
      <c r="D4907" s="36" t="s">
        <v>7</v>
      </c>
      <c r="E4907" s="36">
        <v>0.5</v>
      </c>
      <c r="F4907" s="36">
        <v>1</v>
      </c>
      <c r="G4907" s="116">
        <v>12.96</v>
      </c>
      <c r="H4907" s="102"/>
    </row>
    <row r="4908" spans="1:8" ht="31.5" x14ac:dyDescent="0.25">
      <c r="A4908" s="36"/>
      <c r="B4908" s="36"/>
      <c r="C4908" s="122" t="s">
        <v>16246</v>
      </c>
      <c r="D4908" s="106"/>
      <c r="E4908" s="106"/>
      <c r="F4908" s="106">
        <v>2</v>
      </c>
      <c r="G4908" s="117">
        <v>64.800000000000011</v>
      </c>
      <c r="H4908" s="102"/>
    </row>
    <row r="4909" spans="1:8" ht="31.5" x14ac:dyDescent="0.25">
      <c r="A4909" s="36" t="s">
        <v>5700</v>
      </c>
      <c r="B4909" s="36" t="s">
        <v>11343</v>
      </c>
      <c r="C4909" s="121" t="s">
        <v>5701</v>
      </c>
      <c r="D4909" s="36" t="s">
        <v>5</v>
      </c>
      <c r="E4909" s="36">
        <v>5</v>
      </c>
      <c r="F4909" s="36">
        <v>1</v>
      </c>
      <c r="G4909" s="116">
        <v>129.59</v>
      </c>
      <c r="H4909" s="102" t="s">
        <v>20555</v>
      </c>
    </row>
    <row r="4910" spans="1:8" ht="31.5" x14ac:dyDescent="0.25">
      <c r="A4910" s="36"/>
      <c r="B4910" s="36"/>
      <c r="C4910" s="122" t="s">
        <v>16247</v>
      </c>
      <c r="D4910" s="106"/>
      <c r="E4910" s="106"/>
      <c r="F4910" s="106">
        <v>1</v>
      </c>
      <c r="G4910" s="117">
        <v>129.59</v>
      </c>
      <c r="H4910" s="102"/>
    </row>
    <row r="4911" spans="1:8" x14ac:dyDescent="0.25">
      <c r="A4911" s="36" t="s">
        <v>5702</v>
      </c>
      <c r="B4911" s="36" t="s">
        <v>11344</v>
      </c>
      <c r="C4911" s="121" t="s">
        <v>5703</v>
      </c>
      <c r="D4911" s="36" t="s">
        <v>7</v>
      </c>
      <c r="E4911" s="36">
        <v>0.5</v>
      </c>
      <c r="F4911" s="36">
        <v>1</v>
      </c>
      <c r="G4911" s="116">
        <v>12.96</v>
      </c>
      <c r="H4911" s="102" t="s">
        <v>19121</v>
      </c>
    </row>
    <row r="4912" spans="1:8" ht="31.5" x14ac:dyDescent="0.25">
      <c r="A4912" s="36"/>
      <c r="B4912" s="36"/>
      <c r="C4912" s="122" t="s">
        <v>16248</v>
      </c>
      <c r="D4912" s="106"/>
      <c r="E4912" s="106"/>
      <c r="F4912" s="106">
        <v>1</v>
      </c>
      <c r="G4912" s="117">
        <v>12.96</v>
      </c>
      <c r="H4912" s="102"/>
    </row>
    <row r="4913" spans="1:8" x14ac:dyDescent="0.25">
      <c r="A4913" s="36" t="s">
        <v>5704</v>
      </c>
      <c r="B4913" s="36" t="s">
        <v>11345</v>
      </c>
      <c r="C4913" s="121" t="s">
        <v>5705</v>
      </c>
      <c r="D4913" s="36" t="s">
        <v>7</v>
      </c>
      <c r="E4913" s="36">
        <v>0.5</v>
      </c>
      <c r="F4913" s="36">
        <v>1</v>
      </c>
      <c r="G4913" s="116">
        <v>12.96</v>
      </c>
      <c r="H4913" s="102" t="s">
        <v>19523</v>
      </c>
    </row>
    <row r="4914" spans="1:8" ht="31.5" x14ac:dyDescent="0.25">
      <c r="A4914" s="36"/>
      <c r="B4914" s="36"/>
      <c r="C4914" s="122" t="s">
        <v>16249</v>
      </c>
      <c r="D4914" s="106"/>
      <c r="E4914" s="106"/>
      <c r="F4914" s="106">
        <v>1</v>
      </c>
      <c r="G4914" s="117">
        <v>12.96</v>
      </c>
      <c r="H4914" s="102"/>
    </row>
    <row r="4915" spans="1:8" x14ac:dyDescent="0.25">
      <c r="A4915" s="36" t="s">
        <v>5706</v>
      </c>
      <c r="B4915" s="36" t="s">
        <v>11346</v>
      </c>
      <c r="C4915" s="121" t="s">
        <v>5707</v>
      </c>
      <c r="D4915" s="36" t="s">
        <v>5</v>
      </c>
      <c r="E4915" s="36">
        <v>5</v>
      </c>
      <c r="F4915" s="36">
        <v>1</v>
      </c>
      <c r="G4915" s="116">
        <v>129.59</v>
      </c>
      <c r="H4915" s="102" t="s">
        <v>18097</v>
      </c>
    </row>
    <row r="4916" spans="1:8" ht="31.5" x14ac:dyDescent="0.25">
      <c r="A4916" s="36"/>
      <c r="B4916" s="36"/>
      <c r="C4916" s="122" t="s">
        <v>16250</v>
      </c>
      <c r="D4916" s="106"/>
      <c r="E4916" s="106"/>
      <c r="F4916" s="106">
        <v>1</v>
      </c>
      <c r="G4916" s="117">
        <v>129.59</v>
      </c>
      <c r="H4916" s="102"/>
    </row>
    <row r="4917" spans="1:8" x14ac:dyDescent="0.25">
      <c r="A4917" s="36" t="s">
        <v>5708</v>
      </c>
      <c r="B4917" s="36" t="s">
        <v>11347</v>
      </c>
      <c r="C4917" s="121" t="s">
        <v>5709</v>
      </c>
      <c r="D4917" s="36" t="s">
        <v>7</v>
      </c>
      <c r="E4917" s="36">
        <v>0.5</v>
      </c>
      <c r="F4917" s="36">
        <v>1</v>
      </c>
      <c r="G4917" s="116">
        <v>12.96</v>
      </c>
      <c r="H4917" s="102" t="s">
        <v>18554</v>
      </c>
    </row>
    <row r="4918" spans="1:8" ht="31.5" x14ac:dyDescent="0.25">
      <c r="A4918" s="36"/>
      <c r="B4918" s="36"/>
      <c r="C4918" s="122" t="s">
        <v>16251</v>
      </c>
      <c r="D4918" s="106"/>
      <c r="E4918" s="106"/>
      <c r="F4918" s="106">
        <v>1</v>
      </c>
      <c r="G4918" s="117">
        <v>12.96</v>
      </c>
      <c r="H4918" s="102"/>
    </row>
    <row r="4919" spans="1:8" x14ac:dyDescent="0.25">
      <c r="A4919" s="36" t="s">
        <v>5710</v>
      </c>
      <c r="B4919" s="36" t="s">
        <v>11348</v>
      </c>
      <c r="C4919" s="121" t="s">
        <v>5711</v>
      </c>
      <c r="D4919" s="36" t="s">
        <v>7</v>
      </c>
      <c r="E4919" s="36">
        <v>0.5</v>
      </c>
      <c r="F4919" s="36">
        <v>1</v>
      </c>
      <c r="G4919" s="116">
        <v>12.96</v>
      </c>
      <c r="H4919" s="102" t="s">
        <v>17204</v>
      </c>
    </row>
    <row r="4920" spans="1:8" ht="31.5" x14ac:dyDescent="0.25">
      <c r="A4920" s="36"/>
      <c r="B4920" s="36"/>
      <c r="C4920" s="122" t="s">
        <v>16252</v>
      </c>
      <c r="D4920" s="106"/>
      <c r="E4920" s="106"/>
      <c r="F4920" s="106">
        <v>1</v>
      </c>
      <c r="G4920" s="117">
        <v>12.96</v>
      </c>
      <c r="H4920" s="102"/>
    </row>
    <row r="4921" spans="1:8" x14ac:dyDescent="0.25">
      <c r="A4921" s="36" t="s">
        <v>5712</v>
      </c>
      <c r="B4921" s="36" t="s">
        <v>11349</v>
      </c>
      <c r="C4921" s="121" t="s">
        <v>5713</v>
      </c>
      <c r="D4921" s="36" t="s">
        <v>7</v>
      </c>
      <c r="E4921" s="36">
        <v>0.5</v>
      </c>
      <c r="F4921" s="36">
        <v>1</v>
      </c>
      <c r="G4921" s="116">
        <v>12.96</v>
      </c>
      <c r="H4921" s="102" t="s">
        <v>17116</v>
      </c>
    </row>
    <row r="4922" spans="1:8" ht="31.5" x14ac:dyDescent="0.25">
      <c r="A4922" s="36"/>
      <c r="B4922" s="36"/>
      <c r="C4922" s="122" t="s">
        <v>16253</v>
      </c>
      <c r="D4922" s="106"/>
      <c r="E4922" s="106"/>
      <c r="F4922" s="106">
        <v>1</v>
      </c>
      <c r="G4922" s="117">
        <v>12.96</v>
      </c>
      <c r="H4922" s="102"/>
    </row>
    <row r="4923" spans="1:8" x14ac:dyDescent="0.25">
      <c r="A4923" s="36" t="s">
        <v>5714</v>
      </c>
      <c r="B4923" s="36" t="s">
        <v>11350</v>
      </c>
      <c r="C4923" s="121" t="s">
        <v>5715</v>
      </c>
      <c r="D4923" s="36" t="s">
        <v>7</v>
      </c>
      <c r="E4923" s="36">
        <v>0.5</v>
      </c>
      <c r="F4923" s="36">
        <v>1</v>
      </c>
      <c r="G4923" s="116">
        <v>12.96</v>
      </c>
      <c r="H4923" s="102" t="s">
        <v>20796</v>
      </c>
    </row>
    <row r="4924" spans="1:8" ht="31.5" x14ac:dyDescent="0.25">
      <c r="A4924" s="36"/>
      <c r="B4924" s="36"/>
      <c r="C4924" s="122" t="s">
        <v>16254</v>
      </c>
      <c r="D4924" s="106"/>
      <c r="E4924" s="106"/>
      <c r="F4924" s="106">
        <v>1</v>
      </c>
      <c r="G4924" s="117">
        <v>12.96</v>
      </c>
      <c r="H4924" s="102"/>
    </row>
    <row r="4925" spans="1:8" ht="31.5" x14ac:dyDescent="0.25">
      <c r="A4925" s="36" t="s">
        <v>5716</v>
      </c>
      <c r="B4925" s="36" t="s">
        <v>11351</v>
      </c>
      <c r="C4925" s="121" t="s">
        <v>5717</v>
      </c>
      <c r="D4925" s="36" t="s">
        <v>5</v>
      </c>
      <c r="E4925" s="36">
        <v>5</v>
      </c>
      <c r="F4925" s="36">
        <v>2</v>
      </c>
      <c r="G4925" s="116">
        <v>259.18</v>
      </c>
      <c r="H4925" s="102" t="s">
        <v>20204</v>
      </c>
    </row>
    <row r="4926" spans="1:8" ht="47.25" x14ac:dyDescent="0.25">
      <c r="A4926" s="36"/>
      <c r="B4926" s="36"/>
      <c r="C4926" s="122" t="s">
        <v>16255</v>
      </c>
      <c r="D4926" s="106"/>
      <c r="E4926" s="106"/>
      <c r="F4926" s="106">
        <v>2</v>
      </c>
      <c r="G4926" s="117">
        <v>259.18</v>
      </c>
      <c r="H4926" s="102"/>
    </row>
    <row r="4927" spans="1:8" x14ac:dyDescent="0.25">
      <c r="A4927" s="36" t="s">
        <v>5718</v>
      </c>
      <c r="B4927" s="36" t="s">
        <v>11352</v>
      </c>
      <c r="C4927" s="121" t="s">
        <v>5719</v>
      </c>
      <c r="D4927" s="36" t="s">
        <v>5</v>
      </c>
      <c r="E4927" s="36">
        <v>5</v>
      </c>
      <c r="F4927" s="36">
        <v>1</v>
      </c>
      <c r="G4927" s="116">
        <v>129.59</v>
      </c>
      <c r="H4927" s="114" t="s">
        <v>16905</v>
      </c>
    </row>
    <row r="4928" spans="1:8" ht="31.5" x14ac:dyDescent="0.25">
      <c r="A4928" s="36"/>
      <c r="B4928" s="36"/>
      <c r="C4928" s="122" t="s">
        <v>16256</v>
      </c>
      <c r="D4928" s="106"/>
      <c r="E4928" s="106"/>
      <c r="F4928" s="106">
        <v>1</v>
      </c>
      <c r="G4928" s="117">
        <v>129.59</v>
      </c>
      <c r="H4928" s="102"/>
    </row>
    <row r="4929" spans="1:8" ht="31.5" x14ac:dyDescent="0.25">
      <c r="A4929" s="36" t="s">
        <v>5720</v>
      </c>
      <c r="B4929" s="36" t="s">
        <v>11353</v>
      </c>
      <c r="C4929" s="121" t="s">
        <v>5721</v>
      </c>
      <c r="D4929" s="36" t="s">
        <v>3</v>
      </c>
      <c r="E4929" s="36">
        <v>10</v>
      </c>
      <c r="F4929" s="36">
        <v>1</v>
      </c>
      <c r="G4929" s="116">
        <v>259.18</v>
      </c>
      <c r="H4929" s="102" t="s">
        <v>17402</v>
      </c>
    </row>
    <row r="4930" spans="1:8" ht="47.25" x14ac:dyDescent="0.25">
      <c r="A4930" s="36"/>
      <c r="B4930" s="36"/>
      <c r="C4930" s="122" t="s">
        <v>16257</v>
      </c>
      <c r="D4930" s="106"/>
      <c r="E4930" s="106"/>
      <c r="F4930" s="106">
        <v>1</v>
      </c>
      <c r="G4930" s="117">
        <v>259.18</v>
      </c>
      <c r="H4930" s="102"/>
    </row>
    <row r="4931" spans="1:8" ht="31.5" x14ac:dyDescent="0.25">
      <c r="A4931" s="36" t="s">
        <v>2140</v>
      </c>
      <c r="B4931" s="36" t="s">
        <v>11354</v>
      </c>
      <c r="C4931" s="121" t="s">
        <v>2141</v>
      </c>
      <c r="D4931" s="36" t="s">
        <v>7</v>
      </c>
      <c r="E4931" s="36">
        <v>0.5</v>
      </c>
      <c r="F4931" s="36">
        <v>2</v>
      </c>
      <c r="G4931" s="116">
        <v>25.92</v>
      </c>
      <c r="H4931" s="102" t="s">
        <v>18463</v>
      </c>
    </row>
    <row r="4932" spans="1:8" ht="31.5" x14ac:dyDescent="0.25">
      <c r="A4932" s="36"/>
      <c r="B4932" s="36"/>
      <c r="C4932" s="122" t="s">
        <v>16258</v>
      </c>
      <c r="D4932" s="106"/>
      <c r="E4932" s="106"/>
      <c r="F4932" s="106">
        <v>2</v>
      </c>
      <c r="G4932" s="117">
        <v>25.92</v>
      </c>
      <c r="H4932" s="102"/>
    </row>
    <row r="4933" spans="1:8" x14ac:dyDescent="0.25">
      <c r="A4933" s="36" t="s">
        <v>5722</v>
      </c>
      <c r="B4933" s="36" t="s">
        <v>11355</v>
      </c>
      <c r="C4933" s="121" t="s">
        <v>5723</v>
      </c>
      <c r="D4933" s="36" t="s">
        <v>7</v>
      </c>
      <c r="E4933" s="36">
        <v>0.5</v>
      </c>
      <c r="F4933" s="36">
        <v>1</v>
      </c>
      <c r="G4933" s="116">
        <v>12.96</v>
      </c>
      <c r="H4933" s="102" t="s">
        <v>19927</v>
      </c>
    </row>
    <row r="4934" spans="1:8" ht="31.5" x14ac:dyDescent="0.25">
      <c r="A4934" s="36"/>
      <c r="B4934" s="36"/>
      <c r="C4934" s="122" t="s">
        <v>16259</v>
      </c>
      <c r="D4934" s="106"/>
      <c r="E4934" s="106"/>
      <c r="F4934" s="106">
        <v>1</v>
      </c>
      <c r="G4934" s="117">
        <v>12.96</v>
      </c>
      <c r="H4934" s="102"/>
    </row>
    <row r="4935" spans="1:8" ht="31.5" x14ac:dyDescent="0.25">
      <c r="A4935" s="36" t="s">
        <v>2152</v>
      </c>
      <c r="B4935" s="36" t="s">
        <v>9086</v>
      </c>
      <c r="C4935" s="121" t="s">
        <v>2153</v>
      </c>
      <c r="D4935" s="36" t="s">
        <v>7</v>
      </c>
      <c r="E4935" s="36">
        <v>0.5</v>
      </c>
      <c r="F4935" s="36">
        <v>1</v>
      </c>
      <c r="G4935" s="116">
        <v>12.96</v>
      </c>
      <c r="H4935" s="102" t="s">
        <v>20892</v>
      </c>
    </row>
    <row r="4936" spans="1:8" ht="31.5" x14ac:dyDescent="0.25">
      <c r="A4936" s="36"/>
      <c r="B4936" s="36"/>
      <c r="C4936" s="122" t="s">
        <v>16260</v>
      </c>
      <c r="D4936" s="106"/>
      <c r="E4936" s="106"/>
      <c r="F4936" s="106">
        <v>1</v>
      </c>
      <c r="G4936" s="117">
        <v>12.96</v>
      </c>
      <c r="H4936" s="102"/>
    </row>
    <row r="4937" spans="1:8" ht="31.5" x14ac:dyDescent="0.25">
      <c r="A4937" s="36" t="s">
        <v>5724</v>
      </c>
      <c r="B4937" s="36" t="s">
        <v>11356</v>
      </c>
      <c r="C4937" s="121" t="s">
        <v>5725</v>
      </c>
      <c r="D4937" s="36" t="s">
        <v>3</v>
      </c>
      <c r="E4937" s="36">
        <v>10</v>
      </c>
      <c r="F4937" s="36">
        <v>3</v>
      </c>
      <c r="G4937" s="116">
        <v>777.55</v>
      </c>
      <c r="H4937" s="102" t="s">
        <v>20607</v>
      </c>
    </row>
    <row r="4938" spans="1:8" x14ac:dyDescent="0.25">
      <c r="A4938" s="36"/>
      <c r="B4938" s="36"/>
      <c r="C4938" s="121"/>
      <c r="D4938" s="36" t="s">
        <v>5</v>
      </c>
      <c r="E4938" s="36">
        <v>5</v>
      </c>
      <c r="F4938" s="36">
        <v>6</v>
      </c>
      <c r="G4938" s="116">
        <v>777.55</v>
      </c>
      <c r="H4938" s="102"/>
    </row>
    <row r="4939" spans="1:8" x14ac:dyDescent="0.25">
      <c r="A4939" s="36"/>
      <c r="B4939" s="36"/>
      <c r="C4939" s="121"/>
      <c r="D4939" s="36" t="s">
        <v>6</v>
      </c>
      <c r="E4939" s="36">
        <v>1</v>
      </c>
      <c r="F4939" s="36">
        <v>2</v>
      </c>
      <c r="G4939" s="116">
        <v>51.84</v>
      </c>
      <c r="H4939" s="102"/>
    </row>
    <row r="4940" spans="1:8" x14ac:dyDescent="0.25">
      <c r="A4940" s="36"/>
      <c r="B4940" s="36"/>
      <c r="C4940" s="121"/>
      <c r="D4940" s="36" t="s">
        <v>7</v>
      </c>
      <c r="E4940" s="36">
        <v>0.5</v>
      </c>
      <c r="F4940" s="36">
        <v>54</v>
      </c>
      <c r="G4940" s="116">
        <v>699.79</v>
      </c>
      <c r="H4940" s="102"/>
    </row>
    <row r="4941" spans="1:8" ht="31.5" x14ac:dyDescent="0.25">
      <c r="A4941" s="36"/>
      <c r="B4941" s="36"/>
      <c r="C4941" s="122" t="s">
        <v>16261</v>
      </c>
      <c r="D4941" s="106"/>
      <c r="E4941" s="106"/>
      <c r="F4941" s="106">
        <v>65</v>
      </c>
      <c r="G4941" s="117">
        <v>2306.7299999999996</v>
      </c>
      <c r="H4941" s="102"/>
    </row>
    <row r="4942" spans="1:8" ht="31.5" x14ac:dyDescent="0.25">
      <c r="A4942" s="36" t="s">
        <v>5726</v>
      </c>
      <c r="B4942" s="36" t="s">
        <v>11357</v>
      </c>
      <c r="C4942" s="121" t="s">
        <v>5727</v>
      </c>
      <c r="D4942" s="36" t="s">
        <v>5</v>
      </c>
      <c r="E4942" s="36">
        <v>5</v>
      </c>
      <c r="F4942" s="36">
        <v>1</v>
      </c>
      <c r="G4942" s="116">
        <v>129.59</v>
      </c>
      <c r="H4942" s="102" t="s">
        <v>18072</v>
      </c>
    </row>
    <row r="4943" spans="1:8" ht="31.5" x14ac:dyDescent="0.25">
      <c r="A4943" s="36"/>
      <c r="B4943" s="36"/>
      <c r="C4943" s="122" t="s">
        <v>16262</v>
      </c>
      <c r="D4943" s="106"/>
      <c r="E4943" s="106"/>
      <c r="F4943" s="106">
        <v>1</v>
      </c>
      <c r="G4943" s="117">
        <v>129.59</v>
      </c>
      <c r="H4943" s="102"/>
    </row>
    <row r="4944" spans="1:8" ht="31.5" x14ac:dyDescent="0.25">
      <c r="A4944" s="36" t="s">
        <v>5728</v>
      </c>
      <c r="B4944" s="36" t="s">
        <v>11358</v>
      </c>
      <c r="C4944" s="121" t="s">
        <v>5729</v>
      </c>
      <c r="D4944" s="36" t="s">
        <v>8</v>
      </c>
      <c r="E4944" s="36">
        <v>2</v>
      </c>
      <c r="F4944" s="36">
        <v>1</v>
      </c>
      <c r="G4944" s="116">
        <v>51.84</v>
      </c>
      <c r="H4944" s="102" t="s">
        <v>20967</v>
      </c>
    </row>
    <row r="4945" spans="1:8" ht="31.5" x14ac:dyDescent="0.25">
      <c r="A4945" s="36"/>
      <c r="B4945" s="36"/>
      <c r="C4945" s="122" t="s">
        <v>16263</v>
      </c>
      <c r="D4945" s="106"/>
      <c r="E4945" s="106"/>
      <c r="F4945" s="106">
        <v>1</v>
      </c>
      <c r="G4945" s="117">
        <v>51.84</v>
      </c>
      <c r="H4945" s="102"/>
    </row>
    <row r="4946" spans="1:8" x14ac:dyDescent="0.25">
      <c r="A4946" s="36" t="s">
        <v>5730</v>
      </c>
      <c r="B4946" s="36" t="s">
        <v>11359</v>
      </c>
      <c r="C4946" s="121" t="s">
        <v>5731</v>
      </c>
      <c r="D4946" s="36" t="s">
        <v>7</v>
      </c>
      <c r="E4946" s="36">
        <v>0.5</v>
      </c>
      <c r="F4946" s="36">
        <v>1</v>
      </c>
      <c r="G4946" s="116">
        <v>12.96</v>
      </c>
      <c r="H4946" s="102" t="s">
        <v>18583</v>
      </c>
    </row>
    <row r="4947" spans="1:8" ht="31.5" x14ac:dyDescent="0.25">
      <c r="A4947" s="36"/>
      <c r="B4947" s="36"/>
      <c r="C4947" s="122" t="s">
        <v>16264</v>
      </c>
      <c r="D4947" s="106"/>
      <c r="E4947" s="106"/>
      <c r="F4947" s="106">
        <v>1</v>
      </c>
      <c r="G4947" s="117">
        <v>12.96</v>
      </c>
      <c r="H4947" s="102"/>
    </row>
    <row r="4948" spans="1:8" ht="31.5" x14ac:dyDescent="0.25">
      <c r="A4948" s="36" t="s">
        <v>5732</v>
      </c>
      <c r="B4948" s="36" t="s">
        <v>11360</v>
      </c>
      <c r="C4948" s="121" t="s">
        <v>5733</v>
      </c>
      <c r="D4948" s="36" t="s">
        <v>8</v>
      </c>
      <c r="E4948" s="36">
        <v>2</v>
      </c>
      <c r="F4948" s="36">
        <v>1</v>
      </c>
      <c r="G4948" s="116">
        <v>51.84</v>
      </c>
      <c r="H4948" s="102" t="s">
        <v>20148</v>
      </c>
    </row>
    <row r="4949" spans="1:8" ht="31.5" x14ac:dyDescent="0.25">
      <c r="A4949" s="36"/>
      <c r="B4949" s="36"/>
      <c r="C4949" s="122" t="s">
        <v>16265</v>
      </c>
      <c r="D4949" s="106"/>
      <c r="E4949" s="106"/>
      <c r="F4949" s="106">
        <v>1</v>
      </c>
      <c r="G4949" s="117">
        <v>51.84</v>
      </c>
      <c r="H4949" s="102"/>
    </row>
    <row r="4950" spans="1:8" ht="31.5" x14ac:dyDescent="0.25">
      <c r="A4950" s="36" t="s">
        <v>5734</v>
      </c>
      <c r="B4950" s="36" t="s">
        <v>11361</v>
      </c>
      <c r="C4950" s="121" t="s">
        <v>5735</v>
      </c>
      <c r="D4950" s="36" t="s">
        <v>7</v>
      </c>
      <c r="E4950" s="36">
        <v>0.5</v>
      </c>
      <c r="F4950" s="36">
        <v>1</v>
      </c>
      <c r="G4950" s="116">
        <v>12.96</v>
      </c>
      <c r="H4950" s="102" t="s">
        <v>20323</v>
      </c>
    </row>
    <row r="4951" spans="1:8" ht="31.5" x14ac:dyDescent="0.25">
      <c r="A4951" s="36"/>
      <c r="B4951" s="36"/>
      <c r="C4951" s="122" t="s">
        <v>16266</v>
      </c>
      <c r="D4951" s="106"/>
      <c r="E4951" s="106"/>
      <c r="F4951" s="106">
        <v>1</v>
      </c>
      <c r="G4951" s="117">
        <v>12.96</v>
      </c>
      <c r="H4951" s="102"/>
    </row>
    <row r="4952" spans="1:8" x14ac:dyDescent="0.25">
      <c r="A4952" s="36" t="s">
        <v>5736</v>
      </c>
      <c r="B4952" s="36" t="s">
        <v>11362</v>
      </c>
      <c r="C4952" s="121" t="s">
        <v>5737</v>
      </c>
      <c r="D4952" s="36" t="s">
        <v>7</v>
      </c>
      <c r="E4952" s="36">
        <v>0.5</v>
      </c>
      <c r="F4952" s="36">
        <v>1</v>
      </c>
      <c r="G4952" s="116">
        <v>12.96</v>
      </c>
      <c r="H4952" s="102" t="s">
        <v>16916</v>
      </c>
    </row>
    <row r="4953" spans="1:8" ht="31.5" x14ac:dyDescent="0.25">
      <c r="A4953" s="36"/>
      <c r="B4953" s="36"/>
      <c r="C4953" s="122" t="s">
        <v>16267</v>
      </c>
      <c r="D4953" s="106"/>
      <c r="E4953" s="106"/>
      <c r="F4953" s="106">
        <v>1</v>
      </c>
      <c r="G4953" s="117">
        <v>12.96</v>
      </c>
      <c r="H4953" s="102"/>
    </row>
    <row r="4954" spans="1:8" x14ac:dyDescent="0.25">
      <c r="A4954" s="36" t="s">
        <v>5738</v>
      </c>
      <c r="B4954" s="36" t="s">
        <v>11363</v>
      </c>
      <c r="C4954" s="121" t="s">
        <v>5739</v>
      </c>
      <c r="D4954" s="36" t="s">
        <v>7</v>
      </c>
      <c r="E4954" s="36">
        <v>0.5</v>
      </c>
      <c r="F4954" s="36">
        <v>1</v>
      </c>
      <c r="G4954" s="116">
        <v>12.96</v>
      </c>
      <c r="H4954" s="102" t="s">
        <v>20068</v>
      </c>
    </row>
    <row r="4955" spans="1:8" ht="31.5" x14ac:dyDescent="0.25">
      <c r="A4955" s="36"/>
      <c r="B4955" s="36"/>
      <c r="C4955" s="122" t="s">
        <v>16268</v>
      </c>
      <c r="D4955" s="106"/>
      <c r="E4955" s="106"/>
      <c r="F4955" s="106">
        <v>1</v>
      </c>
      <c r="G4955" s="117">
        <v>12.96</v>
      </c>
      <c r="H4955" s="102"/>
    </row>
    <row r="4956" spans="1:8" ht="47.25" x14ac:dyDescent="0.25">
      <c r="A4956" s="36" t="s">
        <v>5740</v>
      </c>
      <c r="B4956" s="36" t="s">
        <v>11364</v>
      </c>
      <c r="C4956" s="121" t="s">
        <v>5741</v>
      </c>
      <c r="D4956" s="36" t="s">
        <v>5</v>
      </c>
      <c r="E4956" s="36">
        <v>5</v>
      </c>
      <c r="F4956" s="36">
        <v>1</v>
      </c>
      <c r="G4956" s="116">
        <v>129.59</v>
      </c>
      <c r="H4956" s="114" t="s">
        <v>19342</v>
      </c>
    </row>
    <row r="4957" spans="1:8" x14ac:dyDescent="0.25">
      <c r="A4957" s="36"/>
      <c r="B4957" s="36"/>
      <c r="C4957" s="121"/>
      <c r="D4957" s="36" t="s">
        <v>8</v>
      </c>
      <c r="E4957" s="36">
        <v>2</v>
      </c>
      <c r="F4957" s="36">
        <v>1</v>
      </c>
      <c r="G4957" s="116">
        <v>51.84</v>
      </c>
      <c r="H4957" s="102"/>
    </row>
    <row r="4958" spans="1:8" x14ac:dyDescent="0.25">
      <c r="A4958" s="36"/>
      <c r="B4958" s="36"/>
      <c r="C4958" s="121"/>
      <c r="D4958" s="36" t="s">
        <v>7</v>
      </c>
      <c r="E4958" s="36">
        <v>0.5</v>
      </c>
      <c r="F4958" s="36">
        <v>21</v>
      </c>
      <c r="G4958" s="116">
        <v>272.14</v>
      </c>
      <c r="H4958" s="102"/>
    </row>
    <row r="4959" spans="1:8" ht="63" x14ac:dyDescent="0.25">
      <c r="A4959" s="36"/>
      <c r="B4959" s="36"/>
      <c r="C4959" s="122" t="s">
        <v>16269</v>
      </c>
      <c r="D4959" s="106"/>
      <c r="E4959" s="106"/>
      <c r="F4959" s="106">
        <v>23</v>
      </c>
      <c r="G4959" s="117">
        <v>453.57</v>
      </c>
      <c r="H4959" s="102"/>
    </row>
    <row r="4960" spans="1:8" ht="47.25" x14ac:dyDescent="0.25">
      <c r="A4960" s="36" t="s">
        <v>5742</v>
      </c>
      <c r="B4960" s="36" t="s">
        <v>11365</v>
      </c>
      <c r="C4960" s="121" t="s">
        <v>5743</v>
      </c>
      <c r="D4960" s="36" t="s">
        <v>7</v>
      </c>
      <c r="E4960" s="36">
        <v>0.5</v>
      </c>
      <c r="F4960" s="36">
        <v>1</v>
      </c>
      <c r="G4960" s="116">
        <v>12.96</v>
      </c>
      <c r="H4960" s="114" t="s">
        <v>16957</v>
      </c>
    </row>
    <row r="4961" spans="1:8" ht="47.25" x14ac:dyDescent="0.25">
      <c r="A4961" s="36"/>
      <c r="B4961" s="36"/>
      <c r="C4961" s="122" t="s">
        <v>16270</v>
      </c>
      <c r="D4961" s="106"/>
      <c r="E4961" s="106"/>
      <c r="F4961" s="106">
        <v>1</v>
      </c>
      <c r="G4961" s="117">
        <v>12.96</v>
      </c>
      <c r="H4961" s="102"/>
    </row>
    <row r="4962" spans="1:8" ht="63" x14ac:dyDescent="0.25">
      <c r="A4962" s="36" t="s">
        <v>1750</v>
      </c>
      <c r="B4962" s="36" t="s">
        <v>11366</v>
      </c>
      <c r="C4962" s="121" t="s">
        <v>1751</v>
      </c>
      <c r="D4962" s="36" t="s">
        <v>7</v>
      </c>
      <c r="E4962" s="36">
        <v>0.5</v>
      </c>
      <c r="F4962" s="36">
        <v>1</v>
      </c>
      <c r="G4962" s="116">
        <v>12.96</v>
      </c>
      <c r="H4962" s="114" t="s">
        <v>16956</v>
      </c>
    </row>
    <row r="4963" spans="1:8" ht="63" x14ac:dyDescent="0.25">
      <c r="A4963" s="36"/>
      <c r="B4963" s="36"/>
      <c r="C4963" s="122" t="s">
        <v>16271</v>
      </c>
      <c r="D4963" s="106"/>
      <c r="E4963" s="106"/>
      <c r="F4963" s="106">
        <v>1</v>
      </c>
      <c r="G4963" s="117">
        <v>12.96</v>
      </c>
      <c r="H4963" s="102"/>
    </row>
    <row r="4964" spans="1:8" ht="31.5" x14ac:dyDescent="0.25">
      <c r="A4964" s="36" t="s">
        <v>5744</v>
      </c>
      <c r="B4964" s="36" t="s">
        <v>11367</v>
      </c>
      <c r="C4964" s="121" t="s">
        <v>5745</v>
      </c>
      <c r="D4964" s="36" t="s">
        <v>8</v>
      </c>
      <c r="E4964" s="36">
        <v>2</v>
      </c>
      <c r="F4964" s="36">
        <v>1</v>
      </c>
      <c r="G4964" s="116">
        <v>51.84</v>
      </c>
      <c r="H4964" s="102" t="s">
        <v>20729</v>
      </c>
    </row>
    <row r="4965" spans="1:8" x14ac:dyDescent="0.25">
      <c r="A4965" s="36"/>
      <c r="B4965" s="36"/>
      <c r="C4965" s="121"/>
      <c r="D4965" s="36" t="s">
        <v>7</v>
      </c>
      <c r="E4965" s="36">
        <v>0.5</v>
      </c>
      <c r="F4965" s="36">
        <v>3</v>
      </c>
      <c r="G4965" s="116">
        <v>38.880000000000003</v>
      </c>
      <c r="H4965" s="102"/>
    </row>
    <row r="4966" spans="1:8" ht="31.5" x14ac:dyDescent="0.25">
      <c r="A4966" s="36"/>
      <c r="B4966" s="36"/>
      <c r="C4966" s="122" t="s">
        <v>16272</v>
      </c>
      <c r="D4966" s="106"/>
      <c r="E4966" s="106"/>
      <c r="F4966" s="106">
        <v>4</v>
      </c>
      <c r="G4966" s="117">
        <v>90.72</v>
      </c>
      <c r="H4966" s="102"/>
    </row>
    <row r="4967" spans="1:8" ht="31.5" x14ac:dyDescent="0.25">
      <c r="A4967" s="36" t="s">
        <v>5746</v>
      </c>
      <c r="B4967" s="36" t="s">
        <v>11368</v>
      </c>
      <c r="C4967" s="121" t="s">
        <v>5747</v>
      </c>
      <c r="D4967" s="36" t="s">
        <v>7</v>
      </c>
      <c r="E4967" s="36">
        <v>0.5</v>
      </c>
      <c r="F4967" s="36">
        <v>1</v>
      </c>
      <c r="G4967" s="116">
        <v>12.96</v>
      </c>
      <c r="H4967" s="102" t="s">
        <v>20687</v>
      </c>
    </row>
    <row r="4968" spans="1:8" ht="47.25" x14ac:dyDescent="0.25">
      <c r="A4968" s="36"/>
      <c r="B4968" s="36"/>
      <c r="C4968" s="122" t="s">
        <v>16273</v>
      </c>
      <c r="D4968" s="106"/>
      <c r="E4968" s="106"/>
      <c r="F4968" s="106">
        <v>1</v>
      </c>
      <c r="G4968" s="117">
        <v>12.96</v>
      </c>
      <c r="H4968" s="102"/>
    </row>
    <row r="4969" spans="1:8" ht="31.5" x14ac:dyDescent="0.25">
      <c r="A4969" s="36" t="s">
        <v>5748</v>
      </c>
      <c r="B4969" s="36" t="s">
        <v>11369</v>
      </c>
      <c r="C4969" s="121" t="s">
        <v>5749</v>
      </c>
      <c r="D4969" s="36" t="s">
        <v>7</v>
      </c>
      <c r="E4969" s="36">
        <v>0.5</v>
      </c>
      <c r="F4969" s="36">
        <v>1</v>
      </c>
      <c r="G4969" s="116">
        <v>12.96</v>
      </c>
      <c r="H4969" s="102" t="s">
        <v>18098</v>
      </c>
    </row>
    <row r="4970" spans="1:8" ht="31.5" x14ac:dyDescent="0.25">
      <c r="A4970" s="36"/>
      <c r="B4970" s="36"/>
      <c r="C4970" s="122" t="s">
        <v>16274</v>
      </c>
      <c r="D4970" s="106"/>
      <c r="E4970" s="106"/>
      <c r="F4970" s="106">
        <v>1</v>
      </c>
      <c r="G4970" s="117">
        <v>12.96</v>
      </c>
      <c r="H4970" s="102"/>
    </row>
    <row r="4971" spans="1:8" ht="31.5" x14ac:dyDescent="0.25">
      <c r="A4971" s="36" t="s">
        <v>5750</v>
      </c>
      <c r="B4971" s="36" t="s">
        <v>11370</v>
      </c>
      <c r="C4971" s="121" t="s">
        <v>5751</v>
      </c>
      <c r="D4971" s="36" t="s">
        <v>7</v>
      </c>
      <c r="E4971" s="36">
        <v>0.5</v>
      </c>
      <c r="F4971" s="36">
        <v>1</v>
      </c>
      <c r="G4971" s="116">
        <v>12.96</v>
      </c>
      <c r="H4971" s="114" t="s">
        <v>20208</v>
      </c>
    </row>
    <row r="4972" spans="1:8" ht="31.5" x14ac:dyDescent="0.25">
      <c r="A4972" s="36"/>
      <c r="B4972" s="36"/>
      <c r="C4972" s="122" t="s">
        <v>16275</v>
      </c>
      <c r="D4972" s="106"/>
      <c r="E4972" s="106"/>
      <c r="F4972" s="106">
        <v>1</v>
      </c>
      <c r="G4972" s="117">
        <v>12.96</v>
      </c>
      <c r="H4972" s="102"/>
    </row>
    <row r="4973" spans="1:8" ht="31.5" x14ac:dyDescent="0.25">
      <c r="A4973" s="36" t="s">
        <v>5752</v>
      </c>
      <c r="B4973" s="36" t="s">
        <v>11371</v>
      </c>
      <c r="C4973" s="121" t="s">
        <v>6776</v>
      </c>
      <c r="D4973" s="36" t="s">
        <v>7</v>
      </c>
      <c r="E4973" s="36">
        <v>0.5</v>
      </c>
      <c r="F4973" s="36">
        <v>1</v>
      </c>
      <c r="G4973" s="116">
        <v>12.96</v>
      </c>
      <c r="H4973" s="114" t="s">
        <v>20207</v>
      </c>
    </row>
    <row r="4974" spans="1:8" ht="31.5" x14ac:dyDescent="0.25">
      <c r="A4974" s="36"/>
      <c r="B4974" s="36"/>
      <c r="C4974" s="122" t="s">
        <v>16276</v>
      </c>
      <c r="D4974" s="106"/>
      <c r="E4974" s="106"/>
      <c r="F4974" s="106">
        <v>1</v>
      </c>
      <c r="G4974" s="117">
        <v>12.96</v>
      </c>
      <c r="H4974" s="102"/>
    </row>
    <row r="4975" spans="1:8" x14ac:dyDescent="0.25">
      <c r="A4975" s="36" t="s">
        <v>5753</v>
      </c>
      <c r="B4975" s="36" t="s">
        <v>11372</v>
      </c>
      <c r="C4975" s="121" t="s">
        <v>5754</v>
      </c>
      <c r="D4975" s="36" t="s">
        <v>7</v>
      </c>
      <c r="E4975" s="36">
        <v>0.5</v>
      </c>
      <c r="F4975" s="36">
        <v>1</v>
      </c>
      <c r="G4975" s="116">
        <v>12.96</v>
      </c>
      <c r="H4975" s="102" t="s">
        <v>20076</v>
      </c>
    </row>
    <row r="4976" spans="1:8" ht="31.5" x14ac:dyDescent="0.25">
      <c r="A4976" s="36"/>
      <c r="B4976" s="36"/>
      <c r="C4976" s="122" t="s">
        <v>16277</v>
      </c>
      <c r="D4976" s="106"/>
      <c r="E4976" s="106"/>
      <c r="F4976" s="106">
        <v>1</v>
      </c>
      <c r="G4976" s="117">
        <v>12.96</v>
      </c>
      <c r="H4976" s="102"/>
    </row>
    <row r="4977" spans="1:8" x14ac:dyDescent="0.25">
      <c r="A4977" s="36" t="s">
        <v>5755</v>
      </c>
      <c r="B4977" s="36" t="s">
        <v>11373</v>
      </c>
      <c r="C4977" s="121" t="s">
        <v>5756</v>
      </c>
      <c r="D4977" s="36" t="s">
        <v>7</v>
      </c>
      <c r="E4977" s="36">
        <v>0.5</v>
      </c>
      <c r="F4977" s="36">
        <v>1</v>
      </c>
      <c r="G4977" s="116">
        <v>12.96</v>
      </c>
      <c r="H4977" s="102" t="s">
        <v>18564</v>
      </c>
    </row>
    <row r="4978" spans="1:8" ht="31.5" x14ac:dyDescent="0.25">
      <c r="A4978" s="36"/>
      <c r="B4978" s="36"/>
      <c r="C4978" s="122" t="s">
        <v>16278</v>
      </c>
      <c r="D4978" s="106"/>
      <c r="E4978" s="106"/>
      <c r="F4978" s="106">
        <v>1</v>
      </c>
      <c r="G4978" s="117">
        <v>12.96</v>
      </c>
      <c r="H4978" s="102"/>
    </row>
    <row r="4979" spans="1:8" ht="31.5" x14ac:dyDescent="0.25">
      <c r="A4979" s="36" t="s">
        <v>5757</v>
      </c>
      <c r="B4979" s="36" t="s">
        <v>11374</v>
      </c>
      <c r="C4979" s="121" t="s">
        <v>5758</v>
      </c>
      <c r="D4979" s="36" t="s">
        <v>8</v>
      </c>
      <c r="E4979" s="36">
        <v>2</v>
      </c>
      <c r="F4979" s="36">
        <v>1</v>
      </c>
      <c r="G4979" s="116">
        <v>51.84</v>
      </c>
      <c r="H4979" s="102" t="s">
        <v>20336</v>
      </c>
    </row>
    <row r="4980" spans="1:8" ht="31.5" x14ac:dyDescent="0.25">
      <c r="A4980" s="36"/>
      <c r="B4980" s="36"/>
      <c r="C4980" s="122" t="s">
        <v>16279</v>
      </c>
      <c r="D4980" s="106"/>
      <c r="E4980" s="106"/>
      <c r="F4980" s="106">
        <v>1</v>
      </c>
      <c r="G4980" s="117">
        <v>51.84</v>
      </c>
      <c r="H4980" s="102"/>
    </row>
    <row r="4981" spans="1:8" ht="31.5" x14ac:dyDescent="0.25">
      <c r="A4981" s="36" t="s">
        <v>5759</v>
      </c>
      <c r="B4981" s="36" t="s">
        <v>11375</v>
      </c>
      <c r="C4981" s="121" t="s">
        <v>5760</v>
      </c>
      <c r="D4981" s="36" t="s">
        <v>8</v>
      </c>
      <c r="E4981" s="36">
        <v>2</v>
      </c>
      <c r="F4981" s="36">
        <v>1</v>
      </c>
      <c r="G4981" s="116">
        <v>51.84</v>
      </c>
      <c r="H4981" s="102" t="s">
        <v>20933</v>
      </c>
    </row>
    <row r="4982" spans="1:8" ht="31.5" x14ac:dyDescent="0.25">
      <c r="A4982" s="36"/>
      <c r="B4982" s="36"/>
      <c r="C4982" s="122" t="s">
        <v>16280</v>
      </c>
      <c r="D4982" s="106"/>
      <c r="E4982" s="106"/>
      <c r="F4982" s="106">
        <v>1</v>
      </c>
      <c r="G4982" s="117">
        <v>51.84</v>
      </c>
      <c r="H4982" s="102"/>
    </row>
    <row r="4983" spans="1:8" ht="31.5" x14ac:dyDescent="0.25">
      <c r="A4983" s="36" t="s">
        <v>5761</v>
      </c>
      <c r="B4983" s="36" t="s">
        <v>11376</v>
      </c>
      <c r="C4983" s="121" t="s">
        <v>5762</v>
      </c>
      <c r="D4983" s="36" t="s">
        <v>4</v>
      </c>
      <c r="E4983" s="36">
        <v>8</v>
      </c>
      <c r="F4983" s="36">
        <v>1</v>
      </c>
      <c r="G4983" s="116">
        <v>207.35</v>
      </c>
      <c r="H4983" s="102" t="s">
        <v>16850</v>
      </c>
    </row>
    <row r="4984" spans="1:8" ht="31.5" x14ac:dyDescent="0.25">
      <c r="A4984" s="36"/>
      <c r="B4984" s="36"/>
      <c r="C4984" s="122" t="s">
        <v>16281</v>
      </c>
      <c r="D4984" s="106"/>
      <c r="E4984" s="106"/>
      <c r="F4984" s="106">
        <v>1</v>
      </c>
      <c r="G4984" s="117">
        <v>207.35</v>
      </c>
      <c r="H4984" s="102"/>
    </row>
    <row r="4985" spans="1:8" x14ac:dyDescent="0.25">
      <c r="A4985" s="36" t="s">
        <v>5763</v>
      </c>
      <c r="B4985" s="36" t="s">
        <v>11377</v>
      </c>
      <c r="C4985" s="121" t="s">
        <v>5764</v>
      </c>
      <c r="D4985" s="36" t="s">
        <v>7</v>
      </c>
      <c r="E4985" s="36">
        <v>0.5</v>
      </c>
      <c r="F4985" s="36">
        <v>1</v>
      </c>
      <c r="G4985" s="116">
        <v>12.96</v>
      </c>
      <c r="H4985" s="102" t="s">
        <v>18565</v>
      </c>
    </row>
    <row r="4986" spans="1:8" ht="31.5" x14ac:dyDescent="0.25">
      <c r="A4986" s="36"/>
      <c r="B4986" s="36"/>
      <c r="C4986" s="122" t="s">
        <v>16282</v>
      </c>
      <c r="D4986" s="106"/>
      <c r="E4986" s="106"/>
      <c r="F4986" s="106">
        <v>1</v>
      </c>
      <c r="G4986" s="117">
        <v>12.96</v>
      </c>
      <c r="H4986" s="102"/>
    </row>
    <row r="4987" spans="1:8" ht="47.25" x14ac:dyDescent="0.25">
      <c r="A4987" s="36" t="s">
        <v>5765</v>
      </c>
      <c r="B4987" s="36" t="s">
        <v>11378</v>
      </c>
      <c r="C4987" s="121" t="s">
        <v>5766</v>
      </c>
      <c r="D4987" s="36" t="s">
        <v>3</v>
      </c>
      <c r="E4987" s="36">
        <v>10</v>
      </c>
      <c r="F4987" s="36">
        <v>1</v>
      </c>
      <c r="G4987" s="116">
        <v>259.18</v>
      </c>
      <c r="H4987" s="102" t="s">
        <v>16987</v>
      </c>
    </row>
    <row r="4988" spans="1:8" ht="47.25" x14ac:dyDescent="0.25">
      <c r="A4988" s="36"/>
      <c r="B4988" s="36"/>
      <c r="C4988" s="122" t="s">
        <v>16283</v>
      </c>
      <c r="D4988" s="106"/>
      <c r="E4988" s="106"/>
      <c r="F4988" s="106">
        <v>1</v>
      </c>
      <c r="G4988" s="117">
        <v>259.18</v>
      </c>
      <c r="H4988" s="102"/>
    </row>
    <row r="4989" spans="1:8" x14ac:dyDescent="0.25">
      <c r="A4989" s="36" t="s">
        <v>5767</v>
      </c>
      <c r="B4989" s="36" t="s">
        <v>11379</v>
      </c>
      <c r="C4989" s="121" t="s">
        <v>5768</v>
      </c>
      <c r="D4989" s="36" t="s">
        <v>7</v>
      </c>
      <c r="E4989" s="36">
        <v>0.5</v>
      </c>
      <c r="F4989" s="36">
        <v>10</v>
      </c>
      <c r="G4989" s="116">
        <v>129.59</v>
      </c>
      <c r="H4989" s="114" t="s">
        <v>17219</v>
      </c>
    </row>
    <row r="4990" spans="1:8" x14ac:dyDescent="0.25">
      <c r="A4990" s="36"/>
      <c r="B4990" s="36"/>
      <c r="C4990" s="122" t="s">
        <v>16284</v>
      </c>
      <c r="D4990" s="106"/>
      <c r="E4990" s="106"/>
      <c r="F4990" s="106">
        <v>10</v>
      </c>
      <c r="G4990" s="117">
        <v>129.59</v>
      </c>
      <c r="H4990" s="102"/>
    </row>
    <row r="4991" spans="1:8" ht="31.5" x14ac:dyDescent="0.25">
      <c r="A4991" s="36" t="s">
        <v>5769</v>
      </c>
      <c r="B4991" s="36" t="s">
        <v>11380</v>
      </c>
      <c r="C4991" s="121" t="s">
        <v>5770</v>
      </c>
      <c r="D4991" s="36" t="s">
        <v>7</v>
      </c>
      <c r="E4991" s="36">
        <v>0.5</v>
      </c>
      <c r="F4991" s="36">
        <v>2</v>
      </c>
      <c r="G4991" s="116">
        <v>25.92</v>
      </c>
      <c r="H4991" s="102" t="s">
        <v>17352</v>
      </c>
    </row>
    <row r="4992" spans="1:8" ht="31.5" x14ac:dyDescent="0.25">
      <c r="A4992" s="36"/>
      <c r="B4992" s="36"/>
      <c r="C4992" s="122" t="s">
        <v>16285</v>
      </c>
      <c r="D4992" s="106"/>
      <c r="E4992" s="106"/>
      <c r="F4992" s="106">
        <v>2</v>
      </c>
      <c r="G4992" s="117">
        <v>25.92</v>
      </c>
      <c r="H4992" s="102"/>
    </row>
    <row r="4993" spans="1:8" ht="31.5" x14ac:dyDescent="0.25">
      <c r="A4993" s="36" t="s">
        <v>1788</v>
      </c>
      <c r="B4993" s="36" t="s">
        <v>11381</v>
      </c>
      <c r="C4993" s="121" t="s">
        <v>1789</v>
      </c>
      <c r="D4993" s="36" t="s">
        <v>8</v>
      </c>
      <c r="E4993" s="36">
        <v>2</v>
      </c>
      <c r="F4993" s="36">
        <v>1</v>
      </c>
      <c r="G4993" s="116">
        <v>51.84</v>
      </c>
      <c r="H4993" s="102" t="s">
        <v>20753</v>
      </c>
    </row>
    <row r="4994" spans="1:8" x14ac:dyDescent="0.25">
      <c r="A4994" s="36"/>
      <c r="B4994" s="36"/>
      <c r="C4994" s="121"/>
      <c r="D4994" s="36" t="s">
        <v>6</v>
      </c>
      <c r="E4994" s="36">
        <v>1</v>
      </c>
      <c r="F4994" s="36">
        <v>1</v>
      </c>
      <c r="G4994" s="116">
        <v>25.92</v>
      </c>
      <c r="H4994" s="102"/>
    </row>
    <row r="4995" spans="1:8" x14ac:dyDescent="0.25">
      <c r="A4995" s="36"/>
      <c r="B4995" s="36"/>
      <c r="C4995" s="121"/>
      <c r="D4995" s="36" t="s">
        <v>7</v>
      </c>
      <c r="E4995" s="36">
        <v>0.5</v>
      </c>
      <c r="F4995" s="36">
        <v>1</v>
      </c>
      <c r="G4995" s="116">
        <v>12.96</v>
      </c>
      <c r="H4995" s="102"/>
    </row>
    <row r="4996" spans="1:8" ht="47.25" x14ac:dyDescent="0.25">
      <c r="A4996" s="36"/>
      <c r="B4996" s="36"/>
      <c r="C4996" s="122" t="s">
        <v>16286</v>
      </c>
      <c r="D4996" s="106"/>
      <c r="E4996" s="106"/>
      <c r="F4996" s="106">
        <v>3</v>
      </c>
      <c r="G4996" s="117">
        <v>90.72</v>
      </c>
      <c r="H4996" s="102"/>
    </row>
    <row r="4997" spans="1:8" ht="31.5" x14ac:dyDescent="0.25">
      <c r="A4997" s="36" t="s">
        <v>5771</v>
      </c>
      <c r="B4997" s="36" t="s">
        <v>11382</v>
      </c>
      <c r="C4997" s="121" t="s">
        <v>5772</v>
      </c>
      <c r="D4997" s="36" t="s">
        <v>3</v>
      </c>
      <c r="E4997" s="36">
        <v>10</v>
      </c>
      <c r="F4997" s="36">
        <v>1</v>
      </c>
      <c r="G4997" s="116">
        <v>259.18</v>
      </c>
      <c r="H4997" s="102" t="s">
        <v>19974</v>
      </c>
    </row>
    <row r="4998" spans="1:8" ht="47.25" x14ac:dyDescent="0.25">
      <c r="A4998" s="36"/>
      <c r="B4998" s="36"/>
      <c r="C4998" s="122" t="s">
        <v>16287</v>
      </c>
      <c r="D4998" s="106"/>
      <c r="E4998" s="106"/>
      <c r="F4998" s="106">
        <v>1</v>
      </c>
      <c r="G4998" s="117">
        <v>259.18</v>
      </c>
      <c r="H4998" s="102"/>
    </row>
    <row r="4999" spans="1:8" x14ac:dyDescent="0.25">
      <c r="A4999" s="36" t="s">
        <v>6777</v>
      </c>
      <c r="B4999" s="36" t="s">
        <v>11383</v>
      </c>
      <c r="C4999" s="121" t="s">
        <v>6778</v>
      </c>
      <c r="D4999" s="36" t="s">
        <v>7</v>
      </c>
      <c r="E4999" s="36">
        <v>0.5</v>
      </c>
      <c r="F4999" s="36">
        <v>1</v>
      </c>
      <c r="G4999" s="116">
        <v>12.96</v>
      </c>
      <c r="H4999" s="102" t="s">
        <v>20229</v>
      </c>
    </row>
    <row r="5000" spans="1:8" ht="31.5" x14ac:dyDescent="0.25">
      <c r="A5000" s="36"/>
      <c r="B5000" s="36"/>
      <c r="C5000" s="122" t="s">
        <v>16288</v>
      </c>
      <c r="D5000" s="106"/>
      <c r="E5000" s="106"/>
      <c r="F5000" s="106">
        <v>1</v>
      </c>
      <c r="G5000" s="117">
        <v>12.96</v>
      </c>
      <c r="H5000" s="102"/>
    </row>
    <row r="5001" spans="1:8" x14ac:dyDescent="0.25">
      <c r="A5001" s="36" t="s">
        <v>6779</v>
      </c>
      <c r="B5001" s="36" t="s">
        <v>11384</v>
      </c>
      <c r="C5001" s="121" t="s">
        <v>6780</v>
      </c>
      <c r="D5001" s="36" t="s">
        <v>7</v>
      </c>
      <c r="E5001" s="36">
        <v>0.5</v>
      </c>
      <c r="F5001" s="36">
        <v>1</v>
      </c>
      <c r="G5001" s="116">
        <v>12.96</v>
      </c>
      <c r="H5001" s="102" t="s">
        <v>17367</v>
      </c>
    </row>
    <row r="5002" spans="1:8" ht="31.5" x14ac:dyDescent="0.25">
      <c r="A5002" s="36"/>
      <c r="B5002" s="36"/>
      <c r="C5002" s="122" t="s">
        <v>16289</v>
      </c>
      <c r="D5002" s="106"/>
      <c r="E5002" s="106"/>
      <c r="F5002" s="106">
        <v>1</v>
      </c>
      <c r="G5002" s="117">
        <v>12.96</v>
      </c>
      <c r="H5002" s="102"/>
    </row>
    <row r="5003" spans="1:8" ht="31.5" x14ac:dyDescent="0.25">
      <c r="A5003" s="36" t="s">
        <v>5773</v>
      </c>
      <c r="B5003" s="36" t="s">
        <v>11385</v>
      </c>
      <c r="C5003" s="121" t="s">
        <v>5774</v>
      </c>
      <c r="D5003" s="36" t="s">
        <v>7</v>
      </c>
      <c r="E5003" s="36">
        <v>0.5</v>
      </c>
      <c r="F5003" s="36">
        <v>1</v>
      </c>
      <c r="G5003" s="116">
        <v>12.96</v>
      </c>
      <c r="H5003" s="114" t="s">
        <v>17245</v>
      </c>
    </row>
    <row r="5004" spans="1:8" ht="31.5" x14ac:dyDescent="0.25">
      <c r="A5004" s="36"/>
      <c r="B5004" s="36"/>
      <c r="C5004" s="122" t="s">
        <v>16290</v>
      </c>
      <c r="D5004" s="106"/>
      <c r="E5004" s="106"/>
      <c r="F5004" s="106">
        <v>1</v>
      </c>
      <c r="G5004" s="117">
        <v>12.96</v>
      </c>
      <c r="H5004" s="102"/>
    </row>
    <row r="5005" spans="1:8" ht="31.5" x14ac:dyDescent="0.25">
      <c r="A5005" s="36" t="s">
        <v>5775</v>
      </c>
      <c r="B5005" s="36" t="s">
        <v>11386</v>
      </c>
      <c r="C5005" s="121" t="s">
        <v>5776</v>
      </c>
      <c r="D5005" s="36" t="s">
        <v>8</v>
      </c>
      <c r="E5005" s="36">
        <v>2</v>
      </c>
      <c r="F5005" s="36">
        <v>1</v>
      </c>
      <c r="G5005" s="116">
        <v>51.84</v>
      </c>
      <c r="H5005" s="102" t="s">
        <v>18679</v>
      </c>
    </row>
    <row r="5006" spans="1:8" ht="31.5" x14ac:dyDescent="0.25">
      <c r="A5006" s="36"/>
      <c r="B5006" s="36"/>
      <c r="C5006" s="122" t="s">
        <v>16291</v>
      </c>
      <c r="D5006" s="106"/>
      <c r="E5006" s="106"/>
      <c r="F5006" s="106">
        <v>1</v>
      </c>
      <c r="G5006" s="117">
        <v>51.84</v>
      </c>
      <c r="H5006" s="102"/>
    </row>
    <row r="5007" spans="1:8" ht="31.5" x14ac:dyDescent="0.25">
      <c r="A5007" s="36" t="s">
        <v>5777</v>
      </c>
      <c r="B5007" s="36" t="s">
        <v>11387</v>
      </c>
      <c r="C5007" s="121" t="s">
        <v>5778</v>
      </c>
      <c r="D5007" s="36" t="s">
        <v>8</v>
      </c>
      <c r="E5007" s="36">
        <v>2</v>
      </c>
      <c r="F5007" s="36">
        <v>1</v>
      </c>
      <c r="G5007" s="116">
        <v>51.84</v>
      </c>
      <c r="H5007" s="102" t="s">
        <v>20923</v>
      </c>
    </row>
    <row r="5008" spans="1:8" ht="31.5" x14ac:dyDescent="0.25">
      <c r="A5008" s="36"/>
      <c r="B5008" s="36"/>
      <c r="C5008" s="122" t="s">
        <v>16292</v>
      </c>
      <c r="D5008" s="106"/>
      <c r="E5008" s="106"/>
      <c r="F5008" s="106">
        <v>1</v>
      </c>
      <c r="G5008" s="117">
        <v>51.84</v>
      </c>
      <c r="H5008" s="102"/>
    </row>
    <row r="5009" spans="1:8" ht="31.5" x14ac:dyDescent="0.25">
      <c r="A5009" s="36" t="s">
        <v>5779</v>
      </c>
      <c r="B5009" s="36" t="s">
        <v>11388</v>
      </c>
      <c r="C5009" s="121" t="s">
        <v>5780</v>
      </c>
      <c r="D5009" s="36" t="s">
        <v>8</v>
      </c>
      <c r="E5009" s="36">
        <v>2</v>
      </c>
      <c r="F5009" s="36">
        <v>1</v>
      </c>
      <c r="G5009" s="116">
        <v>51.84</v>
      </c>
      <c r="H5009" s="102" t="s">
        <v>18847</v>
      </c>
    </row>
    <row r="5010" spans="1:8" ht="31.5" x14ac:dyDescent="0.25">
      <c r="A5010" s="36"/>
      <c r="B5010" s="36"/>
      <c r="C5010" s="122" t="s">
        <v>16293</v>
      </c>
      <c r="D5010" s="106"/>
      <c r="E5010" s="106"/>
      <c r="F5010" s="106">
        <v>1</v>
      </c>
      <c r="G5010" s="117">
        <v>51.84</v>
      </c>
      <c r="H5010" s="102"/>
    </row>
    <row r="5011" spans="1:8" ht="31.5" x14ac:dyDescent="0.25">
      <c r="A5011" s="36" t="s">
        <v>5781</v>
      </c>
      <c r="B5011" s="36" t="s">
        <v>11389</v>
      </c>
      <c r="C5011" s="121" t="s">
        <v>5782</v>
      </c>
      <c r="D5011" s="36" t="s">
        <v>8</v>
      </c>
      <c r="E5011" s="36">
        <v>2</v>
      </c>
      <c r="F5011" s="36">
        <v>1</v>
      </c>
      <c r="G5011" s="116">
        <v>51.84</v>
      </c>
      <c r="H5011" s="102" t="s">
        <v>17321</v>
      </c>
    </row>
    <row r="5012" spans="1:8" ht="31.5" x14ac:dyDescent="0.25">
      <c r="A5012" s="36"/>
      <c r="B5012" s="36"/>
      <c r="C5012" s="122" t="s">
        <v>16294</v>
      </c>
      <c r="D5012" s="106"/>
      <c r="E5012" s="106"/>
      <c r="F5012" s="106">
        <v>1</v>
      </c>
      <c r="G5012" s="117">
        <v>51.84</v>
      </c>
      <c r="H5012" s="102"/>
    </row>
    <row r="5013" spans="1:8" x14ac:dyDescent="0.25">
      <c r="A5013" s="36" t="s">
        <v>5783</v>
      </c>
      <c r="B5013" s="36" t="s">
        <v>11390</v>
      </c>
      <c r="C5013" s="121" t="s">
        <v>5784</v>
      </c>
      <c r="D5013" s="36" t="s">
        <v>7</v>
      </c>
      <c r="E5013" s="36">
        <v>0.5</v>
      </c>
      <c r="F5013" s="36">
        <v>1</v>
      </c>
      <c r="G5013" s="116">
        <v>12.96</v>
      </c>
      <c r="H5013" s="102" t="s">
        <v>20847</v>
      </c>
    </row>
    <row r="5014" spans="1:8" ht="31.5" x14ac:dyDescent="0.25">
      <c r="A5014" s="36"/>
      <c r="B5014" s="36"/>
      <c r="C5014" s="122" t="s">
        <v>16295</v>
      </c>
      <c r="D5014" s="106"/>
      <c r="E5014" s="106"/>
      <c r="F5014" s="106">
        <v>1</v>
      </c>
      <c r="G5014" s="117">
        <v>12.96</v>
      </c>
      <c r="H5014" s="102"/>
    </row>
    <row r="5015" spans="1:8" x14ac:dyDescent="0.25">
      <c r="A5015" s="36" t="s">
        <v>5785</v>
      </c>
      <c r="B5015" s="36" t="s">
        <v>11391</v>
      </c>
      <c r="C5015" s="121" t="s">
        <v>5786</v>
      </c>
      <c r="D5015" s="36" t="s">
        <v>5</v>
      </c>
      <c r="E5015" s="36">
        <v>5</v>
      </c>
      <c r="F5015" s="36">
        <v>2</v>
      </c>
      <c r="G5015" s="116">
        <v>259.18</v>
      </c>
      <c r="H5015" s="114" t="s">
        <v>17244</v>
      </c>
    </row>
    <row r="5016" spans="1:8" x14ac:dyDescent="0.25">
      <c r="A5016" s="36"/>
      <c r="B5016" s="36"/>
      <c r="C5016" s="121"/>
      <c r="D5016" s="36" t="s">
        <v>7</v>
      </c>
      <c r="E5016" s="36">
        <v>0.5</v>
      </c>
      <c r="F5016" s="36">
        <v>1</v>
      </c>
      <c r="G5016" s="116">
        <v>12.96</v>
      </c>
      <c r="H5016" s="102"/>
    </row>
    <row r="5017" spans="1:8" ht="31.5" x14ac:dyDescent="0.25">
      <c r="A5017" s="36"/>
      <c r="B5017" s="36"/>
      <c r="C5017" s="122" t="s">
        <v>16296</v>
      </c>
      <c r="D5017" s="106"/>
      <c r="E5017" s="106"/>
      <c r="F5017" s="106">
        <v>3</v>
      </c>
      <c r="G5017" s="117">
        <v>272.14</v>
      </c>
      <c r="H5017" s="102"/>
    </row>
    <row r="5018" spans="1:8" x14ac:dyDescent="0.25">
      <c r="A5018" s="36" t="s">
        <v>5787</v>
      </c>
      <c r="B5018" s="36" t="s">
        <v>11392</v>
      </c>
      <c r="C5018" s="121" t="s">
        <v>5788</v>
      </c>
      <c r="D5018" s="36" t="s">
        <v>7</v>
      </c>
      <c r="E5018" s="36">
        <v>0.5</v>
      </c>
      <c r="F5018" s="36">
        <v>2</v>
      </c>
      <c r="G5018" s="116">
        <v>25.92</v>
      </c>
      <c r="H5018" s="102" t="s">
        <v>20697</v>
      </c>
    </row>
    <row r="5019" spans="1:8" x14ac:dyDescent="0.25">
      <c r="A5019" s="36"/>
      <c r="B5019" s="36"/>
      <c r="C5019" s="122" t="s">
        <v>16297</v>
      </c>
      <c r="D5019" s="106"/>
      <c r="E5019" s="106"/>
      <c r="F5019" s="106">
        <v>2</v>
      </c>
      <c r="G5019" s="117">
        <v>25.92</v>
      </c>
      <c r="H5019" s="102"/>
    </row>
    <row r="5020" spans="1:8" ht="31.5" x14ac:dyDescent="0.25">
      <c r="A5020" s="36" t="s">
        <v>5789</v>
      </c>
      <c r="B5020" s="36" t="s">
        <v>11393</v>
      </c>
      <c r="C5020" s="121" t="s">
        <v>5790</v>
      </c>
      <c r="D5020" s="36" t="s">
        <v>3</v>
      </c>
      <c r="E5020" s="36">
        <v>10</v>
      </c>
      <c r="F5020" s="36">
        <v>1</v>
      </c>
      <c r="G5020" s="116">
        <v>259.18</v>
      </c>
      <c r="H5020" s="102" t="s">
        <v>19589</v>
      </c>
    </row>
    <row r="5021" spans="1:8" ht="47.25" x14ac:dyDescent="0.25">
      <c r="A5021" s="36"/>
      <c r="B5021" s="36"/>
      <c r="C5021" s="122" t="s">
        <v>16298</v>
      </c>
      <c r="D5021" s="106"/>
      <c r="E5021" s="106"/>
      <c r="F5021" s="106">
        <v>1</v>
      </c>
      <c r="G5021" s="117">
        <v>259.18</v>
      </c>
      <c r="H5021" s="102"/>
    </row>
    <row r="5022" spans="1:8" ht="31.5" x14ac:dyDescent="0.25">
      <c r="A5022" s="36" t="s">
        <v>5791</v>
      </c>
      <c r="B5022" s="36" t="s">
        <v>11394</v>
      </c>
      <c r="C5022" s="121" t="s">
        <v>5792</v>
      </c>
      <c r="D5022" s="36" t="s">
        <v>4</v>
      </c>
      <c r="E5022" s="36">
        <v>8</v>
      </c>
      <c r="F5022" s="36">
        <v>1</v>
      </c>
      <c r="G5022" s="116">
        <v>207.35</v>
      </c>
      <c r="H5022" s="102" t="s">
        <v>19527</v>
      </c>
    </row>
    <row r="5023" spans="1:8" x14ac:dyDescent="0.25">
      <c r="A5023" s="36"/>
      <c r="B5023" s="36"/>
      <c r="C5023" s="121"/>
      <c r="D5023" s="36" t="s">
        <v>7</v>
      </c>
      <c r="E5023" s="36">
        <v>0.5</v>
      </c>
      <c r="F5023" s="36">
        <v>2</v>
      </c>
      <c r="G5023" s="116">
        <v>25.92</v>
      </c>
      <c r="H5023" s="102"/>
    </row>
    <row r="5024" spans="1:8" ht="31.5" x14ac:dyDescent="0.25">
      <c r="A5024" s="36"/>
      <c r="B5024" s="36"/>
      <c r="C5024" s="122" t="s">
        <v>16299</v>
      </c>
      <c r="D5024" s="106"/>
      <c r="E5024" s="106"/>
      <c r="F5024" s="106">
        <v>3</v>
      </c>
      <c r="G5024" s="117">
        <v>233.26999999999998</v>
      </c>
      <c r="H5024" s="102"/>
    </row>
    <row r="5025" spans="1:8" x14ac:dyDescent="0.25">
      <c r="A5025" s="36" t="s">
        <v>5793</v>
      </c>
      <c r="B5025" s="36" t="s">
        <v>11395</v>
      </c>
      <c r="C5025" s="121" t="s">
        <v>5794</v>
      </c>
      <c r="D5025" s="36" t="s">
        <v>8</v>
      </c>
      <c r="E5025" s="36">
        <v>2</v>
      </c>
      <c r="F5025" s="36">
        <v>7</v>
      </c>
      <c r="G5025" s="116">
        <v>362.85</v>
      </c>
      <c r="H5025" s="102" t="s">
        <v>18282</v>
      </c>
    </row>
    <row r="5026" spans="1:8" x14ac:dyDescent="0.25">
      <c r="A5026" s="36"/>
      <c r="B5026" s="36"/>
      <c r="C5026" s="121"/>
      <c r="D5026" s="36" t="s">
        <v>7</v>
      </c>
      <c r="E5026" s="36">
        <v>0.5</v>
      </c>
      <c r="F5026" s="36">
        <v>5</v>
      </c>
      <c r="G5026" s="116">
        <v>64.8</v>
      </c>
      <c r="H5026" s="102"/>
    </row>
    <row r="5027" spans="1:8" x14ac:dyDescent="0.25">
      <c r="A5027" s="36"/>
      <c r="B5027" s="36"/>
      <c r="C5027" s="122" t="s">
        <v>16300</v>
      </c>
      <c r="D5027" s="106"/>
      <c r="E5027" s="106"/>
      <c r="F5027" s="106">
        <v>12</v>
      </c>
      <c r="G5027" s="117">
        <v>427.65000000000003</v>
      </c>
      <c r="H5027" s="102"/>
    </row>
    <row r="5028" spans="1:8" ht="31.5" x14ac:dyDescent="0.25">
      <c r="A5028" s="36" t="s">
        <v>5795</v>
      </c>
      <c r="B5028" s="36" t="s">
        <v>11396</v>
      </c>
      <c r="C5028" s="121" t="s">
        <v>5796</v>
      </c>
      <c r="D5028" s="36" t="s">
        <v>7</v>
      </c>
      <c r="E5028" s="36">
        <v>0.5</v>
      </c>
      <c r="F5028" s="36">
        <v>3</v>
      </c>
      <c r="G5028" s="116">
        <v>38.880000000000003</v>
      </c>
      <c r="H5028" s="102" t="s">
        <v>18156</v>
      </c>
    </row>
    <row r="5029" spans="1:8" ht="31.5" x14ac:dyDescent="0.25">
      <c r="A5029" s="36"/>
      <c r="B5029" s="36"/>
      <c r="C5029" s="122" t="s">
        <v>16301</v>
      </c>
      <c r="D5029" s="106"/>
      <c r="E5029" s="106"/>
      <c r="F5029" s="106">
        <v>3</v>
      </c>
      <c r="G5029" s="117">
        <v>38.880000000000003</v>
      </c>
      <c r="H5029" s="102"/>
    </row>
    <row r="5030" spans="1:8" x14ac:dyDescent="0.25">
      <c r="A5030" s="36" t="s">
        <v>5797</v>
      </c>
      <c r="B5030" s="36" t="s">
        <v>11397</v>
      </c>
      <c r="C5030" s="121" t="s">
        <v>5798</v>
      </c>
      <c r="D5030" s="36" t="s">
        <v>3</v>
      </c>
      <c r="E5030" s="36">
        <v>10</v>
      </c>
      <c r="F5030" s="36">
        <v>1</v>
      </c>
      <c r="G5030" s="116">
        <v>259.18</v>
      </c>
      <c r="H5030" s="102" t="s">
        <v>18287</v>
      </c>
    </row>
    <row r="5031" spans="1:8" x14ac:dyDescent="0.25">
      <c r="A5031" s="36"/>
      <c r="B5031" s="36"/>
      <c r="C5031" s="121"/>
      <c r="D5031" s="36" t="s">
        <v>7</v>
      </c>
      <c r="E5031" s="36">
        <v>0.5</v>
      </c>
      <c r="F5031" s="36">
        <v>1</v>
      </c>
      <c r="G5031" s="116">
        <v>12.96</v>
      </c>
      <c r="H5031" s="102"/>
    </row>
    <row r="5032" spans="1:8" ht="31.5" x14ac:dyDescent="0.25">
      <c r="A5032" s="36"/>
      <c r="B5032" s="36"/>
      <c r="C5032" s="122" t="s">
        <v>16302</v>
      </c>
      <c r="D5032" s="106"/>
      <c r="E5032" s="106"/>
      <c r="F5032" s="106">
        <v>2</v>
      </c>
      <c r="G5032" s="117">
        <v>272.14</v>
      </c>
      <c r="H5032" s="102"/>
    </row>
    <row r="5033" spans="1:8" ht="31.5" x14ac:dyDescent="0.25">
      <c r="A5033" s="36" t="s">
        <v>5799</v>
      </c>
      <c r="B5033" s="36" t="s">
        <v>11398</v>
      </c>
      <c r="C5033" s="121" t="s">
        <v>5800</v>
      </c>
      <c r="D5033" s="36" t="s">
        <v>8</v>
      </c>
      <c r="E5033" s="36">
        <v>2</v>
      </c>
      <c r="F5033" s="36">
        <v>6</v>
      </c>
      <c r="G5033" s="116">
        <v>311.02</v>
      </c>
      <c r="H5033" s="102" t="s">
        <v>18380</v>
      </c>
    </row>
    <row r="5034" spans="1:8" x14ac:dyDescent="0.25">
      <c r="A5034" s="36"/>
      <c r="B5034" s="36"/>
      <c r="C5034" s="121"/>
      <c r="D5034" s="36" t="s">
        <v>7</v>
      </c>
      <c r="E5034" s="36">
        <v>0.5</v>
      </c>
      <c r="F5034" s="36">
        <v>2</v>
      </c>
      <c r="G5034" s="116">
        <v>25.92</v>
      </c>
      <c r="H5034" s="102"/>
    </row>
    <row r="5035" spans="1:8" ht="47.25" x14ac:dyDescent="0.25">
      <c r="A5035" s="36"/>
      <c r="B5035" s="36"/>
      <c r="C5035" s="122" t="s">
        <v>16303</v>
      </c>
      <c r="D5035" s="106"/>
      <c r="E5035" s="106"/>
      <c r="F5035" s="106">
        <v>8</v>
      </c>
      <c r="G5035" s="117">
        <v>336.94</v>
      </c>
      <c r="H5035" s="102"/>
    </row>
    <row r="5036" spans="1:8" x14ac:dyDescent="0.25">
      <c r="A5036" s="36" t="s">
        <v>6781</v>
      </c>
      <c r="B5036" s="36" t="s">
        <v>11399</v>
      </c>
      <c r="C5036" s="121" t="s">
        <v>6782</v>
      </c>
      <c r="D5036" s="36" t="s">
        <v>7</v>
      </c>
      <c r="E5036" s="36">
        <v>0.5</v>
      </c>
      <c r="F5036" s="36">
        <v>1</v>
      </c>
      <c r="G5036" s="116">
        <v>12.96</v>
      </c>
      <c r="H5036" s="102" t="s">
        <v>20759</v>
      </c>
    </row>
    <row r="5037" spans="1:8" ht="31.5" x14ac:dyDescent="0.25">
      <c r="A5037" s="36"/>
      <c r="B5037" s="36"/>
      <c r="C5037" s="122" t="s">
        <v>16304</v>
      </c>
      <c r="D5037" s="106"/>
      <c r="E5037" s="106"/>
      <c r="F5037" s="106">
        <v>1</v>
      </c>
      <c r="G5037" s="117">
        <v>12.96</v>
      </c>
      <c r="H5037" s="102"/>
    </row>
    <row r="5038" spans="1:8" ht="31.5" x14ac:dyDescent="0.25">
      <c r="A5038" s="36" t="s">
        <v>5801</v>
      </c>
      <c r="B5038" s="36" t="s">
        <v>11400</v>
      </c>
      <c r="C5038" s="121" t="s">
        <v>5802</v>
      </c>
      <c r="D5038" s="36" t="s">
        <v>8</v>
      </c>
      <c r="E5038" s="36">
        <v>2</v>
      </c>
      <c r="F5038" s="36">
        <v>1</v>
      </c>
      <c r="G5038" s="116">
        <v>51.84</v>
      </c>
      <c r="H5038" s="102" t="s">
        <v>17631</v>
      </c>
    </row>
    <row r="5039" spans="1:8" x14ac:dyDescent="0.25">
      <c r="A5039" s="36"/>
      <c r="B5039" s="36"/>
      <c r="C5039" s="121"/>
      <c r="D5039" s="36" t="s">
        <v>7</v>
      </c>
      <c r="E5039" s="36">
        <v>0.5</v>
      </c>
      <c r="F5039" s="36">
        <v>1</v>
      </c>
      <c r="G5039" s="116">
        <v>12.96</v>
      </c>
      <c r="H5039" s="102"/>
    </row>
    <row r="5040" spans="1:8" ht="31.5" x14ac:dyDescent="0.25">
      <c r="A5040" s="36"/>
      <c r="B5040" s="36"/>
      <c r="C5040" s="122" t="s">
        <v>16305</v>
      </c>
      <c r="D5040" s="106"/>
      <c r="E5040" s="106"/>
      <c r="F5040" s="106">
        <v>2</v>
      </c>
      <c r="G5040" s="117">
        <v>64.800000000000011</v>
      </c>
      <c r="H5040" s="102"/>
    </row>
    <row r="5041" spans="1:8" ht="31.5" x14ac:dyDescent="0.25">
      <c r="A5041" s="36" t="s">
        <v>5803</v>
      </c>
      <c r="B5041" s="36" t="s">
        <v>11401</v>
      </c>
      <c r="C5041" s="121" t="s">
        <v>5804</v>
      </c>
      <c r="D5041" s="36" t="s">
        <v>7</v>
      </c>
      <c r="E5041" s="36">
        <v>0.5</v>
      </c>
      <c r="F5041" s="36">
        <v>4</v>
      </c>
      <c r="G5041" s="116">
        <v>51.84</v>
      </c>
      <c r="H5041" s="102" t="s">
        <v>18389</v>
      </c>
    </row>
    <row r="5042" spans="1:8" ht="31.5" x14ac:dyDescent="0.25">
      <c r="A5042" s="36"/>
      <c r="B5042" s="36"/>
      <c r="C5042" s="122" t="s">
        <v>16306</v>
      </c>
      <c r="D5042" s="106"/>
      <c r="E5042" s="106"/>
      <c r="F5042" s="106">
        <v>4</v>
      </c>
      <c r="G5042" s="117">
        <v>51.84</v>
      </c>
      <c r="H5042" s="102"/>
    </row>
    <row r="5043" spans="1:8" ht="31.5" x14ac:dyDescent="0.25">
      <c r="A5043" s="36" t="s">
        <v>5805</v>
      </c>
      <c r="B5043" s="36" t="s">
        <v>11402</v>
      </c>
      <c r="C5043" s="121" t="s">
        <v>5806</v>
      </c>
      <c r="D5043" s="36" t="s">
        <v>7</v>
      </c>
      <c r="E5043" s="36">
        <v>0.5</v>
      </c>
      <c r="F5043" s="36">
        <v>1</v>
      </c>
      <c r="G5043" s="116">
        <v>12.96</v>
      </c>
      <c r="H5043" s="114" t="s">
        <v>17243</v>
      </c>
    </row>
    <row r="5044" spans="1:8" ht="31.5" x14ac:dyDescent="0.25">
      <c r="A5044" s="36"/>
      <c r="B5044" s="36"/>
      <c r="C5044" s="122" t="s">
        <v>16307</v>
      </c>
      <c r="D5044" s="106"/>
      <c r="E5044" s="106"/>
      <c r="F5044" s="106">
        <v>1</v>
      </c>
      <c r="G5044" s="117">
        <v>12.96</v>
      </c>
      <c r="H5044" s="102"/>
    </row>
    <row r="5045" spans="1:8" ht="31.5" x14ac:dyDescent="0.25">
      <c r="A5045" s="36" t="s">
        <v>5807</v>
      </c>
      <c r="B5045" s="36" t="s">
        <v>11403</v>
      </c>
      <c r="C5045" s="121" t="s">
        <v>5808</v>
      </c>
      <c r="D5045" s="36" t="s">
        <v>8</v>
      </c>
      <c r="E5045" s="36">
        <v>2</v>
      </c>
      <c r="F5045" s="36">
        <v>1</v>
      </c>
      <c r="G5045" s="116">
        <v>51.84</v>
      </c>
      <c r="H5045" s="102" t="s">
        <v>17527</v>
      </c>
    </row>
    <row r="5046" spans="1:8" x14ac:dyDescent="0.25">
      <c r="A5046" s="36"/>
      <c r="B5046" s="36"/>
      <c r="C5046" s="121"/>
      <c r="D5046" s="36" t="s">
        <v>7</v>
      </c>
      <c r="E5046" s="36">
        <v>0.5</v>
      </c>
      <c r="F5046" s="36">
        <v>1</v>
      </c>
      <c r="G5046" s="116">
        <v>12.96</v>
      </c>
      <c r="H5046" s="102"/>
    </row>
    <row r="5047" spans="1:8" ht="47.25" x14ac:dyDescent="0.25">
      <c r="A5047" s="36"/>
      <c r="B5047" s="36"/>
      <c r="C5047" s="122" t="s">
        <v>16308</v>
      </c>
      <c r="D5047" s="106"/>
      <c r="E5047" s="106"/>
      <c r="F5047" s="106">
        <v>2</v>
      </c>
      <c r="G5047" s="117">
        <v>64.800000000000011</v>
      </c>
      <c r="H5047" s="102"/>
    </row>
    <row r="5048" spans="1:8" ht="31.5" x14ac:dyDescent="0.25">
      <c r="A5048" s="36" t="s">
        <v>5809</v>
      </c>
      <c r="B5048" s="36" t="s">
        <v>11404</v>
      </c>
      <c r="C5048" s="121" t="s">
        <v>5810</v>
      </c>
      <c r="D5048" s="36" t="s">
        <v>7</v>
      </c>
      <c r="E5048" s="36">
        <v>0.5</v>
      </c>
      <c r="F5048" s="36">
        <v>1</v>
      </c>
      <c r="G5048" s="116">
        <v>12.96</v>
      </c>
      <c r="H5048" s="102" t="s">
        <v>16906</v>
      </c>
    </row>
    <row r="5049" spans="1:8" ht="31.5" x14ac:dyDescent="0.25">
      <c r="A5049" s="36"/>
      <c r="B5049" s="36"/>
      <c r="C5049" s="122" t="s">
        <v>16309</v>
      </c>
      <c r="D5049" s="106"/>
      <c r="E5049" s="106"/>
      <c r="F5049" s="106">
        <v>1</v>
      </c>
      <c r="G5049" s="117">
        <v>12.96</v>
      </c>
      <c r="H5049" s="102"/>
    </row>
    <row r="5050" spans="1:8" ht="31.5" x14ac:dyDescent="0.25">
      <c r="A5050" s="36" t="s">
        <v>5811</v>
      </c>
      <c r="B5050" s="36" t="s">
        <v>11405</v>
      </c>
      <c r="C5050" s="121" t="s">
        <v>5812</v>
      </c>
      <c r="D5050" s="36" t="s">
        <v>5</v>
      </c>
      <c r="E5050" s="36">
        <v>5</v>
      </c>
      <c r="F5050" s="36">
        <v>1</v>
      </c>
      <c r="G5050" s="116">
        <v>129.59</v>
      </c>
      <c r="H5050" s="102" t="s">
        <v>20464</v>
      </c>
    </row>
    <row r="5051" spans="1:8" ht="31.5" x14ac:dyDescent="0.25">
      <c r="A5051" s="36"/>
      <c r="B5051" s="36"/>
      <c r="C5051" s="122" t="s">
        <v>16310</v>
      </c>
      <c r="D5051" s="106"/>
      <c r="E5051" s="106"/>
      <c r="F5051" s="106">
        <v>1</v>
      </c>
      <c r="G5051" s="117">
        <v>129.59</v>
      </c>
      <c r="H5051" s="102"/>
    </row>
    <row r="5052" spans="1:8" ht="31.5" x14ac:dyDescent="0.25">
      <c r="A5052" s="36" t="s">
        <v>5813</v>
      </c>
      <c r="B5052" s="36" t="s">
        <v>11406</v>
      </c>
      <c r="C5052" s="121" t="s">
        <v>5814</v>
      </c>
      <c r="D5052" s="36" t="s">
        <v>5</v>
      </c>
      <c r="E5052" s="36">
        <v>5</v>
      </c>
      <c r="F5052" s="36">
        <v>1</v>
      </c>
      <c r="G5052" s="116">
        <v>129.59</v>
      </c>
      <c r="H5052" s="102" t="s">
        <v>19837</v>
      </c>
    </row>
    <row r="5053" spans="1:8" ht="31.5" x14ac:dyDescent="0.25">
      <c r="A5053" s="36"/>
      <c r="B5053" s="36"/>
      <c r="C5053" s="122" t="s">
        <v>16311</v>
      </c>
      <c r="D5053" s="106"/>
      <c r="E5053" s="106"/>
      <c r="F5053" s="106">
        <v>1</v>
      </c>
      <c r="G5053" s="117">
        <v>129.59</v>
      </c>
      <c r="H5053" s="102"/>
    </row>
    <row r="5054" spans="1:8" x14ac:dyDescent="0.25">
      <c r="A5054" s="36" t="s">
        <v>6783</v>
      </c>
      <c r="B5054" s="36" t="s">
        <v>11407</v>
      </c>
      <c r="C5054" s="121" t="s">
        <v>6784</v>
      </c>
      <c r="D5054" s="36" t="s">
        <v>7</v>
      </c>
      <c r="E5054" s="36">
        <v>0.5</v>
      </c>
      <c r="F5054" s="36">
        <v>2</v>
      </c>
      <c r="G5054" s="116">
        <v>25.92</v>
      </c>
      <c r="H5054" s="102" t="s">
        <v>19910</v>
      </c>
    </row>
    <row r="5055" spans="1:8" x14ac:dyDescent="0.25">
      <c r="A5055" s="36"/>
      <c r="B5055" s="36"/>
      <c r="C5055" s="122" t="s">
        <v>16312</v>
      </c>
      <c r="D5055" s="106"/>
      <c r="E5055" s="106"/>
      <c r="F5055" s="106">
        <v>2</v>
      </c>
      <c r="G5055" s="117">
        <v>25.92</v>
      </c>
      <c r="H5055" s="102"/>
    </row>
    <row r="5056" spans="1:8" ht="31.5" x14ac:dyDescent="0.25">
      <c r="A5056" s="36" t="s">
        <v>5815</v>
      </c>
      <c r="B5056" s="36" t="s">
        <v>11408</v>
      </c>
      <c r="C5056" s="121" t="s">
        <v>5816</v>
      </c>
      <c r="D5056" s="36" t="s">
        <v>3</v>
      </c>
      <c r="E5056" s="36">
        <v>10</v>
      </c>
      <c r="F5056" s="36">
        <v>1</v>
      </c>
      <c r="G5056" s="116">
        <v>259.18</v>
      </c>
      <c r="H5056" s="102" t="s">
        <v>20728</v>
      </c>
    </row>
    <row r="5057" spans="1:8" x14ac:dyDescent="0.25">
      <c r="A5057" s="36"/>
      <c r="B5057" s="36"/>
      <c r="C5057" s="121"/>
      <c r="D5057" s="36" t="s">
        <v>6</v>
      </c>
      <c r="E5057" s="36">
        <v>1</v>
      </c>
      <c r="F5057" s="36">
        <v>1</v>
      </c>
      <c r="G5057" s="116">
        <v>25.92</v>
      </c>
      <c r="H5057" s="102"/>
    </row>
    <row r="5058" spans="1:8" x14ac:dyDescent="0.25">
      <c r="A5058" s="36"/>
      <c r="B5058" s="36"/>
      <c r="C5058" s="121"/>
      <c r="D5058" s="36" t="s">
        <v>7</v>
      </c>
      <c r="E5058" s="36">
        <v>0.5</v>
      </c>
      <c r="F5058" s="36">
        <v>1</v>
      </c>
      <c r="G5058" s="116">
        <v>12.96</v>
      </c>
      <c r="H5058" s="102"/>
    </row>
    <row r="5059" spans="1:8" ht="47.25" x14ac:dyDescent="0.25">
      <c r="A5059" s="36"/>
      <c r="B5059" s="36"/>
      <c r="C5059" s="122" t="s">
        <v>16313</v>
      </c>
      <c r="D5059" s="106"/>
      <c r="E5059" s="106"/>
      <c r="F5059" s="106">
        <v>3</v>
      </c>
      <c r="G5059" s="117">
        <v>298.06</v>
      </c>
      <c r="H5059" s="102"/>
    </row>
    <row r="5060" spans="1:8" ht="31.5" x14ac:dyDescent="0.25">
      <c r="A5060" s="36" t="s">
        <v>5818</v>
      </c>
      <c r="B5060" s="36" t="s">
        <v>11409</v>
      </c>
      <c r="C5060" s="121" t="s">
        <v>5819</v>
      </c>
      <c r="D5060" s="36" t="s">
        <v>5</v>
      </c>
      <c r="E5060" s="36">
        <v>5</v>
      </c>
      <c r="F5060" s="36">
        <v>2</v>
      </c>
      <c r="G5060" s="116">
        <v>259.18</v>
      </c>
      <c r="H5060" s="114" t="s">
        <v>17452</v>
      </c>
    </row>
    <row r="5061" spans="1:8" x14ac:dyDescent="0.25">
      <c r="A5061" s="36"/>
      <c r="B5061" s="36"/>
      <c r="C5061" s="121"/>
      <c r="D5061" s="36" t="s">
        <v>7</v>
      </c>
      <c r="E5061" s="36">
        <v>0.5</v>
      </c>
      <c r="F5061" s="36">
        <v>4</v>
      </c>
      <c r="G5061" s="116">
        <v>51.84</v>
      </c>
      <c r="H5061" s="102"/>
    </row>
    <row r="5062" spans="1:8" ht="31.5" x14ac:dyDescent="0.25">
      <c r="A5062" s="36"/>
      <c r="B5062" s="36"/>
      <c r="C5062" s="122" t="s">
        <v>16314</v>
      </c>
      <c r="D5062" s="106"/>
      <c r="E5062" s="106"/>
      <c r="F5062" s="106">
        <v>6</v>
      </c>
      <c r="G5062" s="117">
        <v>311.02</v>
      </c>
      <c r="H5062" s="102"/>
    </row>
    <row r="5063" spans="1:8" ht="31.5" x14ac:dyDescent="0.25">
      <c r="A5063" s="36" t="s">
        <v>5820</v>
      </c>
      <c r="B5063" s="36" t="s">
        <v>11410</v>
      </c>
      <c r="C5063" s="121" t="s">
        <v>5821</v>
      </c>
      <c r="D5063" s="36" t="s">
        <v>7</v>
      </c>
      <c r="E5063" s="36">
        <v>0.5</v>
      </c>
      <c r="F5063" s="36">
        <v>1</v>
      </c>
      <c r="G5063" s="116">
        <v>12.96</v>
      </c>
      <c r="H5063" s="102" t="s">
        <v>20882</v>
      </c>
    </row>
    <row r="5064" spans="1:8" ht="31.5" x14ac:dyDescent="0.25">
      <c r="A5064" s="36"/>
      <c r="B5064" s="36"/>
      <c r="C5064" s="122" t="s">
        <v>16315</v>
      </c>
      <c r="D5064" s="106"/>
      <c r="E5064" s="106"/>
      <c r="F5064" s="106">
        <v>1</v>
      </c>
      <c r="G5064" s="117">
        <v>12.96</v>
      </c>
      <c r="H5064" s="102"/>
    </row>
    <row r="5065" spans="1:8" ht="31.5" x14ac:dyDescent="0.25">
      <c r="A5065" s="36" t="s">
        <v>5822</v>
      </c>
      <c r="B5065" s="36" t="s">
        <v>11411</v>
      </c>
      <c r="C5065" s="121" t="s">
        <v>5823</v>
      </c>
      <c r="D5065" s="36" t="s">
        <v>7</v>
      </c>
      <c r="E5065" s="36">
        <v>0.5</v>
      </c>
      <c r="F5065" s="36">
        <v>1</v>
      </c>
      <c r="G5065" s="116">
        <v>12.96</v>
      </c>
      <c r="H5065" s="102" t="s">
        <v>20456</v>
      </c>
    </row>
    <row r="5066" spans="1:8" ht="31.5" x14ac:dyDescent="0.25">
      <c r="A5066" s="36"/>
      <c r="B5066" s="36"/>
      <c r="C5066" s="122" t="s">
        <v>16316</v>
      </c>
      <c r="D5066" s="106"/>
      <c r="E5066" s="106"/>
      <c r="F5066" s="106">
        <v>1</v>
      </c>
      <c r="G5066" s="117">
        <v>12.96</v>
      </c>
      <c r="H5066" s="102"/>
    </row>
    <row r="5067" spans="1:8" x14ac:dyDescent="0.25">
      <c r="A5067" s="36" t="s">
        <v>5824</v>
      </c>
      <c r="B5067" s="36" t="s">
        <v>11412</v>
      </c>
      <c r="C5067" s="121" t="s">
        <v>5825</v>
      </c>
      <c r="D5067" s="36" t="s">
        <v>7</v>
      </c>
      <c r="E5067" s="36">
        <v>0.5</v>
      </c>
      <c r="F5067" s="36">
        <v>1</v>
      </c>
      <c r="G5067" s="116">
        <v>12.96</v>
      </c>
      <c r="H5067" s="102" t="s">
        <v>19522</v>
      </c>
    </row>
    <row r="5068" spans="1:8" ht="31.5" x14ac:dyDescent="0.25">
      <c r="A5068" s="36"/>
      <c r="B5068" s="36"/>
      <c r="C5068" s="122" t="s">
        <v>16317</v>
      </c>
      <c r="D5068" s="106"/>
      <c r="E5068" s="106"/>
      <c r="F5068" s="106">
        <v>1</v>
      </c>
      <c r="G5068" s="117">
        <v>12.96</v>
      </c>
      <c r="H5068" s="102"/>
    </row>
    <row r="5069" spans="1:8" ht="31.5" x14ac:dyDescent="0.25">
      <c r="A5069" s="36" t="s">
        <v>5826</v>
      </c>
      <c r="B5069" s="36" t="s">
        <v>11413</v>
      </c>
      <c r="C5069" s="121" t="s">
        <v>5827</v>
      </c>
      <c r="D5069" s="36" t="s">
        <v>7</v>
      </c>
      <c r="E5069" s="36">
        <v>0.5</v>
      </c>
      <c r="F5069" s="36">
        <v>1</v>
      </c>
      <c r="G5069" s="116">
        <v>12.96</v>
      </c>
      <c r="H5069" s="102" t="s">
        <v>20090</v>
      </c>
    </row>
    <row r="5070" spans="1:8" ht="31.5" x14ac:dyDescent="0.25">
      <c r="A5070" s="36"/>
      <c r="B5070" s="36"/>
      <c r="C5070" s="122" t="s">
        <v>16318</v>
      </c>
      <c r="D5070" s="106"/>
      <c r="E5070" s="106"/>
      <c r="F5070" s="106">
        <v>1</v>
      </c>
      <c r="G5070" s="117">
        <v>12.96</v>
      </c>
      <c r="H5070" s="102"/>
    </row>
    <row r="5071" spans="1:8" x14ac:dyDescent="0.25">
      <c r="A5071" s="36" t="s">
        <v>5828</v>
      </c>
      <c r="B5071" s="36" t="s">
        <v>11414</v>
      </c>
      <c r="C5071" s="121" t="s">
        <v>5829</v>
      </c>
      <c r="D5071" s="36" t="s">
        <v>7</v>
      </c>
      <c r="E5071" s="36">
        <v>0.5</v>
      </c>
      <c r="F5071" s="36">
        <v>1</v>
      </c>
      <c r="G5071" s="116">
        <v>12.96</v>
      </c>
      <c r="H5071" s="102" t="s">
        <v>20278</v>
      </c>
    </row>
    <row r="5072" spans="1:8" ht="31.5" x14ac:dyDescent="0.25">
      <c r="A5072" s="36"/>
      <c r="B5072" s="36"/>
      <c r="C5072" s="122" t="s">
        <v>16319</v>
      </c>
      <c r="D5072" s="106"/>
      <c r="E5072" s="106"/>
      <c r="F5072" s="106">
        <v>1</v>
      </c>
      <c r="G5072" s="117">
        <v>12.96</v>
      </c>
      <c r="H5072" s="102"/>
    </row>
    <row r="5073" spans="1:8" x14ac:dyDescent="0.25">
      <c r="A5073" s="36" t="s">
        <v>5830</v>
      </c>
      <c r="B5073" s="36" t="s">
        <v>11415</v>
      </c>
      <c r="C5073" s="121" t="s">
        <v>5831</v>
      </c>
      <c r="D5073" s="36" t="s">
        <v>8</v>
      </c>
      <c r="E5073" s="36">
        <v>2</v>
      </c>
      <c r="F5073" s="36">
        <v>1</v>
      </c>
      <c r="G5073" s="116">
        <v>51.84</v>
      </c>
      <c r="H5073" s="102" t="s">
        <v>16844</v>
      </c>
    </row>
    <row r="5074" spans="1:8" x14ac:dyDescent="0.25">
      <c r="A5074" s="36"/>
      <c r="B5074" s="36"/>
      <c r="C5074" s="122" t="s">
        <v>16320</v>
      </c>
      <c r="D5074" s="106"/>
      <c r="E5074" s="106"/>
      <c r="F5074" s="106">
        <v>1</v>
      </c>
      <c r="G5074" s="117">
        <v>51.84</v>
      </c>
      <c r="H5074" s="102"/>
    </row>
    <row r="5075" spans="1:8" ht="47.25" x14ac:dyDescent="0.25">
      <c r="A5075" s="36" t="s">
        <v>5832</v>
      </c>
      <c r="B5075" s="36" t="s">
        <v>11416</v>
      </c>
      <c r="C5075" s="121" t="s">
        <v>5833</v>
      </c>
      <c r="D5075" s="36" t="s">
        <v>8</v>
      </c>
      <c r="E5075" s="36">
        <v>2</v>
      </c>
      <c r="F5075" s="36">
        <v>1</v>
      </c>
      <c r="G5075" s="116">
        <v>51.84</v>
      </c>
      <c r="H5075" s="102" t="s">
        <v>17228</v>
      </c>
    </row>
    <row r="5076" spans="1:8" x14ac:dyDescent="0.25">
      <c r="A5076" s="36"/>
      <c r="B5076" s="36"/>
      <c r="C5076" s="121"/>
      <c r="D5076" s="36" t="s">
        <v>7</v>
      </c>
      <c r="E5076" s="36">
        <v>0.5</v>
      </c>
      <c r="F5076" s="36">
        <v>3</v>
      </c>
      <c r="G5076" s="116">
        <v>38.880000000000003</v>
      </c>
      <c r="H5076" s="102"/>
    </row>
    <row r="5077" spans="1:8" ht="47.25" x14ac:dyDescent="0.25">
      <c r="A5077" s="36"/>
      <c r="B5077" s="36"/>
      <c r="C5077" s="122" t="s">
        <v>16321</v>
      </c>
      <c r="D5077" s="106"/>
      <c r="E5077" s="106"/>
      <c r="F5077" s="106">
        <v>4</v>
      </c>
      <c r="G5077" s="117">
        <v>90.72</v>
      </c>
      <c r="H5077" s="102"/>
    </row>
    <row r="5078" spans="1:8" ht="31.5" x14ac:dyDescent="0.25">
      <c r="A5078" s="36" t="s">
        <v>5834</v>
      </c>
      <c r="B5078" s="36" t="s">
        <v>11417</v>
      </c>
      <c r="C5078" s="121" t="s">
        <v>5835</v>
      </c>
      <c r="D5078" s="36" t="s">
        <v>7</v>
      </c>
      <c r="E5078" s="36">
        <v>0.5</v>
      </c>
      <c r="F5078" s="36">
        <v>6</v>
      </c>
      <c r="G5078" s="116">
        <v>77.75</v>
      </c>
      <c r="H5078" s="102" t="s">
        <v>20539</v>
      </c>
    </row>
    <row r="5079" spans="1:8" ht="31.5" x14ac:dyDescent="0.25">
      <c r="A5079" s="36"/>
      <c r="B5079" s="36"/>
      <c r="C5079" s="122" t="s">
        <v>16322</v>
      </c>
      <c r="D5079" s="106"/>
      <c r="E5079" s="106"/>
      <c r="F5079" s="106">
        <v>6</v>
      </c>
      <c r="G5079" s="117">
        <v>77.75</v>
      </c>
      <c r="H5079" s="102"/>
    </row>
    <row r="5080" spans="1:8" ht="47.25" x14ac:dyDescent="0.25">
      <c r="A5080" s="36" t="s">
        <v>5836</v>
      </c>
      <c r="B5080" s="36" t="s">
        <v>11418</v>
      </c>
      <c r="C5080" s="121" t="s">
        <v>5837</v>
      </c>
      <c r="D5080" s="36" t="s">
        <v>8</v>
      </c>
      <c r="E5080" s="36">
        <v>2</v>
      </c>
      <c r="F5080" s="36">
        <v>1</v>
      </c>
      <c r="G5080" s="116">
        <v>51.84</v>
      </c>
      <c r="H5080" s="102" t="s">
        <v>20955</v>
      </c>
    </row>
    <row r="5081" spans="1:8" x14ac:dyDescent="0.25">
      <c r="A5081" s="36"/>
      <c r="B5081" s="36"/>
      <c r="C5081" s="121"/>
      <c r="D5081" s="36" t="s">
        <v>7</v>
      </c>
      <c r="E5081" s="36">
        <v>0.5</v>
      </c>
      <c r="F5081" s="36">
        <v>1</v>
      </c>
      <c r="G5081" s="116">
        <v>12.96</v>
      </c>
      <c r="H5081" s="102"/>
    </row>
    <row r="5082" spans="1:8" ht="63" x14ac:dyDescent="0.25">
      <c r="A5082" s="36"/>
      <c r="B5082" s="36"/>
      <c r="C5082" s="122" t="s">
        <v>16323</v>
      </c>
      <c r="D5082" s="106"/>
      <c r="E5082" s="106"/>
      <c r="F5082" s="106">
        <v>2</v>
      </c>
      <c r="G5082" s="117">
        <v>64.800000000000011</v>
      </c>
      <c r="H5082" s="102"/>
    </row>
    <row r="5083" spans="1:8" x14ac:dyDescent="0.25">
      <c r="A5083" s="36" t="s">
        <v>5838</v>
      </c>
      <c r="B5083" s="36" t="s">
        <v>11419</v>
      </c>
      <c r="C5083" s="121" t="s">
        <v>5839</v>
      </c>
      <c r="D5083" s="36" t="s">
        <v>7</v>
      </c>
      <c r="E5083" s="36">
        <v>0.5</v>
      </c>
      <c r="F5083" s="36">
        <v>1</v>
      </c>
      <c r="G5083" s="116">
        <v>12.96</v>
      </c>
      <c r="H5083" s="102" t="s">
        <v>17578</v>
      </c>
    </row>
    <row r="5084" spans="1:8" x14ac:dyDescent="0.25">
      <c r="A5084" s="36"/>
      <c r="B5084" s="36"/>
      <c r="C5084" s="122" t="s">
        <v>16324</v>
      </c>
      <c r="D5084" s="106"/>
      <c r="E5084" s="106"/>
      <c r="F5084" s="106">
        <v>1</v>
      </c>
      <c r="G5084" s="117">
        <v>12.96</v>
      </c>
      <c r="H5084" s="102"/>
    </row>
    <row r="5085" spans="1:8" ht="31.5" x14ac:dyDescent="0.25">
      <c r="A5085" s="36" t="s">
        <v>5840</v>
      </c>
      <c r="B5085" s="36" t="s">
        <v>11420</v>
      </c>
      <c r="C5085" s="121" t="s">
        <v>5841</v>
      </c>
      <c r="D5085" s="36" t="s">
        <v>6</v>
      </c>
      <c r="E5085" s="36">
        <v>1</v>
      </c>
      <c r="F5085" s="36">
        <v>1</v>
      </c>
      <c r="G5085" s="116">
        <v>25.92</v>
      </c>
      <c r="H5085" s="114" t="s">
        <v>19341</v>
      </c>
    </row>
    <row r="5086" spans="1:8" x14ac:dyDescent="0.25">
      <c r="A5086" s="36"/>
      <c r="B5086" s="36"/>
      <c r="C5086" s="121"/>
      <c r="D5086" s="36" t="s">
        <v>7</v>
      </c>
      <c r="E5086" s="36">
        <v>0.5</v>
      </c>
      <c r="F5086" s="36">
        <v>4</v>
      </c>
      <c r="G5086" s="116">
        <v>51.84</v>
      </c>
      <c r="H5086" s="102"/>
    </row>
    <row r="5087" spans="1:8" ht="47.25" x14ac:dyDescent="0.25">
      <c r="A5087" s="36"/>
      <c r="B5087" s="36"/>
      <c r="C5087" s="122" t="s">
        <v>16325</v>
      </c>
      <c r="D5087" s="106"/>
      <c r="E5087" s="106"/>
      <c r="F5087" s="106">
        <v>5</v>
      </c>
      <c r="G5087" s="117">
        <v>77.760000000000005</v>
      </c>
      <c r="H5087" s="102"/>
    </row>
    <row r="5088" spans="1:8" ht="31.5" x14ac:dyDescent="0.25">
      <c r="A5088" s="36" t="s">
        <v>5842</v>
      </c>
      <c r="B5088" s="36" t="s">
        <v>11421</v>
      </c>
      <c r="C5088" s="121" t="s">
        <v>5843</v>
      </c>
      <c r="D5088" s="36" t="s">
        <v>5</v>
      </c>
      <c r="E5088" s="36">
        <v>5</v>
      </c>
      <c r="F5088" s="36">
        <v>1</v>
      </c>
      <c r="G5088" s="116">
        <v>129.59</v>
      </c>
      <c r="H5088" s="102" t="s">
        <v>18772</v>
      </c>
    </row>
    <row r="5089" spans="1:8" x14ac:dyDescent="0.25">
      <c r="A5089" s="36"/>
      <c r="B5089" s="36"/>
      <c r="C5089" s="121"/>
      <c r="D5089" s="36" t="s">
        <v>8</v>
      </c>
      <c r="E5089" s="36">
        <v>2</v>
      </c>
      <c r="F5089" s="36">
        <v>1</v>
      </c>
      <c r="G5089" s="116">
        <v>51.84</v>
      </c>
      <c r="H5089" s="102"/>
    </row>
    <row r="5090" spans="1:8" ht="31.5" x14ac:dyDescent="0.25">
      <c r="A5090" s="36"/>
      <c r="B5090" s="36"/>
      <c r="C5090" s="122" t="s">
        <v>16326</v>
      </c>
      <c r="D5090" s="106"/>
      <c r="E5090" s="106"/>
      <c r="F5090" s="106">
        <v>2</v>
      </c>
      <c r="G5090" s="117">
        <v>181.43</v>
      </c>
      <c r="H5090" s="102"/>
    </row>
    <row r="5091" spans="1:8" x14ac:dyDescent="0.25">
      <c r="A5091" s="36" t="s">
        <v>5844</v>
      </c>
      <c r="B5091" s="36" t="s">
        <v>11422</v>
      </c>
      <c r="C5091" s="121" t="s">
        <v>5845</v>
      </c>
      <c r="D5091" s="36" t="s">
        <v>7</v>
      </c>
      <c r="E5091" s="36">
        <v>0.5</v>
      </c>
      <c r="F5091" s="36">
        <v>1</v>
      </c>
      <c r="G5091" s="116">
        <v>12.96</v>
      </c>
      <c r="H5091" s="102" t="s">
        <v>20117</v>
      </c>
    </row>
    <row r="5092" spans="1:8" ht="31.5" x14ac:dyDescent="0.25">
      <c r="A5092" s="36"/>
      <c r="B5092" s="36"/>
      <c r="C5092" s="122" t="s">
        <v>16327</v>
      </c>
      <c r="D5092" s="106"/>
      <c r="E5092" s="106"/>
      <c r="F5092" s="106">
        <v>1</v>
      </c>
      <c r="G5092" s="117">
        <v>12.96</v>
      </c>
      <c r="H5092" s="102"/>
    </row>
    <row r="5093" spans="1:8" x14ac:dyDescent="0.25">
      <c r="A5093" s="36" t="s">
        <v>5846</v>
      </c>
      <c r="B5093" s="36" t="s">
        <v>11423</v>
      </c>
      <c r="C5093" s="121" t="s">
        <v>5847</v>
      </c>
      <c r="D5093" s="36" t="s">
        <v>7</v>
      </c>
      <c r="E5093" s="36">
        <v>0.5</v>
      </c>
      <c r="F5093" s="36">
        <v>1</v>
      </c>
      <c r="G5093" s="116">
        <v>12.96</v>
      </c>
      <c r="H5093" s="102" t="s">
        <v>18781</v>
      </c>
    </row>
    <row r="5094" spans="1:8" ht="31.5" x14ac:dyDescent="0.25">
      <c r="A5094" s="36"/>
      <c r="B5094" s="36"/>
      <c r="C5094" s="122" t="s">
        <v>16328</v>
      </c>
      <c r="D5094" s="106"/>
      <c r="E5094" s="106"/>
      <c r="F5094" s="106">
        <v>1</v>
      </c>
      <c r="G5094" s="117">
        <v>12.96</v>
      </c>
      <c r="H5094" s="102"/>
    </row>
    <row r="5095" spans="1:8" x14ac:dyDescent="0.25">
      <c r="A5095" s="36" t="s">
        <v>5848</v>
      </c>
      <c r="B5095" s="36" t="s">
        <v>11424</v>
      </c>
      <c r="C5095" s="121" t="s">
        <v>5849</v>
      </c>
      <c r="D5095" s="36" t="s">
        <v>3</v>
      </c>
      <c r="E5095" s="36">
        <v>10</v>
      </c>
      <c r="F5095" s="36">
        <v>5</v>
      </c>
      <c r="G5095" s="116">
        <v>1295.9100000000001</v>
      </c>
      <c r="H5095" s="102" t="s">
        <v>17081</v>
      </c>
    </row>
    <row r="5096" spans="1:8" x14ac:dyDescent="0.25">
      <c r="A5096" s="36"/>
      <c r="B5096" s="36"/>
      <c r="C5096" s="121"/>
      <c r="D5096" s="36" t="s">
        <v>4</v>
      </c>
      <c r="E5096" s="36">
        <v>8</v>
      </c>
      <c r="F5096" s="36">
        <v>2</v>
      </c>
      <c r="G5096" s="116">
        <v>414.69</v>
      </c>
      <c r="H5096" s="102"/>
    </row>
    <row r="5097" spans="1:8" x14ac:dyDescent="0.25">
      <c r="A5097" s="36"/>
      <c r="B5097" s="36"/>
      <c r="C5097" s="121"/>
      <c r="D5097" s="36" t="s">
        <v>6</v>
      </c>
      <c r="E5097" s="36">
        <v>1</v>
      </c>
      <c r="F5097" s="36">
        <v>1</v>
      </c>
      <c r="G5097" s="116">
        <v>25.92</v>
      </c>
      <c r="H5097" s="102"/>
    </row>
    <row r="5098" spans="1:8" x14ac:dyDescent="0.25">
      <c r="A5098" s="36"/>
      <c r="B5098" s="36"/>
      <c r="C5098" s="121"/>
      <c r="D5098" s="36" t="s">
        <v>7</v>
      </c>
      <c r="E5098" s="36">
        <v>0.5</v>
      </c>
      <c r="F5098" s="36">
        <v>14</v>
      </c>
      <c r="G5098" s="116">
        <v>181.43</v>
      </c>
      <c r="H5098" s="102"/>
    </row>
    <row r="5099" spans="1:8" x14ac:dyDescent="0.25">
      <c r="A5099" s="36"/>
      <c r="B5099" s="36"/>
      <c r="C5099" s="122" t="s">
        <v>16329</v>
      </c>
      <c r="D5099" s="106"/>
      <c r="E5099" s="106"/>
      <c r="F5099" s="106">
        <v>22</v>
      </c>
      <c r="G5099" s="117">
        <v>1917.9500000000003</v>
      </c>
      <c r="H5099" s="102"/>
    </row>
    <row r="5100" spans="1:8" ht="31.5" x14ac:dyDescent="0.25">
      <c r="A5100" s="36" t="s">
        <v>5850</v>
      </c>
      <c r="B5100" s="36" t="s">
        <v>11425</v>
      </c>
      <c r="C5100" s="121" t="s">
        <v>5851</v>
      </c>
      <c r="D5100" s="36" t="s">
        <v>7</v>
      </c>
      <c r="E5100" s="36">
        <v>0.5</v>
      </c>
      <c r="F5100" s="36">
        <v>1</v>
      </c>
      <c r="G5100" s="116">
        <v>12.96</v>
      </c>
      <c r="H5100" s="102" t="s">
        <v>18788</v>
      </c>
    </row>
    <row r="5101" spans="1:8" ht="31.5" x14ac:dyDescent="0.25">
      <c r="A5101" s="36"/>
      <c r="B5101" s="36"/>
      <c r="C5101" s="122" t="s">
        <v>16330</v>
      </c>
      <c r="D5101" s="106"/>
      <c r="E5101" s="106"/>
      <c r="F5101" s="106">
        <v>1</v>
      </c>
      <c r="G5101" s="117">
        <v>12.96</v>
      </c>
      <c r="H5101" s="102"/>
    </row>
    <row r="5102" spans="1:8" x14ac:dyDescent="0.25">
      <c r="A5102" s="36" t="s">
        <v>5853</v>
      </c>
      <c r="B5102" s="36" t="s">
        <v>11426</v>
      </c>
      <c r="C5102" s="121" t="s">
        <v>6785</v>
      </c>
      <c r="D5102" s="36" t="s">
        <v>7</v>
      </c>
      <c r="E5102" s="36">
        <v>0.5</v>
      </c>
      <c r="F5102" s="36">
        <v>1</v>
      </c>
      <c r="G5102" s="116">
        <v>12.96</v>
      </c>
      <c r="H5102" s="102" t="s">
        <v>17939</v>
      </c>
    </row>
    <row r="5103" spans="1:8" x14ac:dyDescent="0.25">
      <c r="A5103" s="36"/>
      <c r="B5103" s="36"/>
      <c r="C5103" s="122" t="s">
        <v>16331</v>
      </c>
      <c r="D5103" s="106"/>
      <c r="E5103" s="106"/>
      <c r="F5103" s="106">
        <v>1</v>
      </c>
      <c r="G5103" s="117">
        <v>12.96</v>
      </c>
      <c r="H5103" s="102"/>
    </row>
    <row r="5104" spans="1:8" x14ac:dyDescent="0.25">
      <c r="A5104" s="36" t="s">
        <v>5855</v>
      </c>
      <c r="B5104" s="36" t="s">
        <v>11427</v>
      </c>
      <c r="C5104" s="121" t="s">
        <v>5856</v>
      </c>
      <c r="D5104" s="36" t="s">
        <v>7</v>
      </c>
      <c r="E5104" s="36">
        <v>0.5</v>
      </c>
      <c r="F5104" s="36">
        <v>1</v>
      </c>
      <c r="G5104" s="116">
        <v>12.96</v>
      </c>
      <c r="H5104" s="102" t="s">
        <v>19438</v>
      </c>
    </row>
    <row r="5105" spans="1:8" ht="31.5" x14ac:dyDescent="0.25">
      <c r="A5105" s="36"/>
      <c r="B5105" s="36"/>
      <c r="C5105" s="122" t="s">
        <v>16332</v>
      </c>
      <c r="D5105" s="106"/>
      <c r="E5105" s="106"/>
      <c r="F5105" s="106">
        <v>1</v>
      </c>
      <c r="G5105" s="117">
        <v>12.96</v>
      </c>
      <c r="H5105" s="102"/>
    </row>
    <row r="5106" spans="1:8" x14ac:dyDescent="0.25">
      <c r="A5106" s="36" t="s">
        <v>5857</v>
      </c>
      <c r="B5106" s="36" t="s">
        <v>11428</v>
      </c>
      <c r="C5106" s="121" t="s">
        <v>5858</v>
      </c>
      <c r="D5106" s="36" t="s">
        <v>7</v>
      </c>
      <c r="E5106" s="36">
        <v>0.5</v>
      </c>
      <c r="F5106" s="36">
        <v>1</v>
      </c>
      <c r="G5106" s="116">
        <v>12.96</v>
      </c>
      <c r="H5106" s="102" t="s">
        <v>17391</v>
      </c>
    </row>
    <row r="5107" spans="1:8" x14ac:dyDescent="0.25">
      <c r="A5107" s="36"/>
      <c r="B5107" s="36"/>
      <c r="C5107" s="122" t="s">
        <v>16333</v>
      </c>
      <c r="D5107" s="106"/>
      <c r="E5107" s="106"/>
      <c r="F5107" s="106">
        <v>1</v>
      </c>
      <c r="G5107" s="117">
        <v>12.96</v>
      </c>
      <c r="H5107" s="102"/>
    </row>
    <row r="5108" spans="1:8" x14ac:dyDescent="0.25">
      <c r="A5108" s="36" t="s">
        <v>5859</v>
      </c>
      <c r="B5108" s="36" t="s">
        <v>11429</v>
      </c>
      <c r="C5108" s="121" t="s">
        <v>5860</v>
      </c>
      <c r="D5108" s="36" t="s">
        <v>7</v>
      </c>
      <c r="E5108" s="36">
        <v>0.5</v>
      </c>
      <c r="F5108" s="36">
        <v>1</v>
      </c>
      <c r="G5108" s="116">
        <v>12.96</v>
      </c>
      <c r="H5108" s="102" t="s">
        <v>20248</v>
      </c>
    </row>
    <row r="5109" spans="1:8" ht="31.5" x14ac:dyDescent="0.25">
      <c r="A5109" s="36"/>
      <c r="B5109" s="36"/>
      <c r="C5109" s="122" t="s">
        <v>16334</v>
      </c>
      <c r="D5109" s="106"/>
      <c r="E5109" s="106"/>
      <c r="F5109" s="106">
        <v>1</v>
      </c>
      <c r="G5109" s="117">
        <v>12.96</v>
      </c>
      <c r="H5109" s="102"/>
    </row>
    <row r="5110" spans="1:8" x14ac:dyDescent="0.25">
      <c r="A5110" s="36" t="s">
        <v>6786</v>
      </c>
      <c r="B5110" s="36" t="s">
        <v>11430</v>
      </c>
      <c r="C5110" s="121" t="s">
        <v>6787</v>
      </c>
      <c r="D5110" s="36" t="s">
        <v>7</v>
      </c>
      <c r="E5110" s="36">
        <v>0.5</v>
      </c>
      <c r="F5110" s="36">
        <v>1</v>
      </c>
      <c r="G5110" s="116">
        <v>12.96</v>
      </c>
      <c r="H5110" s="102" t="s">
        <v>17795</v>
      </c>
    </row>
    <row r="5111" spans="1:8" ht="31.5" x14ac:dyDescent="0.25">
      <c r="A5111" s="36"/>
      <c r="B5111" s="36"/>
      <c r="C5111" s="122" t="s">
        <v>16335</v>
      </c>
      <c r="D5111" s="106"/>
      <c r="E5111" s="106"/>
      <c r="F5111" s="106">
        <v>1</v>
      </c>
      <c r="G5111" s="117">
        <v>12.96</v>
      </c>
      <c r="H5111" s="102"/>
    </row>
    <row r="5112" spans="1:8" ht="31.5" x14ac:dyDescent="0.25">
      <c r="A5112" s="36" t="s">
        <v>1821</v>
      </c>
      <c r="B5112" s="36" t="s">
        <v>8833</v>
      </c>
      <c r="C5112" s="121" t="s">
        <v>2661</v>
      </c>
      <c r="D5112" s="36" t="s">
        <v>8</v>
      </c>
      <c r="E5112" s="36">
        <v>2</v>
      </c>
      <c r="F5112" s="36">
        <v>1</v>
      </c>
      <c r="G5112" s="116">
        <v>51.84</v>
      </c>
      <c r="H5112" s="102" t="s">
        <v>17343</v>
      </c>
    </row>
    <row r="5113" spans="1:8" ht="47.25" x14ac:dyDescent="0.25">
      <c r="A5113" s="36"/>
      <c r="B5113" s="36"/>
      <c r="C5113" s="122" t="s">
        <v>16336</v>
      </c>
      <c r="D5113" s="106"/>
      <c r="E5113" s="106"/>
      <c r="F5113" s="106">
        <v>1</v>
      </c>
      <c r="G5113" s="117">
        <v>51.84</v>
      </c>
      <c r="H5113" s="102"/>
    </row>
    <row r="5114" spans="1:8" ht="31.5" x14ac:dyDescent="0.25">
      <c r="A5114" s="36" t="s">
        <v>5861</v>
      </c>
      <c r="B5114" s="36" t="s">
        <v>11431</v>
      </c>
      <c r="C5114" s="121" t="s">
        <v>5862</v>
      </c>
      <c r="D5114" s="36" t="s">
        <v>7</v>
      </c>
      <c r="E5114" s="36">
        <v>0.5</v>
      </c>
      <c r="F5114" s="36">
        <v>1</v>
      </c>
      <c r="G5114" s="116">
        <v>12.96</v>
      </c>
      <c r="H5114" s="114" t="s">
        <v>17453</v>
      </c>
    </row>
    <row r="5115" spans="1:8" ht="47.25" x14ac:dyDescent="0.25">
      <c r="A5115" s="36"/>
      <c r="B5115" s="36"/>
      <c r="C5115" s="122" t="s">
        <v>16337</v>
      </c>
      <c r="D5115" s="106"/>
      <c r="E5115" s="106"/>
      <c r="F5115" s="106">
        <v>1</v>
      </c>
      <c r="G5115" s="117">
        <v>12.96</v>
      </c>
      <c r="H5115" s="102"/>
    </row>
    <row r="5116" spans="1:8" x14ac:dyDescent="0.25">
      <c r="A5116" s="36" t="s">
        <v>5863</v>
      </c>
      <c r="B5116" s="36" t="s">
        <v>11432</v>
      </c>
      <c r="C5116" s="121" t="s">
        <v>5864</v>
      </c>
      <c r="D5116" s="36" t="s">
        <v>8</v>
      </c>
      <c r="E5116" s="36">
        <v>2</v>
      </c>
      <c r="F5116" s="36">
        <v>1</v>
      </c>
      <c r="G5116" s="116">
        <v>51.84</v>
      </c>
      <c r="H5116" s="102" t="s">
        <v>19893</v>
      </c>
    </row>
    <row r="5117" spans="1:8" x14ac:dyDescent="0.25">
      <c r="A5117" s="36"/>
      <c r="B5117" s="36"/>
      <c r="C5117" s="122" t="s">
        <v>16338</v>
      </c>
      <c r="D5117" s="106"/>
      <c r="E5117" s="106"/>
      <c r="F5117" s="106">
        <v>1</v>
      </c>
      <c r="G5117" s="117">
        <v>51.84</v>
      </c>
      <c r="H5117" s="102"/>
    </row>
    <row r="5118" spans="1:8" x14ac:dyDescent="0.25">
      <c r="A5118" s="36" t="s">
        <v>5865</v>
      </c>
      <c r="B5118" s="36" t="s">
        <v>11433</v>
      </c>
      <c r="C5118" s="121" t="s">
        <v>5866</v>
      </c>
      <c r="D5118" s="36" t="s">
        <v>7</v>
      </c>
      <c r="E5118" s="36">
        <v>0.5</v>
      </c>
      <c r="F5118" s="36">
        <v>1</v>
      </c>
      <c r="G5118" s="116">
        <v>12.96</v>
      </c>
      <c r="H5118" s="102" t="s">
        <v>20337</v>
      </c>
    </row>
    <row r="5119" spans="1:8" ht="31.5" x14ac:dyDescent="0.25">
      <c r="A5119" s="36"/>
      <c r="B5119" s="36"/>
      <c r="C5119" s="122" t="s">
        <v>16339</v>
      </c>
      <c r="D5119" s="106"/>
      <c r="E5119" s="106"/>
      <c r="F5119" s="106">
        <v>1</v>
      </c>
      <c r="G5119" s="117">
        <v>12.96</v>
      </c>
      <c r="H5119" s="102"/>
    </row>
    <row r="5120" spans="1:8" ht="47.25" x14ac:dyDescent="0.25">
      <c r="A5120" s="36" t="s">
        <v>1833</v>
      </c>
      <c r="B5120" s="36" t="s">
        <v>8841</v>
      </c>
      <c r="C5120" s="121" t="s">
        <v>2438</v>
      </c>
      <c r="D5120" s="36" t="s">
        <v>6</v>
      </c>
      <c r="E5120" s="36">
        <v>1</v>
      </c>
      <c r="F5120" s="36">
        <v>1</v>
      </c>
      <c r="G5120" s="116">
        <v>25.92</v>
      </c>
      <c r="H5120" s="114" t="s">
        <v>17454</v>
      </c>
    </row>
    <row r="5121" spans="1:8" ht="47.25" x14ac:dyDescent="0.25">
      <c r="A5121" s="36"/>
      <c r="B5121" s="36"/>
      <c r="C5121" s="122" t="s">
        <v>16340</v>
      </c>
      <c r="D5121" s="106"/>
      <c r="E5121" s="106"/>
      <c r="F5121" s="106">
        <v>1</v>
      </c>
      <c r="G5121" s="117">
        <v>25.92</v>
      </c>
      <c r="H5121" s="102"/>
    </row>
    <row r="5122" spans="1:8" x14ac:dyDescent="0.25">
      <c r="A5122" s="36" t="s">
        <v>5867</v>
      </c>
      <c r="B5122" s="36" t="s">
        <v>11434</v>
      </c>
      <c r="C5122" s="121" t="s">
        <v>5868</v>
      </c>
      <c r="D5122" s="36" t="s">
        <v>5</v>
      </c>
      <c r="E5122" s="36">
        <v>5</v>
      </c>
      <c r="F5122" s="36">
        <v>2</v>
      </c>
      <c r="G5122" s="116">
        <v>259.18</v>
      </c>
      <c r="H5122" s="102" t="s">
        <v>20306</v>
      </c>
    </row>
    <row r="5123" spans="1:8" x14ac:dyDescent="0.25">
      <c r="A5123" s="36"/>
      <c r="B5123" s="36"/>
      <c r="C5123" s="121"/>
      <c r="D5123" s="36" t="s">
        <v>7</v>
      </c>
      <c r="E5123" s="36">
        <v>0.5</v>
      </c>
      <c r="F5123" s="36">
        <v>1</v>
      </c>
      <c r="G5123" s="116">
        <v>12.96</v>
      </c>
      <c r="H5123" s="102"/>
    </row>
    <row r="5124" spans="1:8" ht="31.5" x14ac:dyDescent="0.25">
      <c r="A5124" s="36"/>
      <c r="B5124" s="36"/>
      <c r="C5124" s="122" t="s">
        <v>16341</v>
      </c>
      <c r="D5124" s="106"/>
      <c r="E5124" s="106"/>
      <c r="F5124" s="106">
        <v>3</v>
      </c>
      <c r="G5124" s="117">
        <v>272.14</v>
      </c>
      <c r="H5124" s="102"/>
    </row>
    <row r="5125" spans="1:8" ht="31.5" x14ac:dyDescent="0.25">
      <c r="A5125" s="36" t="s">
        <v>5869</v>
      </c>
      <c r="B5125" s="36" t="s">
        <v>11435</v>
      </c>
      <c r="C5125" s="121" t="s">
        <v>5870</v>
      </c>
      <c r="D5125" s="36" t="s">
        <v>5</v>
      </c>
      <c r="E5125" s="36">
        <v>5</v>
      </c>
      <c r="F5125" s="36">
        <v>7</v>
      </c>
      <c r="G5125" s="116">
        <v>907.14</v>
      </c>
      <c r="H5125" s="102" t="s">
        <v>20805</v>
      </c>
    </row>
    <row r="5126" spans="1:8" ht="31.5" x14ac:dyDescent="0.25">
      <c r="A5126" s="36"/>
      <c r="B5126" s="36"/>
      <c r="C5126" s="122" t="s">
        <v>16342</v>
      </c>
      <c r="D5126" s="106"/>
      <c r="E5126" s="106"/>
      <c r="F5126" s="106">
        <v>7</v>
      </c>
      <c r="G5126" s="117">
        <v>907.14</v>
      </c>
      <c r="H5126" s="102"/>
    </row>
    <row r="5127" spans="1:8" ht="31.5" x14ac:dyDescent="0.25">
      <c r="A5127" s="36" t="s">
        <v>5871</v>
      </c>
      <c r="B5127" s="36" t="s">
        <v>11436</v>
      </c>
      <c r="C5127" s="121" t="s">
        <v>5872</v>
      </c>
      <c r="D5127" s="36" t="s">
        <v>8</v>
      </c>
      <c r="E5127" s="36">
        <v>2</v>
      </c>
      <c r="F5127" s="36">
        <v>1</v>
      </c>
      <c r="G5127" s="116">
        <v>51.84</v>
      </c>
      <c r="H5127" s="102" t="s">
        <v>17618</v>
      </c>
    </row>
    <row r="5128" spans="1:8" x14ac:dyDescent="0.25">
      <c r="A5128" s="36"/>
      <c r="B5128" s="36"/>
      <c r="C5128" s="121"/>
      <c r="D5128" s="36" t="s">
        <v>7</v>
      </c>
      <c r="E5128" s="36">
        <v>0.5</v>
      </c>
      <c r="F5128" s="36">
        <v>2</v>
      </c>
      <c r="G5128" s="116">
        <v>25.92</v>
      </c>
      <c r="H5128" s="102"/>
    </row>
    <row r="5129" spans="1:8" ht="31.5" x14ac:dyDescent="0.25">
      <c r="A5129" s="36"/>
      <c r="B5129" s="36"/>
      <c r="C5129" s="122" t="s">
        <v>16343</v>
      </c>
      <c r="D5129" s="106"/>
      <c r="E5129" s="106"/>
      <c r="F5129" s="106">
        <v>3</v>
      </c>
      <c r="G5129" s="117">
        <v>77.760000000000005</v>
      </c>
      <c r="H5129" s="102"/>
    </row>
    <row r="5130" spans="1:8" ht="31.5" x14ac:dyDescent="0.25">
      <c r="A5130" s="36" t="s">
        <v>1479</v>
      </c>
      <c r="B5130" s="36" t="s">
        <v>11437</v>
      </c>
      <c r="C5130" s="121" t="s">
        <v>1480</v>
      </c>
      <c r="D5130" s="36" t="s">
        <v>8</v>
      </c>
      <c r="E5130" s="36">
        <v>2</v>
      </c>
      <c r="F5130" s="36">
        <v>1</v>
      </c>
      <c r="G5130" s="116">
        <v>51.84</v>
      </c>
      <c r="H5130" s="102" t="s">
        <v>18813</v>
      </c>
    </row>
    <row r="5131" spans="1:8" ht="31.5" x14ac:dyDescent="0.25">
      <c r="A5131" s="36"/>
      <c r="B5131" s="36"/>
      <c r="C5131" s="122" t="s">
        <v>16344</v>
      </c>
      <c r="D5131" s="106"/>
      <c r="E5131" s="106"/>
      <c r="F5131" s="106">
        <v>1</v>
      </c>
      <c r="G5131" s="117">
        <v>51.84</v>
      </c>
      <c r="H5131" s="102"/>
    </row>
    <row r="5132" spans="1:8" ht="31.5" x14ac:dyDescent="0.25">
      <c r="A5132" s="36" t="s">
        <v>5875</v>
      </c>
      <c r="B5132" s="36" t="s">
        <v>11438</v>
      </c>
      <c r="C5132" s="121" t="s">
        <v>5876</v>
      </c>
      <c r="D5132" s="36" t="s">
        <v>7</v>
      </c>
      <c r="E5132" s="36">
        <v>0.5</v>
      </c>
      <c r="F5132" s="36">
        <v>3</v>
      </c>
      <c r="G5132" s="116">
        <v>38.880000000000003</v>
      </c>
      <c r="H5132" s="114" t="s">
        <v>17109</v>
      </c>
    </row>
    <row r="5133" spans="1:8" ht="47.25" x14ac:dyDescent="0.25">
      <c r="A5133" s="36"/>
      <c r="B5133" s="36"/>
      <c r="C5133" s="122" t="s">
        <v>16345</v>
      </c>
      <c r="D5133" s="106"/>
      <c r="E5133" s="106"/>
      <c r="F5133" s="106">
        <v>3</v>
      </c>
      <c r="G5133" s="117">
        <v>38.880000000000003</v>
      </c>
      <c r="H5133" s="102"/>
    </row>
    <row r="5134" spans="1:8" ht="31.5" x14ac:dyDescent="0.25">
      <c r="A5134" s="36" t="s">
        <v>6788</v>
      </c>
      <c r="B5134" s="36" t="s">
        <v>11439</v>
      </c>
      <c r="C5134" s="121" t="s">
        <v>6789</v>
      </c>
      <c r="D5134" s="36" t="s">
        <v>7</v>
      </c>
      <c r="E5134" s="36">
        <v>0.5</v>
      </c>
      <c r="F5134" s="36">
        <v>1</v>
      </c>
      <c r="G5134" s="116">
        <v>12.96</v>
      </c>
      <c r="H5134" s="102" t="s">
        <v>17008</v>
      </c>
    </row>
    <row r="5135" spans="1:8" ht="47.25" x14ac:dyDescent="0.25">
      <c r="A5135" s="36"/>
      <c r="B5135" s="36"/>
      <c r="C5135" s="122" t="s">
        <v>16346</v>
      </c>
      <c r="D5135" s="106"/>
      <c r="E5135" s="106"/>
      <c r="F5135" s="106">
        <v>1</v>
      </c>
      <c r="G5135" s="117">
        <v>12.96</v>
      </c>
      <c r="H5135" s="102"/>
    </row>
    <row r="5136" spans="1:8" ht="31.5" x14ac:dyDescent="0.25">
      <c r="A5136" s="36" t="s">
        <v>5877</v>
      </c>
      <c r="B5136" s="36" t="s">
        <v>11440</v>
      </c>
      <c r="C5136" s="121" t="s">
        <v>5878</v>
      </c>
      <c r="D5136" s="36" t="s">
        <v>7</v>
      </c>
      <c r="E5136" s="36">
        <v>0.5</v>
      </c>
      <c r="F5136" s="36">
        <v>1</v>
      </c>
      <c r="G5136" s="116">
        <v>12.96</v>
      </c>
      <c r="H5136" s="102" t="s">
        <v>17973</v>
      </c>
    </row>
    <row r="5137" spans="1:8" ht="31.5" x14ac:dyDescent="0.25">
      <c r="A5137" s="36"/>
      <c r="B5137" s="36"/>
      <c r="C5137" s="122" t="s">
        <v>16347</v>
      </c>
      <c r="D5137" s="106"/>
      <c r="E5137" s="106"/>
      <c r="F5137" s="106">
        <v>1</v>
      </c>
      <c r="G5137" s="117">
        <v>12.96</v>
      </c>
      <c r="H5137" s="102"/>
    </row>
    <row r="5138" spans="1:8" ht="31.5" x14ac:dyDescent="0.25">
      <c r="A5138" s="36" t="s">
        <v>2222</v>
      </c>
      <c r="B5138" s="36" t="s">
        <v>9128</v>
      </c>
      <c r="C5138" s="121" t="s">
        <v>2223</v>
      </c>
      <c r="D5138" s="36" t="s">
        <v>5</v>
      </c>
      <c r="E5138" s="36">
        <v>5</v>
      </c>
      <c r="F5138" s="36">
        <v>1</v>
      </c>
      <c r="G5138" s="116">
        <v>129.59</v>
      </c>
      <c r="H5138" s="102" t="s">
        <v>18878</v>
      </c>
    </row>
    <row r="5139" spans="1:8" x14ac:dyDescent="0.25">
      <c r="A5139" s="36"/>
      <c r="B5139" s="36"/>
      <c r="C5139" s="121"/>
      <c r="D5139" s="36" t="s">
        <v>7</v>
      </c>
      <c r="E5139" s="36">
        <v>0.5</v>
      </c>
      <c r="F5139" s="36">
        <v>1</v>
      </c>
      <c r="G5139" s="116">
        <v>12.96</v>
      </c>
      <c r="H5139" s="102"/>
    </row>
    <row r="5140" spans="1:8" ht="31.5" x14ac:dyDescent="0.25">
      <c r="A5140" s="36"/>
      <c r="B5140" s="36"/>
      <c r="C5140" s="122" t="s">
        <v>16348</v>
      </c>
      <c r="D5140" s="106"/>
      <c r="E5140" s="106"/>
      <c r="F5140" s="106">
        <v>2</v>
      </c>
      <c r="G5140" s="117">
        <v>142.55000000000001</v>
      </c>
      <c r="H5140" s="102"/>
    </row>
    <row r="5141" spans="1:8" ht="31.5" x14ac:dyDescent="0.25">
      <c r="A5141" s="36" t="s">
        <v>5879</v>
      </c>
      <c r="B5141" s="36" t="s">
        <v>11441</v>
      </c>
      <c r="C5141" s="121" t="s">
        <v>5880</v>
      </c>
      <c r="D5141" s="36" t="s">
        <v>7</v>
      </c>
      <c r="E5141" s="36">
        <v>0.5</v>
      </c>
      <c r="F5141" s="36">
        <v>1</v>
      </c>
      <c r="G5141" s="116">
        <v>12.96</v>
      </c>
      <c r="H5141" s="102" t="s">
        <v>19386</v>
      </c>
    </row>
    <row r="5142" spans="1:8" ht="31.5" x14ac:dyDescent="0.25">
      <c r="A5142" s="36"/>
      <c r="B5142" s="36"/>
      <c r="C5142" s="122" t="s">
        <v>16349</v>
      </c>
      <c r="D5142" s="106"/>
      <c r="E5142" s="106"/>
      <c r="F5142" s="106">
        <v>1</v>
      </c>
      <c r="G5142" s="117">
        <v>12.96</v>
      </c>
      <c r="H5142" s="102"/>
    </row>
    <row r="5143" spans="1:8" ht="31.5" x14ac:dyDescent="0.25">
      <c r="A5143" s="36" t="s">
        <v>5881</v>
      </c>
      <c r="B5143" s="36" t="s">
        <v>11442</v>
      </c>
      <c r="C5143" s="121" t="s">
        <v>5882</v>
      </c>
      <c r="D5143" s="36" t="s">
        <v>8</v>
      </c>
      <c r="E5143" s="36">
        <v>2</v>
      </c>
      <c r="F5143" s="36">
        <v>1</v>
      </c>
      <c r="G5143" s="116">
        <v>51.84</v>
      </c>
      <c r="H5143" s="102" t="s">
        <v>19947</v>
      </c>
    </row>
    <row r="5144" spans="1:8" ht="31.5" x14ac:dyDescent="0.25">
      <c r="A5144" s="36"/>
      <c r="B5144" s="36"/>
      <c r="C5144" s="122" t="s">
        <v>16350</v>
      </c>
      <c r="D5144" s="106"/>
      <c r="E5144" s="106"/>
      <c r="F5144" s="106">
        <v>1</v>
      </c>
      <c r="G5144" s="117">
        <v>51.84</v>
      </c>
      <c r="H5144" s="102"/>
    </row>
    <row r="5145" spans="1:8" ht="31.5" x14ac:dyDescent="0.25">
      <c r="A5145" s="36" t="s">
        <v>5883</v>
      </c>
      <c r="B5145" s="36" t="s">
        <v>11443</v>
      </c>
      <c r="C5145" s="121" t="s">
        <v>5884</v>
      </c>
      <c r="D5145" s="36" t="s">
        <v>8</v>
      </c>
      <c r="E5145" s="36">
        <v>2</v>
      </c>
      <c r="F5145" s="36">
        <v>1</v>
      </c>
      <c r="G5145" s="116">
        <v>51.84</v>
      </c>
      <c r="H5145" s="102" t="s">
        <v>20631</v>
      </c>
    </row>
    <row r="5146" spans="1:8" ht="31.5" x14ac:dyDescent="0.25">
      <c r="A5146" s="36"/>
      <c r="B5146" s="36"/>
      <c r="C5146" s="122" t="s">
        <v>16351</v>
      </c>
      <c r="D5146" s="106"/>
      <c r="E5146" s="106"/>
      <c r="F5146" s="106">
        <v>1</v>
      </c>
      <c r="G5146" s="117">
        <v>51.84</v>
      </c>
      <c r="H5146" s="102"/>
    </row>
    <row r="5147" spans="1:8" x14ac:dyDescent="0.25">
      <c r="A5147" s="36" t="s">
        <v>5885</v>
      </c>
      <c r="B5147" s="36" t="s">
        <v>11444</v>
      </c>
      <c r="C5147" s="121" t="s">
        <v>5886</v>
      </c>
      <c r="D5147" s="36" t="s">
        <v>8</v>
      </c>
      <c r="E5147" s="36">
        <v>2</v>
      </c>
      <c r="F5147" s="36">
        <v>8</v>
      </c>
      <c r="G5147" s="116">
        <v>414.69</v>
      </c>
      <c r="H5147" s="102" t="s">
        <v>17998</v>
      </c>
    </row>
    <row r="5148" spans="1:8" x14ac:dyDescent="0.25">
      <c r="A5148" s="36"/>
      <c r="B5148" s="36"/>
      <c r="C5148" s="121"/>
      <c r="D5148" s="36" t="s">
        <v>7</v>
      </c>
      <c r="E5148" s="36">
        <v>0.5</v>
      </c>
      <c r="F5148" s="36">
        <v>6</v>
      </c>
      <c r="G5148" s="116">
        <v>77.75</v>
      </c>
      <c r="H5148" s="102"/>
    </row>
    <row r="5149" spans="1:8" x14ac:dyDescent="0.25">
      <c r="A5149" s="36"/>
      <c r="B5149" s="36"/>
      <c r="C5149" s="122" t="s">
        <v>16352</v>
      </c>
      <c r="D5149" s="106"/>
      <c r="E5149" s="106"/>
      <c r="F5149" s="106">
        <v>14</v>
      </c>
      <c r="G5149" s="117">
        <v>492.44</v>
      </c>
      <c r="H5149" s="102"/>
    </row>
    <row r="5150" spans="1:8" ht="31.5" x14ac:dyDescent="0.25">
      <c r="A5150" s="36" t="s">
        <v>5887</v>
      </c>
      <c r="B5150" s="36" t="s">
        <v>11445</v>
      </c>
      <c r="C5150" s="121" t="s">
        <v>5888</v>
      </c>
      <c r="D5150" s="36" t="s">
        <v>8</v>
      </c>
      <c r="E5150" s="36">
        <v>2</v>
      </c>
      <c r="F5150" s="36">
        <v>2</v>
      </c>
      <c r="G5150" s="116">
        <v>103.67</v>
      </c>
      <c r="H5150" s="102" t="s">
        <v>19656</v>
      </c>
    </row>
    <row r="5151" spans="1:8" x14ac:dyDescent="0.25">
      <c r="A5151" s="36"/>
      <c r="B5151" s="36"/>
      <c r="C5151" s="121"/>
      <c r="D5151" s="36" t="s">
        <v>7</v>
      </c>
      <c r="E5151" s="36">
        <v>0.5</v>
      </c>
      <c r="F5151" s="36">
        <v>1</v>
      </c>
      <c r="G5151" s="116">
        <v>12.96</v>
      </c>
      <c r="H5151" s="102"/>
    </row>
    <row r="5152" spans="1:8" ht="31.5" x14ac:dyDescent="0.25">
      <c r="A5152" s="36"/>
      <c r="B5152" s="36"/>
      <c r="C5152" s="122" t="s">
        <v>16353</v>
      </c>
      <c r="D5152" s="106"/>
      <c r="E5152" s="106"/>
      <c r="F5152" s="106">
        <v>3</v>
      </c>
      <c r="G5152" s="117">
        <v>116.63</v>
      </c>
      <c r="H5152" s="102"/>
    </row>
    <row r="5153" spans="1:8" x14ac:dyDescent="0.25">
      <c r="A5153" s="36" t="s">
        <v>5889</v>
      </c>
      <c r="B5153" s="36" t="s">
        <v>11446</v>
      </c>
      <c r="C5153" s="121" t="s">
        <v>5890</v>
      </c>
      <c r="D5153" s="36" t="s">
        <v>7</v>
      </c>
      <c r="E5153" s="36">
        <v>0.5</v>
      </c>
      <c r="F5153" s="36">
        <v>1</v>
      </c>
      <c r="G5153" s="116">
        <v>12.96</v>
      </c>
      <c r="H5153" s="102" t="s">
        <v>18408</v>
      </c>
    </row>
    <row r="5154" spans="1:8" ht="31.5" x14ac:dyDescent="0.25">
      <c r="A5154" s="36"/>
      <c r="B5154" s="36"/>
      <c r="C5154" s="122" t="s">
        <v>16354</v>
      </c>
      <c r="D5154" s="106"/>
      <c r="E5154" s="106"/>
      <c r="F5154" s="106">
        <v>1</v>
      </c>
      <c r="G5154" s="117">
        <v>12.96</v>
      </c>
      <c r="H5154" s="102"/>
    </row>
    <row r="5155" spans="1:8" x14ac:dyDescent="0.25">
      <c r="A5155" s="36" t="s">
        <v>5891</v>
      </c>
      <c r="B5155" s="36" t="s">
        <v>11447</v>
      </c>
      <c r="C5155" s="121" t="s">
        <v>5892</v>
      </c>
      <c r="D5155" s="36" t="s">
        <v>7</v>
      </c>
      <c r="E5155" s="36">
        <v>0.5</v>
      </c>
      <c r="F5155" s="36">
        <v>2</v>
      </c>
      <c r="G5155" s="116">
        <v>25.92</v>
      </c>
      <c r="H5155" s="102" t="s">
        <v>17090</v>
      </c>
    </row>
    <row r="5156" spans="1:8" ht="31.5" x14ac:dyDescent="0.25">
      <c r="A5156" s="36"/>
      <c r="B5156" s="36"/>
      <c r="C5156" s="122" t="s">
        <v>16355</v>
      </c>
      <c r="D5156" s="106"/>
      <c r="E5156" s="106"/>
      <c r="F5156" s="106">
        <v>2</v>
      </c>
      <c r="G5156" s="117">
        <v>25.92</v>
      </c>
      <c r="H5156" s="102"/>
    </row>
    <row r="5157" spans="1:8" ht="31.5" x14ac:dyDescent="0.25">
      <c r="A5157" s="36" t="s">
        <v>2252</v>
      </c>
      <c r="B5157" s="36" t="s">
        <v>11448</v>
      </c>
      <c r="C5157" s="121" t="s">
        <v>2253</v>
      </c>
      <c r="D5157" s="36" t="s">
        <v>3</v>
      </c>
      <c r="E5157" s="36">
        <v>10</v>
      </c>
      <c r="F5157" s="36">
        <v>1</v>
      </c>
      <c r="G5157" s="116">
        <v>259.18</v>
      </c>
      <c r="H5157" s="114" t="s">
        <v>17683</v>
      </c>
    </row>
    <row r="5158" spans="1:8" ht="31.5" x14ac:dyDescent="0.25">
      <c r="A5158" s="36"/>
      <c r="B5158" s="36"/>
      <c r="C5158" s="122" t="s">
        <v>16356</v>
      </c>
      <c r="D5158" s="106"/>
      <c r="E5158" s="106"/>
      <c r="F5158" s="106">
        <v>1</v>
      </c>
      <c r="G5158" s="117">
        <v>259.18</v>
      </c>
      <c r="H5158" s="102"/>
    </row>
    <row r="5159" spans="1:8" ht="47.25" x14ac:dyDescent="0.25">
      <c r="A5159" s="36" t="s">
        <v>2255</v>
      </c>
      <c r="B5159" s="36" t="s">
        <v>11449</v>
      </c>
      <c r="C5159" s="121" t="s">
        <v>2968</v>
      </c>
      <c r="D5159" s="36" t="s">
        <v>5</v>
      </c>
      <c r="E5159" s="36">
        <v>5</v>
      </c>
      <c r="F5159" s="36">
        <v>2</v>
      </c>
      <c r="G5159" s="116">
        <v>259.18</v>
      </c>
      <c r="H5159" s="102" t="s">
        <v>17887</v>
      </c>
    </row>
    <row r="5160" spans="1:8" x14ac:dyDescent="0.25">
      <c r="A5160" s="36"/>
      <c r="B5160" s="36"/>
      <c r="C5160" s="121"/>
      <c r="D5160" s="36" t="s">
        <v>6</v>
      </c>
      <c r="E5160" s="36">
        <v>1</v>
      </c>
      <c r="F5160" s="36">
        <v>1</v>
      </c>
      <c r="G5160" s="116">
        <v>25.92</v>
      </c>
      <c r="H5160" s="102"/>
    </row>
    <row r="5161" spans="1:8" ht="47.25" x14ac:dyDescent="0.25">
      <c r="A5161" s="36"/>
      <c r="B5161" s="36"/>
      <c r="C5161" s="122" t="s">
        <v>16357</v>
      </c>
      <c r="D5161" s="106"/>
      <c r="E5161" s="106"/>
      <c r="F5161" s="106">
        <v>3</v>
      </c>
      <c r="G5161" s="117">
        <v>285.10000000000002</v>
      </c>
      <c r="H5161" s="102"/>
    </row>
    <row r="5162" spans="1:8" ht="47.25" x14ac:dyDescent="0.25">
      <c r="A5162" s="36" t="s">
        <v>2263</v>
      </c>
      <c r="B5162" s="36" t="s">
        <v>9151</v>
      </c>
      <c r="C5162" s="121" t="s">
        <v>2264</v>
      </c>
      <c r="D5162" s="36" t="s">
        <v>5</v>
      </c>
      <c r="E5162" s="36">
        <v>5</v>
      </c>
      <c r="F5162" s="36">
        <v>2</v>
      </c>
      <c r="G5162" s="116">
        <v>259.18</v>
      </c>
      <c r="H5162" s="102" t="s">
        <v>18435</v>
      </c>
    </row>
    <row r="5163" spans="1:8" x14ac:dyDescent="0.25">
      <c r="A5163" s="36"/>
      <c r="B5163" s="36"/>
      <c r="C5163" s="121"/>
      <c r="D5163" s="36" t="s">
        <v>6</v>
      </c>
      <c r="E5163" s="36">
        <v>1</v>
      </c>
      <c r="F5163" s="36">
        <v>1</v>
      </c>
      <c r="G5163" s="116">
        <v>25.92</v>
      </c>
      <c r="H5163" s="102"/>
    </row>
    <row r="5164" spans="1:8" x14ac:dyDescent="0.25">
      <c r="A5164" s="36"/>
      <c r="B5164" s="36"/>
      <c r="C5164" s="121"/>
      <c r="D5164" s="36" t="s">
        <v>7</v>
      </c>
      <c r="E5164" s="36">
        <v>0.5</v>
      </c>
      <c r="F5164" s="36">
        <v>4</v>
      </c>
      <c r="G5164" s="116">
        <v>51.84</v>
      </c>
      <c r="H5164" s="102"/>
    </row>
    <row r="5165" spans="1:8" ht="47.25" x14ac:dyDescent="0.25">
      <c r="A5165" s="36"/>
      <c r="B5165" s="36"/>
      <c r="C5165" s="122" t="s">
        <v>16358</v>
      </c>
      <c r="D5165" s="106"/>
      <c r="E5165" s="106"/>
      <c r="F5165" s="106">
        <v>7</v>
      </c>
      <c r="G5165" s="117">
        <v>336.94000000000005</v>
      </c>
      <c r="H5165" s="102"/>
    </row>
    <row r="5166" spans="1:8" ht="31.5" x14ac:dyDescent="0.25">
      <c r="A5166" s="36" t="s">
        <v>1855</v>
      </c>
      <c r="B5166" s="36" t="s">
        <v>11450</v>
      </c>
      <c r="C5166" s="121" t="s">
        <v>1856</v>
      </c>
      <c r="D5166" s="36" t="s">
        <v>5</v>
      </c>
      <c r="E5166" s="36">
        <v>5</v>
      </c>
      <c r="F5166" s="36">
        <v>1</v>
      </c>
      <c r="G5166" s="116">
        <v>129.59</v>
      </c>
      <c r="H5166" s="102" t="s">
        <v>18905</v>
      </c>
    </row>
    <row r="5167" spans="1:8" ht="31.5" x14ac:dyDescent="0.25">
      <c r="A5167" s="36"/>
      <c r="B5167" s="36"/>
      <c r="C5167" s="122" t="s">
        <v>16359</v>
      </c>
      <c r="D5167" s="106"/>
      <c r="E5167" s="106"/>
      <c r="F5167" s="106">
        <v>1</v>
      </c>
      <c r="G5167" s="117">
        <v>129.59</v>
      </c>
      <c r="H5167" s="102"/>
    </row>
    <row r="5168" spans="1:8" ht="31.5" x14ac:dyDescent="0.25">
      <c r="A5168" s="36" t="s">
        <v>5893</v>
      </c>
      <c r="B5168" s="36" t="s">
        <v>11451</v>
      </c>
      <c r="C5168" s="121" t="s">
        <v>5894</v>
      </c>
      <c r="D5168" s="36" t="s">
        <v>7</v>
      </c>
      <c r="E5168" s="36">
        <v>0.5</v>
      </c>
      <c r="F5168" s="36">
        <v>9</v>
      </c>
      <c r="G5168" s="116">
        <v>116.63</v>
      </c>
      <c r="H5168" s="102" t="s">
        <v>20440</v>
      </c>
    </row>
    <row r="5169" spans="1:8" ht="47.25" x14ac:dyDescent="0.25">
      <c r="A5169" s="36"/>
      <c r="B5169" s="36"/>
      <c r="C5169" s="122" t="s">
        <v>16360</v>
      </c>
      <c r="D5169" s="106"/>
      <c r="E5169" s="106"/>
      <c r="F5169" s="106">
        <v>9</v>
      </c>
      <c r="G5169" s="117">
        <v>116.63</v>
      </c>
      <c r="H5169" s="102"/>
    </row>
    <row r="5170" spans="1:8" ht="47.25" x14ac:dyDescent="0.25">
      <c r="A5170" s="36" t="s">
        <v>5895</v>
      </c>
      <c r="B5170" s="36" t="s">
        <v>11452</v>
      </c>
      <c r="C5170" s="121" t="s">
        <v>5896</v>
      </c>
      <c r="D5170" s="36" t="s">
        <v>7</v>
      </c>
      <c r="E5170" s="36">
        <v>0.5</v>
      </c>
      <c r="F5170" s="36">
        <v>1</v>
      </c>
      <c r="G5170" s="116">
        <v>12.96</v>
      </c>
      <c r="H5170" s="102" t="s">
        <v>18122</v>
      </c>
    </row>
    <row r="5171" spans="1:8" ht="47.25" x14ac:dyDescent="0.25">
      <c r="A5171" s="36"/>
      <c r="B5171" s="36"/>
      <c r="C5171" s="122" t="s">
        <v>16361</v>
      </c>
      <c r="D5171" s="106"/>
      <c r="E5171" s="106"/>
      <c r="F5171" s="106">
        <v>1</v>
      </c>
      <c r="G5171" s="117">
        <v>12.96</v>
      </c>
      <c r="H5171" s="102"/>
    </row>
    <row r="5172" spans="1:8" x14ac:dyDescent="0.25">
      <c r="A5172" s="36" t="s">
        <v>5897</v>
      </c>
      <c r="B5172" s="36" t="s">
        <v>11453</v>
      </c>
      <c r="C5172" s="121" t="s">
        <v>5898</v>
      </c>
      <c r="D5172" s="36" t="s">
        <v>7</v>
      </c>
      <c r="E5172" s="36">
        <v>0.5</v>
      </c>
      <c r="F5172" s="36">
        <v>1</v>
      </c>
      <c r="G5172" s="116">
        <v>12.96</v>
      </c>
      <c r="H5172" s="114" t="s">
        <v>18121</v>
      </c>
    </row>
    <row r="5173" spans="1:8" ht="31.5" x14ac:dyDescent="0.25">
      <c r="A5173" s="36"/>
      <c r="B5173" s="36"/>
      <c r="C5173" s="122" t="s">
        <v>16362</v>
      </c>
      <c r="D5173" s="106"/>
      <c r="E5173" s="106"/>
      <c r="F5173" s="106">
        <v>1</v>
      </c>
      <c r="G5173" s="117">
        <v>12.96</v>
      </c>
      <c r="H5173" s="102"/>
    </row>
    <row r="5174" spans="1:8" x14ac:dyDescent="0.25">
      <c r="A5174" s="36" t="s">
        <v>5899</v>
      </c>
      <c r="B5174" s="36" t="s">
        <v>11454</v>
      </c>
      <c r="C5174" s="121" t="s">
        <v>5900</v>
      </c>
      <c r="D5174" s="36" t="s">
        <v>7</v>
      </c>
      <c r="E5174" s="36">
        <v>0.5</v>
      </c>
      <c r="F5174" s="36">
        <v>1</v>
      </c>
      <c r="G5174" s="116">
        <v>12.96</v>
      </c>
      <c r="H5174" s="102" t="s">
        <v>17360</v>
      </c>
    </row>
    <row r="5175" spans="1:8" ht="31.5" x14ac:dyDescent="0.25">
      <c r="A5175" s="36"/>
      <c r="B5175" s="36"/>
      <c r="C5175" s="122" t="s">
        <v>16363</v>
      </c>
      <c r="D5175" s="106"/>
      <c r="E5175" s="106"/>
      <c r="F5175" s="106">
        <v>1</v>
      </c>
      <c r="G5175" s="117">
        <v>12.96</v>
      </c>
      <c r="H5175" s="102"/>
    </row>
    <row r="5176" spans="1:8" ht="31.5" x14ac:dyDescent="0.25">
      <c r="A5176" s="36" t="s">
        <v>5901</v>
      </c>
      <c r="B5176" s="36" t="s">
        <v>11455</v>
      </c>
      <c r="C5176" s="121" t="s">
        <v>5902</v>
      </c>
      <c r="D5176" s="36" t="s">
        <v>8</v>
      </c>
      <c r="E5176" s="36">
        <v>2</v>
      </c>
      <c r="F5176" s="36">
        <v>1</v>
      </c>
      <c r="G5176" s="116">
        <v>51.84</v>
      </c>
      <c r="H5176" s="102" t="s">
        <v>20675</v>
      </c>
    </row>
    <row r="5177" spans="1:8" ht="31.5" x14ac:dyDescent="0.25">
      <c r="A5177" s="36"/>
      <c r="B5177" s="36"/>
      <c r="C5177" s="122" t="s">
        <v>16364</v>
      </c>
      <c r="D5177" s="106"/>
      <c r="E5177" s="106"/>
      <c r="F5177" s="106">
        <v>1</v>
      </c>
      <c r="G5177" s="117">
        <v>51.84</v>
      </c>
      <c r="H5177" s="102"/>
    </row>
    <row r="5178" spans="1:8" ht="31.5" x14ac:dyDescent="0.25">
      <c r="A5178" s="36" t="s">
        <v>2271</v>
      </c>
      <c r="B5178" s="36" t="s">
        <v>9155</v>
      </c>
      <c r="C5178" s="121" t="s">
        <v>2272</v>
      </c>
      <c r="D5178" s="36" t="s">
        <v>5</v>
      </c>
      <c r="E5178" s="36">
        <v>5</v>
      </c>
      <c r="F5178" s="36">
        <v>1</v>
      </c>
      <c r="G5178" s="116">
        <v>129.59</v>
      </c>
      <c r="H5178" s="102" t="s">
        <v>18509</v>
      </c>
    </row>
    <row r="5179" spans="1:8" x14ac:dyDescent="0.25">
      <c r="A5179" s="36"/>
      <c r="B5179" s="36"/>
      <c r="C5179" s="121"/>
      <c r="D5179" s="36" t="s">
        <v>7</v>
      </c>
      <c r="E5179" s="36">
        <v>0.5</v>
      </c>
      <c r="F5179" s="36">
        <v>1</v>
      </c>
      <c r="G5179" s="116">
        <v>12.96</v>
      </c>
      <c r="H5179" s="102"/>
    </row>
    <row r="5180" spans="1:8" ht="31.5" x14ac:dyDescent="0.25">
      <c r="A5180" s="36"/>
      <c r="B5180" s="36"/>
      <c r="C5180" s="122" t="s">
        <v>16365</v>
      </c>
      <c r="D5180" s="106"/>
      <c r="E5180" s="106"/>
      <c r="F5180" s="106">
        <v>2</v>
      </c>
      <c r="G5180" s="117">
        <v>142.55000000000001</v>
      </c>
      <c r="H5180" s="102"/>
    </row>
    <row r="5181" spans="1:8" ht="31.5" x14ac:dyDescent="0.25">
      <c r="A5181" s="36" t="s">
        <v>2280</v>
      </c>
      <c r="B5181" s="36" t="s">
        <v>11456</v>
      </c>
      <c r="C5181" s="121" t="s">
        <v>2281</v>
      </c>
      <c r="D5181" s="36" t="s">
        <v>5</v>
      </c>
      <c r="E5181" s="36">
        <v>5</v>
      </c>
      <c r="F5181" s="36">
        <v>1</v>
      </c>
      <c r="G5181" s="116">
        <v>129.59</v>
      </c>
      <c r="H5181" s="102" t="s">
        <v>17309</v>
      </c>
    </row>
    <row r="5182" spans="1:8" x14ac:dyDescent="0.25">
      <c r="A5182" s="36"/>
      <c r="B5182" s="36"/>
      <c r="C5182" s="121"/>
      <c r="D5182" s="36" t="s">
        <v>7</v>
      </c>
      <c r="E5182" s="36">
        <v>0.5</v>
      </c>
      <c r="F5182" s="36">
        <v>4</v>
      </c>
      <c r="G5182" s="116">
        <v>51.84</v>
      </c>
      <c r="H5182" s="102"/>
    </row>
    <row r="5183" spans="1:8" ht="31.5" x14ac:dyDescent="0.25">
      <c r="A5183" s="36"/>
      <c r="B5183" s="36"/>
      <c r="C5183" s="122" t="s">
        <v>16366</v>
      </c>
      <c r="D5183" s="106"/>
      <c r="E5183" s="106"/>
      <c r="F5183" s="106">
        <v>5</v>
      </c>
      <c r="G5183" s="117">
        <v>181.43</v>
      </c>
      <c r="H5183" s="102"/>
    </row>
    <row r="5184" spans="1:8" ht="63" x14ac:dyDescent="0.25">
      <c r="A5184" s="36" t="s">
        <v>5903</v>
      </c>
      <c r="B5184" s="36" t="s">
        <v>11457</v>
      </c>
      <c r="C5184" s="121" t="s">
        <v>5904</v>
      </c>
      <c r="D5184" s="36" t="s">
        <v>7</v>
      </c>
      <c r="E5184" s="36">
        <v>0.5</v>
      </c>
      <c r="F5184" s="36">
        <v>5</v>
      </c>
      <c r="G5184" s="116">
        <v>64.8</v>
      </c>
      <c r="H5184" s="114" t="s">
        <v>18400</v>
      </c>
    </row>
    <row r="5185" spans="1:8" ht="78.75" x14ac:dyDescent="0.25">
      <c r="A5185" s="36"/>
      <c r="B5185" s="36"/>
      <c r="C5185" s="122" t="s">
        <v>16367</v>
      </c>
      <c r="D5185" s="106"/>
      <c r="E5185" s="106"/>
      <c r="F5185" s="106">
        <v>5</v>
      </c>
      <c r="G5185" s="117">
        <v>64.8</v>
      </c>
      <c r="H5185" s="102"/>
    </row>
    <row r="5186" spans="1:8" x14ac:dyDescent="0.25">
      <c r="A5186" s="36" t="s">
        <v>5905</v>
      </c>
      <c r="B5186" s="36" t="s">
        <v>11458</v>
      </c>
      <c r="C5186" s="121" t="s">
        <v>5906</v>
      </c>
      <c r="D5186" s="36" t="s">
        <v>7</v>
      </c>
      <c r="E5186" s="36">
        <v>0.5</v>
      </c>
      <c r="F5186" s="36">
        <v>18</v>
      </c>
      <c r="G5186" s="116">
        <v>233.26</v>
      </c>
      <c r="H5186" s="114" t="s">
        <v>18401</v>
      </c>
    </row>
    <row r="5187" spans="1:8" ht="31.5" x14ac:dyDescent="0.25">
      <c r="A5187" s="36"/>
      <c r="B5187" s="36"/>
      <c r="C5187" s="122" t="s">
        <v>16368</v>
      </c>
      <c r="D5187" s="106"/>
      <c r="E5187" s="106"/>
      <c r="F5187" s="106">
        <v>18</v>
      </c>
      <c r="G5187" s="117">
        <v>233.26</v>
      </c>
      <c r="H5187" s="102"/>
    </row>
    <row r="5188" spans="1:8" ht="31.5" x14ac:dyDescent="0.25">
      <c r="A5188" s="36" t="s">
        <v>2297</v>
      </c>
      <c r="B5188" s="36" t="s">
        <v>11459</v>
      </c>
      <c r="C5188" s="121" t="s">
        <v>2298</v>
      </c>
      <c r="D5188" s="36" t="s">
        <v>8</v>
      </c>
      <c r="E5188" s="36">
        <v>2</v>
      </c>
      <c r="F5188" s="36">
        <v>1</v>
      </c>
      <c r="G5188" s="116">
        <v>51.84</v>
      </c>
      <c r="H5188" s="102" t="s">
        <v>17198</v>
      </c>
    </row>
    <row r="5189" spans="1:8" ht="31.5" x14ac:dyDescent="0.25">
      <c r="A5189" s="36"/>
      <c r="B5189" s="36"/>
      <c r="C5189" s="122" t="s">
        <v>16369</v>
      </c>
      <c r="D5189" s="106"/>
      <c r="E5189" s="106"/>
      <c r="F5189" s="106">
        <v>1</v>
      </c>
      <c r="G5189" s="117">
        <v>51.84</v>
      </c>
      <c r="H5189" s="102"/>
    </row>
    <row r="5190" spans="1:8" ht="47.25" x14ac:dyDescent="0.25">
      <c r="A5190" s="36" t="s">
        <v>2299</v>
      </c>
      <c r="B5190" s="36" t="s">
        <v>11460</v>
      </c>
      <c r="C5190" s="121" t="s">
        <v>2300</v>
      </c>
      <c r="D5190" s="36" t="s">
        <v>5</v>
      </c>
      <c r="E5190" s="36">
        <v>5</v>
      </c>
      <c r="F5190" s="36">
        <v>2</v>
      </c>
      <c r="G5190" s="116">
        <v>259.18</v>
      </c>
      <c r="H5190" s="102" t="s">
        <v>20731</v>
      </c>
    </row>
    <row r="5191" spans="1:8" x14ac:dyDescent="0.25">
      <c r="A5191" s="36"/>
      <c r="B5191" s="36"/>
      <c r="C5191" s="121"/>
      <c r="D5191" s="36" t="s">
        <v>7</v>
      </c>
      <c r="E5191" s="36">
        <v>0.5</v>
      </c>
      <c r="F5191" s="36">
        <v>4</v>
      </c>
      <c r="G5191" s="116">
        <v>51.84</v>
      </c>
      <c r="H5191" s="102"/>
    </row>
    <row r="5192" spans="1:8" ht="47.25" x14ac:dyDescent="0.25">
      <c r="A5192" s="36"/>
      <c r="B5192" s="36"/>
      <c r="C5192" s="122" t="s">
        <v>16370</v>
      </c>
      <c r="D5192" s="106"/>
      <c r="E5192" s="106"/>
      <c r="F5192" s="106">
        <v>6</v>
      </c>
      <c r="G5192" s="117">
        <v>311.02</v>
      </c>
      <c r="H5192" s="102"/>
    </row>
    <row r="5193" spans="1:8" ht="31.5" x14ac:dyDescent="0.25">
      <c r="A5193" s="36" t="s">
        <v>5907</v>
      </c>
      <c r="B5193" s="36" t="s">
        <v>11461</v>
      </c>
      <c r="C5193" s="121" t="s">
        <v>5908</v>
      </c>
      <c r="D5193" s="36" t="s">
        <v>8</v>
      </c>
      <c r="E5193" s="36">
        <v>2</v>
      </c>
      <c r="F5193" s="36">
        <v>1</v>
      </c>
      <c r="G5193" s="116">
        <v>51.84</v>
      </c>
      <c r="H5193" s="102" t="s">
        <v>19725</v>
      </c>
    </row>
    <row r="5194" spans="1:8" ht="31.5" x14ac:dyDescent="0.25">
      <c r="A5194" s="36"/>
      <c r="B5194" s="36"/>
      <c r="C5194" s="122" t="s">
        <v>16371</v>
      </c>
      <c r="D5194" s="106"/>
      <c r="E5194" s="106"/>
      <c r="F5194" s="106">
        <v>1</v>
      </c>
      <c r="G5194" s="117">
        <v>51.84</v>
      </c>
      <c r="H5194" s="102"/>
    </row>
    <row r="5195" spans="1:8" ht="31.5" x14ac:dyDescent="0.25">
      <c r="A5195" s="36" t="s">
        <v>5913</v>
      </c>
      <c r="B5195" s="36" t="s">
        <v>11462</v>
      </c>
      <c r="C5195" s="121" t="s">
        <v>5914</v>
      </c>
      <c r="D5195" s="36" t="s">
        <v>7</v>
      </c>
      <c r="E5195" s="36">
        <v>0.5</v>
      </c>
      <c r="F5195" s="36">
        <v>1</v>
      </c>
      <c r="G5195" s="116">
        <v>12.96</v>
      </c>
      <c r="H5195" s="102" t="s">
        <v>18559</v>
      </c>
    </row>
    <row r="5196" spans="1:8" ht="31.5" x14ac:dyDescent="0.25">
      <c r="A5196" s="36"/>
      <c r="B5196" s="36"/>
      <c r="C5196" s="122" t="s">
        <v>16372</v>
      </c>
      <c r="D5196" s="106"/>
      <c r="E5196" s="106"/>
      <c r="F5196" s="106">
        <v>1</v>
      </c>
      <c r="G5196" s="117">
        <v>12.96</v>
      </c>
      <c r="H5196" s="102"/>
    </row>
    <row r="5197" spans="1:8" ht="63" x14ac:dyDescent="0.25">
      <c r="A5197" s="36" t="s">
        <v>1519</v>
      </c>
      <c r="B5197" s="36" t="s">
        <v>7876</v>
      </c>
      <c r="C5197" s="121" t="s">
        <v>1520</v>
      </c>
      <c r="D5197" s="36" t="s">
        <v>6</v>
      </c>
      <c r="E5197" s="36">
        <v>1</v>
      </c>
      <c r="F5197" s="36">
        <v>1</v>
      </c>
      <c r="G5197" s="116">
        <v>25.92</v>
      </c>
      <c r="H5197" s="114" t="s">
        <v>18638</v>
      </c>
    </row>
    <row r="5198" spans="1:8" x14ac:dyDescent="0.25">
      <c r="A5198" s="36"/>
      <c r="B5198" s="36"/>
      <c r="C5198" s="121"/>
      <c r="D5198" s="36" t="s">
        <v>7</v>
      </c>
      <c r="E5198" s="36">
        <v>0.5</v>
      </c>
      <c r="F5198" s="36">
        <v>1</v>
      </c>
      <c r="G5198" s="116">
        <v>12.96</v>
      </c>
      <c r="H5198" s="102"/>
    </row>
    <row r="5199" spans="1:8" ht="63" x14ac:dyDescent="0.25">
      <c r="A5199" s="36"/>
      <c r="B5199" s="36"/>
      <c r="C5199" s="122" t="s">
        <v>16373</v>
      </c>
      <c r="D5199" s="106"/>
      <c r="E5199" s="106"/>
      <c r="F5199" s="106">
        <v>2</v>
      </c>
      <c r="G5199" s="117">
        <v>38.880000000000003</v>
      </c>
      <c r="H5199" s="102"/>
    </row>
    <row r="5200" spans="1:8" x14ac:dyDescent="0.25">
      <c r="A5200" s="36" t="s">
        <v>5915</v>
      </c>
      <c r="B5200" s="36" t="s">
        <v>11463</v>
      </c>
      <c r="C5200" s="121" t="s">
        <v>5916</v>
      </c>
      <c r="D5200" s="36" t="s">
        <v>7</v>
      </c>
      <c r="E5200" s="36">
        <v>0.5</v>
      </c>
      <c r="F5200" s="36">
        <v>1</v>
      </c>
      <c r="G5200" s="116">
        <v>12.96</v>
      </c>
      <c r="H5200" s="102" t="s">
        <v>19625</v>
      </c>
    </row>
    <row r="5201" spans="1:8" ht="31.5" x14ac:dyDescent="0.25">
      <c r="A5201" s="36"/>
      <c r="B5201" s="36"/>
      <c r="C5201" s="122" t="s">
        <v>16374</v>
      </c>
      <c r="D5201" s="106"/>
      <c r="E5201" s="106"/>
      <c r="F5201" s="106">
        <v>1</v>
      </c>
      <c r="G5201" s="117">
        <v>12.96</v>
      </c>
      <c r="H5201" s="102"/>
    </row>
    <row r="5202" spans="1:8" ht="31.5" x14ac:dyDescent="0.25">
      <c r="A5202" s="36" t="s">
        <v>5917</v>
      </c>
      <c r="B5202" s="36" t="s">
        <v>11464</v>
      </c>
      <c r="C5202" s="121" t="s">
        <v>5918</v>
      </c>
      <c r="D5202" s="36" t="s">
        <v>7</v>
      </c>
      <c r="E5202" s="36">
        <v>0.5</v>
      </c>
      <c r="F5202" s="36">
        <v>1</v>
      </c>
      <c r="G5202" s="116">
        <v>12.96</v>
      </c>
      <c r="H5202" s="102" t="s">
        <v>17240</v>
      </c>
    </row>
    <row r="5203" spans="1:8" ht="31.5" x14ac:dyDescent="0.25">
      <c r="A5203" s="36"/>
      <c r="B5203" s="36"/>
      <c r="C5203" s="122" t="s">
        <v>16375</v>
      </c>
      <c r="D5203" s="106"/>
      <c r="E5203" s="106"/>
      <c r="F5203" s="106">
        <v>1</v>
      </c>
      <c r="G5203" s="117">
        <v>12.96</v>
      </c>
      <c r="H5203" s="102"/>
    </row>
    <row r="5204" spans="1:8" ht="31.5" x14ac:dyDescent="0.25">
      <c r="A5204" s="36" t="s">
        <v>1088</v>
      </c>
      <c r="B5204" s="36" t="s">
        <v>11465</v>
      </c>
      <c r="C5204" s="121" t="s">
        <v>1089</v>
      </c>
      <c r="D5204" s="36" t="s">
        <v>4</v>
      </c>
      <c r="E5204" s="36">
        <v>8</v>
      </c>
      <c r="F5204" s="36">
        <v>1</v>
      </c>
      <c r="G5204" s="116">
        <v>207.35</v>
      </c>
      <c r="H5204" s="102" t="s">
        <v>17140</v>
      </c>
    </row>
    <row r="5205" spans="1:8" x14ac:dyDescent="0.25">
      <c r="A5205" s="36"/>
      <c r="B5205" s="36"/>
      <c r="C5205" s="121"/>
      <c r="D5205" s="36" t="s">
        <v>7</v>
      </c>
      <c r="E5205" s="36">
        <v>0.5</v>
      </c>
      <c r="F5205" s="36">
        <v>1</v>
      </c>
      <c r="G5205" s="116">
        <v>12.96</v>
      </c>
      <c r="H5205" s="102"/>
    </row>
    <row r="5206" spans="1:8" ht="47.25" x14ac:dyDescent="0.25">
      <c r="A5206" s="36"/>
      <c r="B5206" s="36"/>
      <c r="C5206" s="122" t="s">
        <v>16376</v>
      </c>
      <c r="D5206" s="106"/>
      <c r="E5206" s="106"/>
      <c r="F5206" s="106">
        <v>2</v>
      </c>
      <c r="G5206" s="117">
        <v>220.31</v>
      </c>
      <c r="H5206" s="102"/>
    </row>
    <row r="5207" spans="1:8" ht="31.5" x14ac:dyDescent="0.25">
      <c r="A5207" s="36" t="s">
        <v>5919</v>
      </c>
      <c r="B5207" s="36" t="s">
        <v>11466</v>
      </c>
      <c r="C5207" s="121" t="s">
        <v>5920</v>
      </c>
      <c r="D5207" s="36" t="s">
        <v>7</v>
      </c>
      <c r="E5207" s="36">
        <v>0.5</v>
      </c>
      <c r="F5207" s="36">
        <v>1</v>
      </c>
      <c r="G5207" s="116">
        <v>12.96</v>
      </c>
      <c r="H5207" s="114" t="s">
        <v>18704</v>
      </c>
    </row>
    <row r="5208" spans="1:8" ht="31.5" x14ac:dyDescent="0.25">
      <c r="A5208" s="36"/>
      <c r="B5208" s="36"/>
      <c r="C5208" s="122" t="s">
        <v>16377</v>
      </c>
      <c r="D5208" s="106"/>
      <c r="E5208" s="106"/>
      <c r="F5208" s="106">
        <v>1</v>
      </c>
      <c r="G5208" s="117">
        <v>12.96</v>
      </c>
      <c r="H5208" s="102"/>
    </row>
    <row r="5209" spans="1:8" ht="31.5" x14ac:dyDescent="0.25">
      <c r="A5209" s="36" t="s">
        <v>5921</v>
      </c>
      <c r="B5209" s="36" t="s">
        <v>11467</v>
      </c>
      <c r="C5209" s="121" t="s">
        <v>5922</v>
      </c>
      <c r="D5209" s="36" t="s">
        <v>3</v>
      </c>
      <c r="E5209" s="36">
        <v>10</v>
      </c>
      <c r="F5209" s="36">
        <v>1</v>
      </c>
      <c r="G5209" s="116">
        <v>259.18</v>
      </c>
      <c r="H5209" s="102" t="s">
        <v>20206</v>
      </c>
    </row>
    <row r="5210" spans="1:8" ht="31.5" x14ac:dyDescent="0.25">
      <c r="A5210" s="36"/>
      <c r="B5210" s="36"/>
      <c r="C5210" s="122" t="s">
        <v>16378</v>
      </c>
      <c r="D5210" s="106"/>
      <c r="E5210" s="106"/>
      <c r="F5210" s="106">
        <v>1</v>
      </c>
      <c r="G5210" s="117">
        <v>259.18</v>
      </c>
      <c r="H5210" s="102"/>
    </row>
    <row r="5211" spans="1:8" ht="31.5" x14ac:dyDescent="0.25">
      <c r="A5211" s="36" t="s">
        <v>5923</v>
      </c>
      <c r="B5211" s="36" t="s">
        <v>11468</v>
      </c>
      <c r="C5211" s="121" t="s">
        <v>5924</v>
      </c>
      <c r="D5211" s="36" t="s">
        <v>7</v>
      </c>
      <c r="E5211" s="36">
        <v>0.5</v>
      </c>
      <c r="F5211" s="36">
        <v>1</v>
      </c>
      <c r="G5211" s="116">
        <v>12.96</v>
      </c>
      <c r="H5211" s="102" t="s">
        <v>20475</v>
      </c>
    </row>
    <row r="5212" spans="1:8" ht="31.5" x14ac:dyDescent="0.25">
      <c r="A5212" s="36"/>
      <c r="B5212" s="36"/>
      <c r="C5212" s="122" t="s">
        <v>16379</v>
      </c>
      <c r="D5212" s="106"/>
      <c r="E5212" s="106"/>
      <c r="F5212" s="106">
        <v>1</v>
      </c>
      <c r="G5212" s="117">
        <v>12.96</v>
      </c>
      <c r="H5212" s="102"/>
    </row>
    <row r="5213" spans="1:8" ht="31.5" x14ac:dyDescent="0.25">
      <c r="A5213" s="36" t="s">
        <v>5925</v>
      </c>
      <c r="B5213" s="36" t="s">
        <v>11469</v>
      </c>
      <c r="C5213" s="121" t="s">
        <v>5926</v>
      </c>
      <c r="D5213" s="36" t="s">
        <v>5</v>
      </c>
      <c r="E5213" s="36">
        <v>5</v>
      </c>
      <c r="F5213" s="36">
        <v>2</v>
      </c>
      <c r="G5213" s="116">
        <v>259.18</v>
      </c>
      <c r="H5213" s="114" t="s">
        <v>18705</v>
      </c>
    </row>
    <row r="5214" spans="1:8" x14ac:dyDescent="0.25">
      <c r="A5214" s="36"/>
      <c r="B5214" s="36"/>
      <c r="C5214" s="121"/>
      <c r="D5214" s="36" t="s">
        <v>7</v>
      </c>
      <c r="E5214" s="36">
        <v>0.5</v>
      </c>
      <c r="F5214" s="36">
        <v>3</v>
      </c>
      <c r="G5214" s="116">
        <v>38.880000000000003</v>
      </c>
      <c r="H5214" s="102"/>
    </row>
    <row r="5215" spans="1:8" ht="31.5" x14ac:dyDescent="0.25">
      <c r="A5215" s="36"/>
      <c r="B5215" s="36"/>
      <c r="C5215" s="122" t="s">
        <v>16380</v>
      </c>
      <c r="D5215" s="106"/>
      <c r="E5215" s="106"/>
      <c r="F5215" s="106">
        <v>5</v>
      </c>
      <c r="G5215" s="117">
        <v>298.06</v>
      </c>
      <c r="H5215" s="102"/>
    </row>
    <row r="5216" spans="1:8" ht="63" x14ac:dyDescent="0.25">
      <c r="A5216" s="36" t="s">
        <v>5927</v>
      </c>
      <c r="B5216" s="36" t="s">
        <v>11470</v>
      </c>
      <c r="C5216" s="121" t="s">
        <v>5928</v>
      </c>
      <c r="D5216" s="36" t="s">
        <v>7</v>
      </c>
      <c r="E5216" s="36">
        <v>0.5</v>
      </c>
      <c r="F5216" s="36">
        <v>1</v>
      </c>
      <c r="G5216" s="116">
        <v>12.96</v>
      </c>
      <c r="H5216" s="114" t="s">
        <v>18707</v>
      </c>
    </row>
    <row r="5217" spans="1:8" ht="63" x14ac:dyDescent="0.25">
      <c r="A5217" s="36"/>
      <c r="B5217" s="36"/>
      <c r="C5217" s="122" t="s">
        <v>16381</v>
      </c>
      <c r="D5217" s="106"/>
      <c r="E5217" s="106"/>
      <c r="F5217" s="106">
        <v>1</v>
      </c>
      <c r="G5217" s="117">
        <v>12.96</v>
      </c>
      <c r="H5217" s="102"/>
    </row>
    <row r="5218" spans="1:8" ht="31.5" x14ac:dyDescent="0.25">
      <c r="A5218" s="36" t="s">
        <v>5929</v>
      </c>
      <c r="B5218" s="36" t="s">
        <v>11471</v>
      </c>
      <c r="C5218" s="121" t="s">
        <v>5930</v>
      </c>
      <c r="D5218" s="36" t="s">
        <v>8</v>
      </c>
      <c r="E5218" s="36">
        <v>2</v>
      </c>
      <c r="F5218" s="36">
        <v>17</v>
      </c>
      <c r="G5218" s="116">
        <v>881.22</v>
      </c>
      <c r="H5218" s="102" t="s">
        <v>19151</v>
      </c>
    </row>
    <row r="5219" spans="1:8" x14ac:dyDescent="0.25">
      <c r="A5219" s="36"/>
      <c r="B5219" s="36"/>
      <c r="C5219" s="121"/>
      <c r="D5219" s="36" t="s">
        <v>7</v>
      </c>
      <c r="E5219" s="36">
        <v>0.5</v>
      </c>
      <c r="F5219" s="36">
        <v>6</v>
      </c>
      <c r="G5219" s="116">
        <v>77.75</v>
      </c>
      <c r="H5219" s="102"/>
    </row>
    <row r="5220" spans="1:8" ht="31.5" x14ac:dyDescent="0.25">
      <c r="A5220" s="36"/>
      <c r="B5220" s="36"/>
      <c r="C5220" s="122" t="s">
        <v>16382</v>
      </c>
      <c r="D5220" s="106"/>
      <c r="E5220" s="106"/>
      <c r="F5220" s="106">
        <v>23</v>
      </c>
      <c r="G5220" s="117">
        <v>958.97</v>
      </c>
      <c r="H5220" s="102"/>
    </row>
    <row r="5221" spans="1:8" ht="31.5" x14ac:dyDescent="0.25">
      <c r="A5221" s="36" t="s">
        <v>5931</v>
      </c>
      <c r="B5221" s="36" t="s">
        <v>11472</v>
      </c>
      <c r="C5221" s="121" t="s">
        <v>5932</v>
      </c>
      <c r="D5221" s="36" t="s">
        <v>5</v>
      </c>
      <c r="E5221" s="36">
        <v>5</v>
      </c>
      <c r="F5221" s="36">
        <v>4</v>
      </c>
      <c r="G5221" s="116">
        <v>518.36</v>
      </c>
      <c r="H5221" s="102" t="s">
        <v>17521</v>
      </c>
    </row>
    <row r="5222" spans="1:8" x14ac:dyDescent="0.25">
      <c r="A5222" s="36"/>
      <c r="B5222" s="36"/>
      <c r="C5222" s="121"/>
      <c r="D5222" s="36" t="s">
        <v>6</v>
      </c>
      <c r="E5222" s="36">
        <v>1</v>
      </c>
      <c r="F5222" s="36">
        <v>1</v>
      </c>
      <c r="G5222" s="116">
        <v>25.92</v>
      </c>
      <c r="H5222" s="102"/>
    </row>
    <row r="5223" spans="1:8" x14ac:dyDescent="0.25">
      <c r="A5223" s="36"/>
      <c r="B5223" s="36"/>
      <c r="C5223" s="121"/>
      <c r="D5223" s="36" t="s">
        <v>7</v>
      </c>
      <c r="E5223" s="36">
        <v>0.5</v>
      </c>
      <c r="F5223" s="36">
        <v>1</v>
      </c>
      <c r="G5223" s="116">
        <v>12.96</v>
      </c>
      <c r="H5223" s="102"/>
    </row>
    <row r="5224" spans="1:8" ht="31.5" x14ac:dyDescent="0.25">
      <c r="A5224" s="36"/>
      <c r="B5224" s="36"/>
      <c r="C5224" s="122" t="s">
        <v>16383</v>
      </c>
      <c r="D5224" s="106"/>
      <c r="E5224" s="106"/>
      <c r="F5224" s="106">
        <v>6</v>
      </c>
      <c r="G5224" s="117">
        <v>557.24</v>
      </c>
      <c r="H5224" s="102"/>
    </row>
    <row r="5225" spans="1:8" ht="31.5" x14ac:dyDescent="0.25">
      <c r="A5225" s="36" t="s">
        <v>5933</v>
      </c>
      <c r="B5225" s="36" t="s">
        <v>11473</v>
      </c>
      <c r="C5225" s="121" t="s">
        <v>5934</v>
      </c>
      <c r="D5225" s="36" t="s">
        <v>5</v>
      </c>
      <c r="E5225" s="36">
        <v>5</v>
      </c>
      <c r="F5225" s="36">
        <v>1</v>
      </c>
      <c r="G5225" s="116">
        <v>129.59</v>
      </c>
      <c r="H5225" s="102" t="s">
        <v>18895</v>
      </c>
    </row>
    <row r="5226" spans="1:8" ht="31.5" x14ac:dyDescent="0.25">
      <c r="A5226" s="36"/>
      <c r="B5226" s="36"/>
      <c r="C5226" s="122" t="s">
        <v>16384</v>
      </c>
      <c r="D5226" s="106"/>
      <c r="E5226" s="106"/>
      <c r="F5226" s="106">
        <v>1</v>
      </c>
      <c r="G5226" s="117">
        <v>129.59</v>
      </c>
      <c r="H5226" s="102"/>
    </row>
    <row r="5227" spans="1:8" ht="31.5" x14ac:dyDescent="0.25">
      <c r="A5227" s="36" t="s">
        <v>1097</v>
      </c>
      <c r="B5227" s="36" t="s">
        <v>7584</v>
      </c>
      <c r="C5227" s="121" t="s">
        <v>1098</v>
      </c>
      <c r="D5227" s="36" t="s">
        <v>8</v>
      </c>
      <c r="E5227" s="36">
        <v>2</v>
      </c>
      <c r="F5227" s="36">
        <v>1</v>
      </c>
      <c r="G5227" s="116">
        <v>51.84</v>
      </c>
      <c r="H5227" s="102" t="s">
        <v>20314</v>
      </c>
    </row>
    <row r="5228" spans="1:8" x14ac:dyDescent="0.25">
      <c r="A5228" s="36"/>
      <c r="B5228" s="36"/>
      <c r="C5228" s="121"/>
      <c r="D5228" s="36" t="s">
        <v>7</v>
      </c>
      <c r="E5228" s="36">
        <v>0.5</v>
      </c>
      <c r="F5228" s="36">
        <v>1</v>
      </c>
      <c r="G5228" s="116">
        <v>12.96</v>
      </c>
      <c r="H5228" s="102"/>
    </row>
    <row r="5229" spans="1:8" ht="31.5" x14ac:dyDescent="0.25">
      <c r="A5229" s="36"/>
      <c r="B5229" s="36"/>
      <c r="C5229" s="122" t="s">
        <v>16385</v>
      </c>
      <c r="D5229" s="106"/>
      <c r="E5229" s="106"/>
      <c r="F5229" s="106">
        <v>2</v>
      </c>
      <c r="G5229" s="117">
        <v>64.800000000000011</v>
      </c>
      <c r="H5229" s="102"/>
    </row>
    <row r="5230" spans="1:8" x14ac:dyDescent="0.25">
      <c r="A5230" s="36" t="s">
        <v>5935</v>
      </c>
      <c r="B5230" s="36" t="s">
        <v>11474</v>
      </c>
      <c r="C5230" s="121" t="s">
        <v>5936</v>
      </c>
      <c r="D5230" s="36" t="s">
        <v>7</v>
      </c>
      <c r="E5230" s="36">
        <v>0.5</v>
      </c>
      <c r="F5230" s="36">
        <v>1</v>
      </c>
      <c r="G5230" s="116">
        <v>12.96</v>
      </c>
      <c r="H5230" s="102" t="s">
        <v>18793</v>
      </c>
    </row>
    <row r="5231" spans="1:8" ht="31.5" x14ac:dyDescent="0.25">
      <c r="A5231" s="36"/>
      <c r="B5231" s="36"/>
      <c r="C5231" s="122" t="s">
        <v>16386</v>
      </c>
      <c r="D5231" s="106"/>
      <c r="E5231" s="106"/>
      <c r="F5231" s="106">
        <v>1</v>
      </c>
      <c r="G5231" s="117">
        <v>12.96</v>
      </c>
      <c r="H5231" s="102"/>
    </row>
    <row r="5232" spans="1:8" ht="31.5" x14ac:dyDescent="0.25">
      <c r="A5232" s="36" t="s">
        <v>1115</v>
      </c>
      <c r="B5232" s="36" t="s">
        <v>7597</v>
      </c>
      <c r="C5232" s="121" t="s">
        <v>1116</v>
      </c>
      <c r="D5232" s="36" t="s">
        <v>8</v>
      </c>
      <c r="E5232" s="36">
        <v>2</v>
      </c>
      <c r="F5232" s="36">
        <v>1</v>
      </c>
      <c r="G5232" s="116">
        <v>51.84</v>
      </c>
      <c r="H5232" s="114" t="s">
        <v>20721</v>
      </c>
    </row>
    <row r="5233" spans="1:8" x14ac:dyDescent="0.25">
      <c r="A5233" s="36"/>
      <c r="B5233" s="36"/>
      <c r="C5233" s="121"/>
      <c r="D5233" s="36" t="s">
        <v>7</v>
      </c>
      <c r="E5233" s="36">
        <v>0.5</v>
      </c>
      <c r="F5233" s="36">
        <v>1</v>
      </c>
      <c r="G5233" s="116">
        <v>12.96</v>
      </c>
      <c r="H5233" s="102"/>
    </row>
    <row r="5234" spans="1:8" ht="31.5" x14ac:dyDescent="0.25">
      <c r="A5234" s="36"/>
      <c r="B5234" s="36"/>
      <c r="C5234" s="122" t="s">
        <v>16387</v>
      </c>
      <c r="D5234" s="106"/>
      <c r="E5234" s="106"/>
      <c r="F5234" s="106">
        <v>2</v>
      </c>
      <c r="G5234" s="117">
        <v>64.800000000000011</v>
      </c>
      <c r="H5234" s="102"/>
    </row>
    <row r="5235" spans="1:8" ht="31.5" x14ac:dyDescent="0.25">
      <c r="A5235" s="36" t="s">
        <v>1125</v>
      </c>
      <c r="B5235" s="36" t="s">
        <v>11475</v>
      </c>
      <c r="C5235" s="121" t="s">
        <v>1126</v>
      </c>
      <c r="D5235" s="36" t="s">
        <v>5</v>
      </c>
      <c r="E5235" s="36">
        <v>5</v>
      </c>
      <c r="F5235" s="36">
        <v>1</v>
      </c>
      <c r="G5235" s="116">
        <v>129.59</v>
      </c>
      <c r="H5235" s="102" t="s">
        <v>19663</v>
      </c>
    </row>
    <row r="5236" spans="1:8" x14ac:dyDescent="0.25">
      <c r="A5236" s="36"/>
      <c r="B5236" s="36"/>
      <c r="C5236" s="121"/>
      <c r="D5236" s="36" t="s">
        <v>6</v>
      </c>
      <c r="E5236" s="36">
        <v>1</v>
      </c>
      <c r="F5236" s="36">
        <v>1</v>
      </c>
      <c r="G5236" s="116">
        <v>25.92</v>
      </c>
      <c r="H5236" s="102"/>
    </row>
    <row r="5237" spans="1:8" x14ac:dyDescent="0.25">
      <c r="A5237" s="36"/>
      <c r="B5237" s="36"/>
      <c r="C5237" s="121"/>
      <c r="D5237" s="36" t="s">
        <v>7</v>
      </c>
      <c r="E5237" s="36">
        <v>0.5</v>
      </c>
      <c r="F5237" s="36">
        <v>2</v>
      </c>
      <c r="G5237" s="116">
        <v>25.92</v>
      </c>
      <c r="H5237" s="102"/>
    </row>
    <row r="5238" spans="1:8" ht="31.5" x14ac:dyDescent="0.25">
      <c r="A5238" s="36"/>
      <c r="B5238" s="36"/>
      <c r="C5238" s="122" t="s">
        <v>16388</v>
      </c>
      <c r="D5238" s="106"/>
      <c r="E5238" s="106"/>
      <c r="F5238" s="106">
        <v>4</v>
      </c>
      <c r="G5238" s="117">
        <v>181.43</v>
      </c>
      <c r="H5238" s="102"/>
    </row>
    <row r="5239" spans="1:8" ht="31.5" x14ac:dyDescent="0.25">
      <c r="A5239" s="36" t="s">
        <v>5937</v>
      </c>
      <c r="B5239" s="36" t="s">
        <v>11476</v>
      </c>
      <c r="C5239" s="121" t="s">
        <v>5938</v>
      </c>
      <c r="D5239" s="36" t="s">
        <v>5</v>
      </c>
      <c r="E5239" s="36">
        <v>5</v>
      </c>
      <c r="F5239" s="36">
        <v>7</v>
      </c>
      <c r="G5239" s="116">
        <v>907.14</v>
      </c>
      <c r="H5239" s="102" t="s">
        <v>20606</v>
      </c>
    </row>
    <row r="5240" spans="1:8" x14ac:dyDescent="0.25">
      <c r="A5240" s="36"/>
      <c r="B5240" s="36"/>
      <c r="C5240" s="121"/>
      <c r="D5240" s="36" t="s">
        <v>7</v>
      </c>
      <c r="E5240" s="36">
        <v>0.5</v>
      </c>
      <c r="F5240" s="36">
        <v>81</v>
      </c>
      <c r="G5240" s="116">
        <v>1049.69</v>
      </c>
      <c r="H5240" s="102"/>
    </row>
    <row r="5241" spans="1:8" ht="31.5" x14ac:dyDescent="0.25">
      <c r="A5241" s="36"/>
      <c r="B5241" s="36"/>
      <c r="C5241" s="122" t="s">
        <v>16389</v>
      </c>
      <c r="D5241" s="106"/>
      <c r="E5241" s="106"/>
      <c r="F5241" s="106">
        <v>88</v>
      </c>
      <c r="G5241" s="117">
        <v>1956.83</v>
      </c>
      <c r="H5241" s="102"/>
    </row>
    <row r="5242" spans="1:8" ht="31.5" x14ac:dyDescent="0.25">
      <c r="A5242" s="36" t="s">
        <v>5939</v>
      </c>
      <c r="B5242" s="36" t="s">
        <v>11477</v>
      </c>
      <c r="C5242" s="121" t="s">
        <v>16390</v>
      </c>
      <c r="D5242" s="36" t="s">
        <v>7</v>
      </c>
      <c r="E5242" s="36">
        <v>0.5</v>
      </c>
      <c r="F5242" s="36">
        <v>1</v>
      </c>
      <c r="G5242" s="116">
        <v>12.96</v>
      </c>
      <c r="H5242" s="102" t="s">
        <v>18176</v>
      </c>
    </row>
    <row r="5243" spans="1:8" ht="31.5" x14ac:dyDescent="0.25">
      <c r="A5243" s="36"/>
      <c r="B5243" s="36"/>
      <c r="C5243" s="122" t="s">
        <v>16391</v>
      </c>
      <c r="D5243" s="106"/>
      <c r="E5243" s="106"/>
      <c r="F5243" s="106">
        <v>1</v>
      </c>
      <c r="G5243" s="117">
        <v>12.96</v>
      </c>
      <c r="H5243" s="102"/>
    </row>
    <row r="5244" spans="1:8" ht="31.5" x14ac:dyDescent="0.25">
      <c r="A5244" s="36" t="s">
        <v>5940</v>
      </c>
      <c r="B5244" s="36" t="s">
        <v>11478</v>
      </c>
      <c r="C5244" s="121" t="s">
        <v>5941</v>
      </c>
      <c r="D5244" s="36" t="s">
        <v>7</v>
      </c>
      <c r="E5244" s="36">
        <v>0.5</v>
      </c>
      <c r="F5244" s="36">
        <v>1</v>
      </c>
      <c r="G5244" s="116">
        <v>12.96</v>
      </c>
      <c r="H5244" s="102" t="s">
        <v>19316</v>
      </c>
    </row>
    <row r="5245" spans="1:8" ht="31.5" x14ac:dyDescent="0.25">
      <c r="A5245" s="36"/>
      <c r="B5245" s="36"/>
      <c r="C5245" s="122" t="s">
        <v>16392</v>
      </c>
      <c r="D5245" s="106"/>
      <c r="E5245" s="106"/>
      <c r="F5245" s="106">
        <v>1</v>
      </c>
      <c r="G5245" s="117">
        <v>12.96</v>
      </c>
      <c r="H5245" s="102"/>
    </row>
    <row r="5246" spans="1:8" ht="47.25" x14ac:dyDescent="0.25">
      <c r="A5246" s="36" t="s">
        <v>1139</v>
      </c>
      <c r="B5246" s="36" t="s">
        <v>11479</v>
      </c>
      <c r="C5246" s="121" t="s">
        <v>2414</v>
      </c>
      <c r="D5246" s="36" t="s">
        <v>5</v>
      </c>
      <c r="E5246" s="36">
        <v>5</v>
      </c>
      <c r="F5246" s="36">
        <v>2</v>
      </c>
      <c r="G5246" s="116">
        <v>259.18</v>
      </c>
      <c r="H5246" s="102" t="s">
        <v>20285</v>
      </c>
    </row>
    <row r="5247" spans="1:8" ht="47.25" x14ac:dyDescent="0.25">
      <c r="A5247" s="36"/>
      <c r="B5247" s="36"/>
      <c r="C5247" s="122" t="s">
        <v>16393</v>
      </c>
      <c r="D5247" s="106"/>
      <c r="E5247" s="106"/>
      <c r="F5247" s="106">
        <v>2</v>
      </c>
      <c r="G5247" s="117">
        <v>259.18</v>
      </c>
      <c r="H5247" s="102"/>
    </row>
    <row r="5248" spans="1:8" ht="31.5" x14ac:dyDescent="0.25">
      <c r="A5248" s="36" t="s">
        <v>5942</v>
      </c>
      <c r="B5248" s="36" t="s">
        <v>11480</v>
      </c>
      <c r="C5248" s="121" t="s">
        <v>5943</v>
      </c>
      <c r="D5248" s="36" t="s">
        <v>3</v>
      </c>
      <c r="E5248" s="36">
        <v>10</v>
      </c>
      <c r="F5248" s="36">
        <v>1</v>
      </c>
      <c r="G5248" s="116">
        <v>259.18</v>
      </c>
      <c r="H5248" s="102" t="s">
        <v>19529</v>
      </c>
    </row>
    <row r="5249" spans="1:8" ht="47.25" x14ac:dyDescent="0.25">
      <c r="A5249" s="36"/>
      <c r="B5249" s="36"/>
      <c r="C5249" s="122" t="s">
        <v>16394</v>
      </c>
      <c r="D5249" s="106"/>
      <c r="E5249" s="106"/>
      <c r="F5249" s="106">
        <v>1</v>
      </c>
      <c r="G5249" s="117">
        <v>259.18</v>
      </c>
      <c r="H5249" s="102"/>
    </row>
    <row r="5250" spans="1:8" ht="31.5" x14ac:dyDescent="0.25">
      <c r="A5250" s="36" t="s">
        <v>5944</v>
      </c>
      <c r="B5250" s="36" t="s">
        <v>11481</v>
      </c>
      <c r="C5250" s="121" t="s">
        <v>5945</v>
      </c>
      <c r="D5250" s="36" t="s">
        <v>8</v>
      </c>
      <c r="E5250" s="36">
        <v>2</v>
      </c>
      <c r="F5250" s="36">
        <v>1</v>
      </c>
      <c r="G5250" s="116">
        <v>51.84</v>
      </c>
      <c r="H5250" s="102" t="s">
        <v>18301</v>
      </c>
    </row>
    <row r="5251" spans="1:8" ht="47.25" x14ac:dyDescent="0.25">
      <c r="A5251" s="36"/>
      <c r="B5251" s="36"/>
      <c r="C5251" s="122" t="s">
        <v>16395</v>
      </c>
      <c r="D5251" s="106"/>
      <c r="E5251" s="106"/>
      <c r="F5251" s="106">
        <v>1</v>
      </c>
      <c r="G5251" s="117">
        <v>51.84</v>
      </c>
      <c r="H5251" s="102"/>
    </row>
    <row r="5252" spans="1:8" x14ac:dyDescent="0.25">
      <c r="A5252" s="36" t="s">
        <v>5946</v>
      </c>
      <c r="B5252" s="36" t="s">
        <v>11482</v>
      </c>
      <c r="C5252" s="121" t="s">
        <v>5947</v>
      </c>
      <c r="D5252" s="36" t="s">
        <v>7</v>
      </c>
      <c r="E5252" s="36">
        <v>0.5</v>
      </c>
      <c r="F5252" s="36">
        <v>1</v>
      </c>
      <c r="G5252" s="116">
        <v>12.96</v>
      </c>
      <c r="H5252" s="102" t="s">
        <v>17147</v>
      </c>
    </row>
    <row r="5253" spans="1:8" ht="31.5" x14ac:dyDescent="0.25">
      <c r="A5253" s="36"/>
      <c r="B5253" s="36"/>
      <c r="C5253" s="122" t="s">
        <v>16396</v>
      </c>
      <c r="D5253" s="106"/>
      <c r="E5253" s="106"/>
      <c r="F5253" s="106">
        <v>1</v>
      </c>
      <c r="G5253" s="117">
        <v>12.96</v>
      </c>
      <c r="H5253" s="102"/>
    </row>
    <row r="5254" spans="1:8" x14ac:dyDescent="0.25">
      <c r="A5254" s="36" t="s">
        <v>5948</v>
      </c>
      <c r="B5254" s="36" t="s">
        <v>11483</v>
      </c>
      <c r="C5254" s="121" t="s">
        <v>5949</v>
      </c>
      <c r="D5254" s="36" t="s">
        <v>7</v>
      </c>
      <c r="E5254" s="36">
        <v>0.5</v>
      </c>
      <c r="F5254" s="36">
        <v>1</v>
      </c>
      <c r="G5254" s="116">
        <v>12.96</v>
      </c>
      <c r="H5254" s="102" t="s">
        <v>18902</v>
      </c>
    </row>
    <row r="5255" spans="1:8" ht="31.5" x14ac:dyDescent="0.25">
      <c r="A5255" s="36"/>
      <c r="B5255" s="36"/>
      <c r="C5255" s="122" t="s">
        <v>16397</v>
      </c>
      <c r="D5255" s="106"/>
      <c r="E5255" s="106"/>
      <c r="F5255" s="106">
        <v>1</v>
      </c>
      <c r="G5255" s="117">
        <v>12.96</v>
      </c>
      <c r="H5255" s="102"/>
    </row>
    <row r="5256" spans="1:8" x14ac:dyDescent="0.25">
      <c r="A5256" s="36" t="s">
        <v>5950</v>
      </c>
      <c r="B5256" s="36" t="s">
        <v>11484</v>
      </c>
      <c r="C5256" s="121" t="s">
        <v>5951</v>
      </c>
      <c r="D5256" s="36" t="s">
        <v>7</v>
      </c>
      <c r="E5256" s="36">
        <v>0.5</v>
      </c>
      <c r="F5256" s="36">
        <v>1</v>
      </c>
      <c r="G5256" s="116">
        <v>12.96</v>
      </c>
      <c r="H5256" s="102" t="s">
        <v>18514</v>
      </c>
    </row>
    <row r="5257" spans="1:8" ht="31.5" x14ac:dyDescent="0.25">
      <c r="A5257" s="36"/>
      <c r="B5257" s="36"/>
      <c r="C5257" s="122" t="s">
        <v>16398</v>
      </c>
      <c r="D5257" s="106"/>
      <c r="E5257" s="106"/>
      <c r="F5257" s="106">
        <v>1</v>
      </c>
      <c r="G5257" s="117">
        <v>12.96</v>
      </c>
      <c r="H5257" s="102"/>
    </row>
    <row r="5258" spans="1:8" ht="31.5" x14ac:dyDescent="0.25">
      <c r="A5258" s="36" t="s">
        <v>5952</v>
      </c>
      <c r="B5258" s="36" t="s">
        <v>11485</v>
      </c>
      <c r="C5258" s="121" t="s">
        <v>5953</v>
      </c>
      <c r="D5258" s="36" t="s">
        <v>8</v>
      </c>
      <c r="E5258" s="36">
        <v>2</v>
      </c>
      <c r="F5258" s="36">
        <v>1</v>
      </c>
      <c r="G5258" s="116">
        <v>51.84</v>
      </c>
      <c r="H5258" s="102" t="s">
        <v>20048</v>
      </c>
    </row>
    <row r="5259" spans="1:8" ht="47.25" x14ac:dyDescent="0.25">
      <c r="A5259" s="36"/>
      <c r="B5259" s="36"/>
      <c r="C5259" s="122" t="s">
        <v>16399</v>
      </c>
      <c r="D5259" s="106"/>
      <c r="E5259" s="106"/>
      <c r="F5259" s="106">
        <v>1</v>
      </c>
      <c r="G5259" s="117">
        <v>51.84</v>
      </c>
      <c r="H5259" s="102"/>
    </row>
    <row r="5260" spans="1:8" ht="31.5" x14ac:dyDescent="0.25">
      <c r="A5260" s="36" t="s">
        <v>5954</v>
      </c>
      <c r="B5260" s="36" t="s">
        <v>11486</v>
      </c>
      <c r="C5260" s="121" t="s">
        <v>5955</v>
      </c>
      <c r="D5260" s="36" t="s">
        <v>8</v>
      </c>
      <c r="E5260" s="36">
        <v>2</v>
      </c>
      <c r="F5260" s="36">
        <v>1</v>
      </c>
      <c r="G5260" s="116">
        <v>51.84</v>
      </c>
      <c r="H5260" s="102" t="s">
        <v>19136</v>
      </c>
    </row>
    <row r="5261" spans="1:8" x14ac:dyDescent="0.25">
      <c r="A5261" s="36"/>
      <c r="B5261" s="36"/>
      <c r="C5261" s="121"/>
      <c r="D5261" s="36" t="s">
        <v>7</v>
      </c>
      <c r="E5261" s="36">
        <v>0.5</v>
      </c>
      <c r="F5261" s="36">
        <v>1</v>
      </c>
      <c r="G5261" s="116">
        <v>12.96</v>
      </c>
      <c r="H5261" s="102"/>
    </row>
    <row r="5262" spans="1:8" ht="47.25" x14ac:dyDescent="0.25">
      <c r="A5262" s="36"/>
      <c r="B5262" s="36"/>
      <c r="C5262" s="122" t="s">
        <v>16400</v>
      </c>
      <c r="D5262" s="106"/>
      <c r="E5262" s="106"/>
      <c r="F5262" s="106">
        <v>2</v>
      </c>
      <c r="G5262" s="117">
        <v>64.800000000000011</v>
      </c>
      <c r="H5262" s="102"/>
    </row>
    <row r="5263" spans="1:8" x14ac:dyDescent="0.25">
      <c r="A5263" s="36" t="s">
        <v>5956</v>
      </c>
      <c r="B5263" s="36" t="s">
        <v>11487</v>
      </c>
      <c r="C5263" s="121" t="s">
        <v>5957</v>
      </c>
      <c r="D5263" s="36" t="s">
        <v>8</v>
      </c>
      <c r="E5263" s="36">
        <v>2</v>
      </c>
      <c r="F5263" s="36">
        <v>2</v>
      </c>
      <c r="G5263" s="116">
        <v>103.67</v>
      </c>
      <c r="H5263" s="102" t="s">
        <v>17832</v>
      </c>
    </row>
    <row r="5264" spans="1:8" x14ac:dyDescent="0.25">
      <c r="A5264" s="36"/>
      <c r="B5264" s="36"/>
      <c r="C5264" s="122" t="s">
        <v>16401</v>
      </c>
      <c r="D5264" s="106"/>
      <c r="E5264" s="106"/>
      <c r="F5264" s="106">
        <v>2</v>
      </c>
      <c r="G5264" s="117">
        <v>103.67</v>
      </c>
      <c r="H5264" s="102"/>
    </row>
    <row r="5265" spans="1:8" ht="31.5" x14ac:dyDescent="0.25">
      <c r="A5265" s="36" t="s">
        <v>5958</v>
      </c>
      <c r="B5265" s="36" t="s">
        <v>11488</v>
      </c>
      <c r="C5265" s="121" t="s">
        <v>5959</v>
      </c>
      <c r="D5265" s="36" t="s">
        <v>7</v>
      </c>
      <c r="E5265" s="36">
        <v>0.5</v>
      </c>
      <c r="F5265" s="36">
        <v>1</v>
      </c>
      <c r="G5265" s="116">
        <v>12.96</v>
      </c>
      <c r="H5265" s="102" t="s">
        <v>16980</v>
      </c>
    </row>
    <row r="5266" spans="1:8" ht="31.5" x14ac:dyDescent="0.25">
      <c r="A5266" s="36"/>
      <c r="B5266" s="36"/>
      <c r="C5266" s="122" t="s">
        <v>16402</v>
      </c>
      <c r="D5266" s="106"/>
      <c r="E5266" s="106"/>
      <c r="F5266" s="106">
        <v>1</v>
      </c>
      <c r="G5266" s="117">
        <v>12.96</v>
      </c>
      <c r="H5266" s="102"/>
    </row>
    <row r="5267" spans="1:8" ht="31.5" x14ac:dyDescent="0.25">
      <c r="A5267" s="36" t="s">
        <v>5960</v>
      </c>
      <c r="B5267" s="36" t="s">
        <v>11489</v>
      </c>
      <c r="C5267" s="121" t="s">
        <v>5961</v>
      </c>
      <c r="D5267" s="36" t="s">
        <v>8</v>
      </c>
      <c r="E5267" s="36">
        <v>2</v>
      </c>
      <c r="F5267" s="36">
        <v>2</v>
      </c>
      <c r="G5267" s="116">
        <v>103.67</v>
      </c>
      <c r="H5267" s="102" t="s">
        <v>18269</v>
      </c>
    </row>
    <row r="5268" spans="1:8" ht="31.5" x14ac:dyDescent="0.25">
      <c r="A5268" s="36"/>
      <c r="B5268" s="36"/>
      <c r="C5268" s="122" t="s">
        <v>16403</v>
      </c>
      <c r="D5268" s="106"/>
      <c r="E5268" s="106"/>
      <c r="F5268" s="106">
        <v>2</v>
      </c>
      <c r="G5268" s="117">
        <v>103.67</v>
      </c>
      <c r="H5268" s="102"/>
    </row>
    <row r="5269" spans="1:8" ht="31.5" x14ac:dyDescent="0.25">
      <c r="A5269" s="36" t="s">
        <v>5962</v>
      </c>
      <c r="B5269" s="36" t="s">
        <v>11490</v>
      </c>
      <c r="C5269" s="121" t="s">
        <v>5963</v>
      </c>
      <c r="D5269" s="36" t="s">
        <v>7</v>
      </c>
      <c r="E5269" s="36">
        <v>0.5</v>
      </c>
      <c r="F5269" s="36">
        <v>2</v>
      </c>
      <c r="G5269" s="116">
        <v>25.92</v>
      </c>
      <c r="H5269" s="102" t="s">
        <v>20273</v>
      </c>
    </row>
    <row r="5270" spans="1:8" ht="31.5" x14ac:dyDescent="0.25">
      <c r="A5270" s="36"/>
      <c r="B5270" s="36"/>
      <c r="C5270" s="122" t="s">
        <v>16404</v>
      </c>
      <c r="D5270" s="106"/>
      <c r="E5270" s="106"/>
      <c r="F5270" s="106">
        <v>2</v>
      </c>
      <c r="G5270" s="117">
        <v>25.92</v>
      </c>
      <c r="H5270" s="102"/>
    </row>
    <row r="5271" spans="1:8" x14ac:dyDescent="0.25">
      <c r="A5271" s="36" t="s">
        <v>5964</v>
      </c>
      <c r="B5271" s="36" t="s">
        <v>11491</v>
      </c>
      <c r="C5271" s="121" t="s">
        <v>5965</v>
      </c>
      <c r="D5271" s="36" t="s">
        <v>7</v>
      </c>
      <c r="E5271" s="36">
        <v>0.5</v>
      </c>
      <c r="F5271" s="36">
        <v>1</v>
      </c>
      <c r="G5271" s="116">
        <v>12.96</v>
      </c>
      <c r="H5271" s="102" t="s">
        <v>20130</v>
      </c>
    </row>
    <row r="5272" spans="1:8" ht="31.5" x14ac:dyDescent="0.25">
      <c r="A5272" s="36"/>
      <c r="B5272" s="36"/>
      <c r="C5272" s="122" t="s">
        <v>16405</v>
      </c>
      <c r="D5272" s="106"/>
      <c r="E5272" s="106"/>
      <c r="F5272" s="106">
        <v>1</v>
      </c>
      <c r="G5272" s="117">
        <v>12.96</v>
      </c>
      <c r="H5272" s="102"/>
    </row>
    <row r="5273" spans="1:8" x14ac:dyDescent="0.25">
      <c r="A5273" s="36" t="s">
        <v>5966</v>
      </c>
      <c r="B5273" s="36" t="s">
        <v>11492</v>
      </c>
      <c r="C5273" s="121" t="s">
        <v>6791</v>
      </c>
      <c r="D5273" s="36" t="s">
        <v>3</v>
      </c>
      <c r="E5273" s="36">
        <v>10</v>
      </c>
      <c r="F5273" s="36">
        <v>1</v>
      </c>
      <c r="G5273" s="116">
        <v>259.18</v>
      </c>
      <c r="H5273" s="114" t="s">
        <v>18928</v>
      </c>
    </row>
    <row r="5274" spans="1:8" x14ac:dyDescent="0.25">
      <c r="A5274" s="36"/>
      <c r="B5274" s="36"/>
      <c r="C5274" s="121"/>
      <c r="D5274" s="36" t="s">
        <v>7</v>
      </c>
      <c r="E5274" s="36">
        <v>0.5</v>
      </c>
      <c r="F5274" s="36">
        <v>1</v>
      </c>
      <c r="G5274" s="116">
        <v>12.96</v>
      </c>
      <c r="H5274" s="102"/>
    </row>
    <row r="5275" spans="1:8" ht="31.5" x14ac:dyDescent="0.25">
      <c r="A5275" s="36"/>
      <c r="B5275" s="36"/>
      <c r="C5275" s="122" t="s">
        <v>16406</v>
      </c>
      <c r="D5275" s="106"/>
      <c r="E5275" s="106"/>
      <c r="F5275" s="106">
        <v>2</v>
      </c>
      <c r="G5275" s="117">
        <v>272.14</v>
      </c>
      <c r="H5275" s="102"/>
    </row>
    <row r="5276" spans="1:8" x14ac:dyDescent="0.25">
      <c r="A5276" s="36" t="s">
        <v>5967</v>
      </c>
      <c r="B5276" s="36" t="s">
        <v>11493</v>
      </c>
      <c r="C5276" s="121" t="s">
        <v>5968</v>
      </c>
      <c r="D5276" s="36" t="s">
        <v>7</v>
      </c>
      <c r="E5276" s="36">
        <v>0.5</v>
      </c>
      <c r="F5276" s="36">
        <v>1</v>
      </c>
      <c r="G5276" s="116">
        <v>12.96</v>
      </c>
      <c r="H5276" s="102" t="s">
        <v>20575</v>
      </c>
    </row>
    <row r="5277" spans="1:8" ht="31.5" x14ac:dyDescent="0.25">
      <c r="A5277" s="36"/>
      <c r="B5277" s="36"/>
      <c r="C5277" s="122" t="s">
        <v>16407</v>
      </c>
      <c r="D5277" s="106"/>
      <c r="E5277" s="106"/>
      <c r="F5277" s="106">
        <v>1</v>
      </c>
      <c r="G5277" s="117">
        <v>12.96</v>
      </c>
      <c r="H5277" s="102"/>
    </row>
    <row r="5278" spans="1:8" ht="31.5" x14ac:dyDescent="0.25">
      <c r="A5278" s="36" t="s">
        <v>5969</v>
      </c>
      <c r="B5278" s="36" t="s">
        <v>11494</v>
      </c>
      <c r="C5278" s="121" t="s">
        <v>5970</v>
      </c>
      <c r="D5278" s="36" t="s">
        <v>7</v>
      </c>
      <c r="E5278" s="36">
        <v>0.5</v>
      </c>
      <c r="F5278" s="36">
        <v>1</v>
      </c>
      <c r="G5278" s="116">
        <v>12.96</v>
      </c>
      <c r="H5278" s="102" t="s">
        <v>20611</v>
      </c>
    </row>
    <row r="5279" spans="1:8" ht="31.5" x14ac:dyDescent="0.25">
      <c r="A5279" s="36"/>
      <c r="B5279" s="36"/>
      <c r="C5279" s="122" t="s">
        <v>16408</v>
      </c>
      <c r="D5279" s="106"/>
      <c r="E5279" s="106"/>
      <c r="F5279" s="106">
        <v>1</v>
      </c>
      <c r="G5279" s="117">
        <v>12.96</v>
      </c>
      <c r="H5279" s="102"/>
    </row>
    <row r="5280" spans="1:8" ht="31.5" x14ac:dyDescent="0.25">
      <c r="A5280" s="36" t="s">
        <v>5971</v>
      </c>
      <c r="B5280" s="36" t="s">
        <v>11495</v>
      </c>
      <c r="C5280" s="121" t="s">
        <v>5972</v>
      </c>
      <c r="D5280" s="36" t="s">
        <v>7</v>
      </c>
      <c r="E5280" s="36">
        <v>0.5</v>
      </c>
      <c r="F5280" s="36">
        <v>1</v>
      </c>
      <c r="G5280" s="116">
        <v>12.96</v>
      </c>
      <c r="H5280" s="102" t="s">
        <v>17344</v>
      </c>
    </row>
    <row r="5281" spans="1:8" ht="31.5" x14ac:dyDescent="0.25">
      <c r="A5281" s="36"/>
      <c r="B5281" s="36"/>
      <c r="C5281" s="122" t="s">
        <v>16409</v>
      </c>
      <c r="D5281" s="106"/>
      <c r="E5281" s="106"/>
      <c r="F5281" s="106">
        <v>1</v>
      </c>
      <c r="G5281" s="117">
        <v>12.96</v>
      </c>
      <c r="H5281" s="102"/>
    </row>
    <row r="5282" spans="1:8" ht="31.5" x14ac:dyDescent="0.25">
      <c r="A5282" s="36" t="s">
        <v>6792</v>
      </c>
      <c r="B5282" s="36" t="s">
        <v>11496</v>
      </c>
      <c r="C5282" s="121" t="s">
        <v>6793</v>
      </c>
      <c r="D5282" s="36" t="s">
        <v>7</v>
      </c>
      <c r="E5282" s="36">
        <v>0.5</v>
      </c>
      <c r="F5282" s="36">
        <v>1</v>
      </c>
      <c r="G5282" s="116">
        <v>12.96</v>
      </c>
      <c r="H5282" s="102" t="s">
        <v>17113</v>
      </c>
    </row>
    <row r="5283" spans="1:8" ht="31.5" x14ac:dyDescent="0.25">
      <c r="A5283" s="36"/>
      <c r="B5283" s="36"/>
      <c r="C5283" s="122" t="s">
        <v>16410</v>
      </c>
      <c r="D5283" s="106"/>
      <c r="E5283" s="106"/>
      <c r="F5283" s="106">
        <v>1</v>
      </c>
      <c r="G5283" s="117">
        <v>12.96</v>
      </c>
      <c r="H5283" s="102"/>
    </row>
    <row r="5284" spans="1:8" ht="47.25" x14ac:dyDescent="0.25">
      <c r="A5284" s="36" t="s">
        <v>1919</v>
      </c>
      <c r="B5284" s="36" t="s">
        <v>11497</v>
      </c>
      <c r="C5284" s="121" t="s">
        <v>1920</v>
      </c>
      <c r="D5284" s="36" t="s">
        <v>8</v>
      </c>
      <c r="E5284" s="36">
        <v>2</v>
      </c>
      <c r="F5284" s="36">
        <v>1</v>
      </c>
      <c r="G5284" s="116">
        <v>51.84</v>
      </c>
      <c r="H5284" s="102" t="s">
        <v>18917</v>
      </c>
    </row>
    <row r="5285" spans="1:8" ht="47.25" x14ac:dyDescent="0.25">
      <c r="A5285" s="36"/>
      <c r="B5285" s="36"/>
      <c r="C5285" s="122" t="s">
        <v>16411</v>
      </c>
      <c r="D5285" s="106"/>
      <c r="E5285" s="106"/>
      <c r="F5285" s="106">
        <v>1</v>
      </c>
      <c r="G5285" s="117">
        <v>51.84</v>
      </c>
      <c r="H5285" s="102"/>
    </row>
    <row r="5286" spans="1:8" ht="31.5" x14ac:dyDescent="0.25">
      <c r="A5286" s="36" t="s">
        <v>5973</v>
      </c>
      <c r="B5286" s="36" t="s">
        <v>11498</v>
      </c>
      <c r="C5286" s="121" t="s">
        <v>5974</v>
      </c>
      <c r="D5286" s="36" t="s">
        <v>7</v>
      </c>
      <c r="E5286" s="36">
        <v>0.5</v>
      </c>
      <c r="F5286" s="36">
        <v>1</v>
      </c>
      <c r="G5286" s="116">
        <v>12.96</v>
      </c>
      <c r="H5286" s="102" t="s">
        <v>17816</v>
      </c>
    </row>
    <row r="5287" spans="1:8" ht="31.5" x14ac:dyDescent="0.25">
      <c r="A5287" s="36"/>
      <c r="B5287" s="36"/>
      <c r="C5287" s="122" t="s">
        <v>16412</v>
      </c>
      <c r="D5287" s="106"/>
      <c r="E5287" s="106"/>
      <c r="F5287" s="106">
        <v>1</v>
      </c>
      <c r="G5287" s="117">
        <v>12.96</v>
      </c>
      <c r="H5287" s="102"/>
    </row>
    <row r="5288" spans="1:8" ht="31.5" x14ac:dyDescent="0.25">
      <c r="A5288" s="36" t="s">
        <v>5975</v>
      </c>
      <c r="B5288" s="36" t="s">
        <v>11499</v>
      </c>
      <c r="C5288" s="121" t="s">
        <v>5976</v>
      </c>
      <c r="D5288" s="36" t="s">
        <v>8</v>
      </c>
      <c r="E5288" s="36">
        <v>2</v>
      </c>
      <c r="F5288" s="36">
        <v>1</v>
      </c>
      <c r="G5288" s="116">
        <v>51.84</v>
      </c>
      <c r="H5288" s="102" t="s">
        <v>18869</v>
      </c>
    </row>
    <row r="5289" spans="1:8" ht="31.5" x14ac:dyDescent="0.25">
      <c r="A5289" s="36"/>
      <c r="B5289" s="36"/>
      <c r="C5289" s="122" t="s">
        <v>16413</v>
      </c>
      <c r="D5289" s="106"/>
      <c r="E5289" s="106"/>
      <c r="F5289" s="106">
        <v>1</v>
      </c>
      <c r="G5289" s="117">
        <v>51.84</v>
      </c>
      <c r="H5289" s="102"/>
    </row>
    <row r="5290" spans="1:8" ht="31.5" x14ac:dyDescent="0.25">
      <c r="A5290" s="36" t="s">
        <v>1536</v>
      </c>
      <c r="B5290" s="36" t="s">
        <v>7885</v>
      </c>
      <c r="C5290" s="121" t="s">
        <v>1537</v>
      </c>
      <c r="D5290" s="36" t="s">
        <v>8</v>
      </c>
      <c r="E5290" s="36">
        <v>2</v>
      </c>
      <c r="F5290" s="36">
        <v>1</v>
      </c>
      <c r="G5290" s="116">
        <v>51.84</v>
      </c>
      <c r="H5290" s="102" t="s">
        <v>18725</v>
      </c>
    </row>
    <row r="5291" spans="1:8" ht="31.5" x14ac:dyDescent="0.25">
      <c r="A5291" s="36"/>
      <c r="B5291" s="36"/>
      <c r="C5291" s="122" t="s">
        <v>16414</v>
      </c>
      <c r="D5291" s="106"/>
      <c r="E5291" s="106"/>
      <c r="F5291" s="106">
        <v>1</v>
      </c>
      <c r="G5291" s="117">
        <v>51.84</v>
      </c>
      <c r="H5291" s="102"/>
    </row>
    <row r="5292" spans="1:8" ht="31.5" x14ac:dyDescent="0.25">
      <c r="A5292" s="36" t="s">
        <v>5977</v>
      </c>
      <c r="B5292" s="36" t="s">
        <v>11500</v>
      </c>
      <c r="C5292" s="121" t="s">
        <v>5978</v>
      </c>
      <c r="D5292" s="36" t="s">
        <v>7</v>
      </c>
      <c r="E5292" s="36">
        <v>0.5</v>
      </c>
      <c r="F5292" s="36">
        <v>2</v>
      </c>
      <c r="G5292" s="116">
        <v>25.92</v>
      </c>
      <c r="H5292" s="114" t="s">
        <v>18998</v>
      </c>
    </row>
    <row r="5293" spans="1:8" ht="47.25" x14ac:dyDescent="0.25">
      <c r="A5293" s="36"/>
      <c r="B5293" s="36"/>
      <c r="C5293" s="122" t="s">
        <v>16415</v>
      </c>
      <c r="D5293" s="106"/>
      <c r="E5293" s="106"/>
      <c r="F5293" s="106">
        <v>2</v>
      </c>
      <c r="G5293" s="117">
        <v>25.92</v>
      </c>
      <c r="H5293" s="102"/>
    </row>
    <row r="5294" spans="1:8" x14ac:dyDescent="0.25">
      <c r="A5294" s="36" t="s">
        <v>5979</v>
      </c>
      <c r="B5294" s="36" t="s">
        <v>11501</v>
      </c>
      <c r="C5294" s="121" t="s">
        <v>5980</v>
      </c>
      <c r="D5294" s="36" t="s">
        <v>5</v>
      </c>
      <c r="E5294" s="36">
        <v>5</v>
      </c>
      <c r="F5294" s="36">
        <v>1</v>
      </c>
      <c r="G5294" s="116">
        <v>129.59</v>
      </c>
      <c r="H5294" s="102" t="s">
        <v>18811</v>
      </c>
    </row>
    <row r="5295" spans="1:8" x14ac:dyDescent="0.25">
      <c r="A5295" s="36"/>
      <c r="B5295" s="36"/>
      <c r="C5295" s="121"/>
      <c r="D5295" s="36" t="s">
        <v>8</v>
      </c>
      <c r="E5295" s="36">
        <v>2</v>
      </c>
      <c r="F5295" s="36">
        <v>1</v>
      </c>
      <c r="G5295" s="116">
        <v>51.84</v>
      </c>
      <c r="H5295" s="102"/>
    </row>
    <row r="5296" spans="1:8" x14ac:dyDescent="0.25">
      <c r="A5296" s="36"/>
      <c r="B5296" s="36"/>
      <c r="C5296" s="121"/>
      <c r="D5296" s="36" t="s">
        <v>7</v>
      </c>
      <c r="E5296" s="36">
        <v>0.5</v>
      </c>
      <c r="F5296" s="36">
        <v>5</v>
      </c>
      <c r="G5296" s="116">
        <v>64.8</v>
      </c>
      <c r="H5296" s="102"/>
    </row>
    <row r="5297" spans="1:8" x14ac:dyDescent="0.25">
      <c r="A5297" s="36"/>
      <c r="B5297" s="36"/>
      <c r="C5297" s="122" t="s">
        <v>16416</v>
      </c>
      <c r="D5297" s="106"/>
      <c r="E5297" s="106"/>
      <c r="F5297" s="106">
        <v>7</v>
      </c>
      <c r="G5297" s="117">
        <v>246.23000000000002</v>
      </c>
      <c r="H5297" s="102"/>
    </row>
    <row r="5298" spans="1:8" x14ac:dyDescent="0.25">
      <c r="A5298" s="36" t="s">
        <v>5981</v>
      </c>
      <c r="B5298" s="36" t="s">
        <v>11502</v>
      </c>
      <c r="C5298" s="121" t="s">
        <v>5982</v>
      </c>
      <c r="D5298" s="36" t="s">
        <v>7</v>
      </c>
      <c r="E5298" s="36">
        <v>0.5</v>
      </c>
      <c r="F5298" s="36">
        <v>2</v>
      </c>
      <c r="G5298" s="116">
        <v>25.92</v>
      </c>
      <c r="H5298" s="102" t="s">
        <v>19120</v>
      </c>
    </row>
    <row r="5299" spans="1:8" ht="31.5" x14ac:dyDescent="0.25">
      <c r="A5299" s="36"/>
      <c r="B5299" s="36"/>
      <c r="C5299" s="122" t="s">
        <v>16417</v>
      </c>
      <c r="D5299" s="106"/>
      <c r="E5299" s="106"/>
      <c r="F5299" s="106">
        <v>2</v>
      </c>
      <c r="G5299" s="117">
        <v>25.92</v>
      </c>
      <c r="H5299" s="102"/>
    </row>
    <row r="5300" spans="1:8" ht="47.25" x14ac:dyDescent="0.25">
      <c r="A5300" s="36" t="s">
        <v>5983</v>
      </c>
      <c r="B5300" s="36" t="s">
        <v>11503</v>
      </c>
      <c r="C5300" s="121" t="s">
        <v>5984</v>
      </c>
      <c r="D5300" s="36" t="s">
        <v>8</v>
      </c>
      <c r="E5300" s="36">
        <v>2</v>
      </c>
      <c r="F5300" s="36">
        <v>1</v>
      </c>
      <c r="G5300" s="116">
        <v>51.84</v>
      </c>
      <c r="H5300" s="102" t="s">
        <v>20804</v>
      </c>
    </row>
    <row r="5301" spans="1:8" ht="47.25" x14ac:dyDescent="0.25">
      <c r="A5301" s="36"/>
      <c r="B5301" s="36"/>
      <c r="C5301" s="122" t="s">
        <v>16418</v>
      </c>
      <c r="D5301" s="106"/>
      <c r="E5301" s="106"/>
      <c r="F5301" s="106">
        <v>1</v>
      </c>
      <c r="G5301" s="117">
        <v>51.84</v>
      </c>
      <c r="H5301" s="102"/>
    </row>
    <row r="5302" spans="1:8" ht="31.5" x14ac:dyDescent="0.25">
      <c r="A5302" s="36" t="s">
        <v>5985</v>
      </c>
      <c r="B5302" s="36" t="s">
        <v>11504</v>
      </c>
      <c r="C5302" s="121" t="s">
        <v>5986</v>
      </c>
      <c r="D5302" s="36" t="s">
        <v>7</v>
      </c>
      <c r="E5302" s="36">
        <v>0.5</v>
      </c>
      <c r="F5302" s="36">
        <v>1</v>
      </c>
      <c r="G5302" s="116">
        <v>12.96</v>
      </c>
      <c r="H5302" s="102" t="s">
        <v>19109</v>
      </c>
    </row>
    <row r="5303" spans="1:8" ht="31.5" x14ac:dyDescent="0.25">
      <c r="A5303" s="36"/>
      <c r="B5303" s="36"/>
      <c r="C5303" s="122" t="s">
        <v>16419</v>
      </c>
      <c r="D5303" s="106"/>
      <c r="E5303" s="106"/>
      <c r="F5303" s="106">
        <v>1</v>
      </c>
      <c r="G5303" s="117">
        <v>12.96</v>
      </c>
      <c r="H5303" s="102"/>
    </row>
    <row r="5304" spans="1:8" ht="31.5" x14ac:dyDescent="0.25">
      <c r="A5304" s="36" t="s">
        <v>1560</v>
      </c>
      <c r="B5304" s="36" t="s">
        <v>11505</v>
      </c>
      <c r="C5304" s="121" t="s">
        <v>1561</v>
      </c>
      <c r="D5304" s="36" t="s">
        <v>3</v>
      </c>
      <c r="E5304" s="36">
        <v>10</v>
      </c>
      <c r="F5304" s="36">
        <v>1</v>
      </c>
      <c r="G5304" s="116">
        <v>259.18</v>
      </c>
      <c r="H5304" s="102" t="s">
        <v>18609</v>
      </c>
    </row>
    <row r="5305" spans="1:8" ht="47.25" x14ac:dyDescent="0.25">
      <c r="A5305" s="36"/>
      <c r="B5305" s="36"/>
      <c r="C5305" s="122" t="s">
        <v>16420</v>
      </c>
      <c r="D5305" s="106"/>
      <c r="E5305" s="106"/>
      <c r="F5305" s="106">
        <v>1</v>
      </c>
      <c r="G5305" s="117">
        <v>259.18</v>
      </c>
      <c r="H5305" s="102"/>
    </row>
    <row r="5306" spans="1:8" ht="31.5" x14ac:dyDescent="0.25">
      <c r="A5306" s="36" t="s">
        <v>5987</v>
      </c>
      <c r="B5306" s="36" t="s">
        <v>11506</v>
      </c>
      <c r="C5306" s="121" t="s">
        <v>11507</v>
      </c>
      <c r="D5306" s="36" t="s">
        <v>7</v>
      </c>
      <c r="E5306" s="36">
        <v>0.5</v>
      </c>
      <c r="F5306" s="36">
        <v>4</v>
      </c>
      <c r="G5306" s="116">
        <v>51.84</v>
      </c>
      <c r="H5306" s="102" t="s">
        <v>18434</v>
      </c>
    </row>
    <row r="5307" spans="1:8" ht="31.5" x14ac:dyDescent="0.25">
      <c r="A5307" s="36"/>
      <c r="B5307" s="36"/>
      <c r="C5307" s="122" t="s">
        <v>16421</v>
      </c>
      <c r="D5307" s="106"/>
      <c r="E5307" s="106"/>
      <c r="F5307" s="106">
        <v>4</v>
      </c>
      <c r="G5307" s="117">
        <v>51.84</v>
      </c>
      <c r="H5307" s="102"/>
    </row>
    <row r="5308" spans="1:8" ht="47.25" x14ac:dyDescent="0.25">
      <c r="A5308" s="36" t="s">
        <v>5990</v>
      </c>
      <c r="B5308" s="36" t="s">
        <v>12496</v>
      </c>
      <c r="C5308" s="121" t="s">
        <v>16422</v>
      </c>
      <c r="D5308" s="36" t="s">
        <v>7</v>
      </c>
      <c r="E5308" s="36">
        <v>0.5</v>
      </c>
      <c r="F5308" s="36">
        <v>1</v>
      </c>
      <c r="G5308" s="116">
        <v>12.96</v>
      </c>
      <c r="H5308" s="114" t="s">
        <v>19000</v>
      </c>
    </row>
    <row r="5309" spans="1:8" ht="47.25" x14ac:dyDescent="0.25">
      <c r="A5309" s="36"/>
      <c r="B5309" s="36"/>
      <c r="C5309" s="122" t="s">
        <v>16423</v>
      </c>
      <c r="D5309" s="106"/>
      <c r="E5309" s="106"/>
      <c r="F5309" s="106">
        <v>1</v>
      </c>
      <c r="G5309" s="117">
        <v>12.96</v>
      </c>
      <c r="H5309" s="102"/>
    </row>
    <row r="5310" spans="1:8" ht="47.25" x14ac:dyDescent="0.25">
      <c r="A5310" s="36" t="s">
        <v>5991</v>
      </c>
      <c r="B5310" s="36" t="s">
        <v>12496</v>
      </c>
      <c r="C5310" s="121" t="s">
        <v>16424</v>
      </c>
      <c r="D5310" s="36" t="s">
        <v>7</v>
      </c>
      <c r="E5310" s="36">
        <v>0.5</v>
      </c>
      <c r="F5310" s="36">
        <v>1</v>
      </c>
      <c r="G5310" s="116">
        <v>12.96</v>
      </c>
      <c r="H5310" s="114" t="s">
        <v>18999</v>
      </c>
    </row>
    <row r="5311" spans="1:8" ht="47.25" x14ac:dyDescent="0.25">
      <c r="A5311" s="36"/>
      <c r="B5311" s="36"/>
      <c r="C5311" s="122" t="s">
        <v>16425</v>
      </c>
      <c r="D5311" s="106"/>
      <c r="E5311" s="106"/>
      <c r="F5311" s="106">
        <v>1</v>
      </c>
      <c r="G5311" s="117">
        <v>12.96</v>
      </c>
      <c r="H5311" s="102"/>
    </row>
    <row r="5312" spans="1:8" x14ac:dyDescent="0.25">
      <c r="A5312" s="36" t="s">
        <v>5992</v>
      </c>
      <c r="B5312" s="36" t="s">
        <v>11508</v>
      </c>
      <c r="C5312" s="121" t="s">
        <v>5993</v>
      </c>
      <c r="D5312" s="36" t="s">
        <v>8</v>
      </c>
      <c r="E5312" s="36">
        <v>2</v>
      </c>
      <c r="F5312" s="36">
        <v>1</v>
      </c>
      <c r="G5312" s="116">
        <v>51.84</v>
      </c>
      <c r="H5312" s="102" t="s">
        <v>20968</v>
      </c>
    </row>
    <row r="5313" spans="1:8" x14ac:dyDescent="0.25">
      <c r="A5313" s="36"/>
      <c r="B5313" s="36"/>
      <c r="C5313" s="122" t="s">
        <v>16426</v>
      </c>
      <c r="D5313" s="106"/>
      <c r="E5313" s="106"/>
      <c r="F5313" s="106">
        <v>1</v>
      </c>
      <c r="G5313" s="117">
        <v>51.84</v>
      </c>
      <c r="H5313" s="102"/>
    </row>
    <row r="5314" spans="1:8" x14ac:dyDescent="0.25">
      <c r="A5314" s="36" t="s">
        <v>5994</v>
      </c>
      <c r="B5314" s="36" t="s">
        <v>11509</v>
      </c>
      <c r="C5314" s="121" t="s">
        <v>5995</v>
      </c>
      <c r="D5314" s="36" t="s">
        <v>7</v>
      </c>
      <c r="E5314" s="36">
        <v>0.5</v>
      </c>
      <c r="F5314" s="36">
        <v>1</v>
      </c>
      <c r="G5314" s="116">
        <v>12.96</v>
      </c>
      <c r="H5314" s="102" t="s">
        <v>19808</v>
      </c>
    </row>
    <row r="5315" spans="1:8" ht="31.5" x14ac:dyDescent="0.25">
      <c r="A5315" s="36"/>
      <c r="B5315" s="36"/>
      <c r="C5315" s="122" t="s">
        <v>16427</v>
      </c>
      <c r="D5315" s="106"/>
      <c r="E5315" s="106"/>
      <c r="F5315" s="106">
        <v>1</v>
      </c>
      <c r="G5315" s="117">
        <v>12.96</v>
      </c>
      <c r="H5315" s="102"/>
    </row>
    <row r="5316" spans="1:8" x14ac:dyDescent="0.25">
      <c r="A5316" s="36" t="s">
        <v>5996</v>
      </c>
      <c r="B5316" s="36" t="s">
        <v>11510</v>
      </c>
      <c r="C5316" s="121" t="s">
        <v>5997</v>
      </c>
      <c r="D5316" s="36" t="s">
        <v>8</v>
      </c>
      <c r="E5316" s="36">
        <v>2</v>
      </c>
      <c r="F5316" s="36">
        <v>1</v>
      </c>
      <c r="G5316" s="116">
        <v>51.84</v>
      </c>
      <c r="H5316" s="102" t="s">
        <v>17136</v>
      </c>
    </row>
    <row r="5317" spans="1:8" x14ac:dyDescent="0.25">
      <c r="A5317" s="36"/>
      <c r="B5317" s="36"/>
      <c r="C5317" s="121"/>
      <c r="D5317" s="36" t="s">
        <v>7</v>
      </c>
      <c r="E5317" s="36">
        <v>0.5</v>
      </c>
      <c r="F5317" s="36">
        <v>1</v>
      </c>
      <c r="G5317" s="116">
        <v>12.96</v>
      </c>
      <c r="H5317" s="102"/>
    </row>
    <row r="5318" spans="1:8" x14ac:dyDescent="0.25">
      <c r="A5318" s="36"/>
      <c r="B5318" s="36"/>
      <c r="C5318" s="122" t="s">
        <v>16428</v>
      </c>
      <c r="D5318" s="106"/>
      <c r="E5318" s="106"/>
      <c r="F5318" s="106">
        <v>2</v>
      </c>
      <c r="G5318" s="117">
        <v>64.800000000000011</v>
      </c>
      <c r="H5318" s="102"/>
    </row>
    <row r="5319" spans="1:8" ht="31.5" x14ac:dyDescent="0.25">
      <c r="A5319" s="36" t="s">
        <v>5998</v>
      </c>
      <c r="B5319" s="36" t="s">
        <v>11511</v>
      </c>
      <c r="C5319" s="121" t="s">
        <v>5999</v>
      </c>
      <c r="D5319" s="36" t="s">
        <v>8</v>
      </c>
      <c r="E5319" s="36">
        <v>2</v>
      </c>
      <c r="F5319" s="36">
        <v>1</v>
      </c>
      <c r="G5319" s="116">
        <v>51.84</v>
      </c>
      <c r="H5319" s="102" t="s">
        <v>18415</v>
      </c>
    </row>
    <row r="5320" spans="1:8" ht="31.5" x14ac:dyDescent="0.25">
      <c r="A5320" s="36"/>
      <c r="B5320" s="36"/>
      <c r="C5320" s="122" t="s">
        <v>16429</v>
      </c>
      <c r="D5320" s="106"/>
      <c r="E5320" s="106"/>
      <c r="F5320" s="106">
        <v>1</v>
      </c>
      <c r="G5320" s="117">
        <v>51.84</v>
      </c>
      <c r="H5320" s="102"/>
    </row>
    <row r="5321" spans="1:8" ht="31.5" x14ac:dyDescent="0.25">
      <c r="A5321" s="36" t="s">
        <v>6000</v>
      </c>
      <c r="B5321" s="36" t="s">
        <v>11512</v>
      </c>
      <c r="C5321" s="121" t="s">
        <v>6001</v>
      </c>
      <c r="D5321" s="36" t="s">
        <v>8</v>
      </c>
      <c r="E5321" s="36">
        <v>2</v>
      </c>
      <c r="F5321" s="36">
        <v>1</v>
      </c>
      <c r="G5321" s="116">
        <v>51.84</v>
      </c>
      <c r="H5321" s="102" t="s">
        <v>20341</v>
      </c>
    </row>
    <row r="5322" spans="1:8" x14ac:dyDescent="0.25">
      <c r="A5322" s="36"/>
      <c r="B5322" s="36"/>
      <c r="C5322" s="121"/>
      <c r="D5322" s="36" t="s">
        <v>7</v>
      </c>
      <c r="E5322" s="36">
        <v>0.5</v>
      </c>
      <c r="F5322" s="36">
        <v>2</v>
      </c>
      <c r="G5322" s="116">
        <v>25.92</v>
      </c>
      <c r="H5322" s="102"/>
    </row>
    <row r="5323" spans="1:8" ht="31.5" x14ac:dyDescent="0.25">
      <c r="A5323" s="36"/>
      <c r="B5323" s="36"/>
      <c r="C5323" s="122" t="s">
        <v>16430</v>
      </c>
      <c r="D5323" s="106"/>
      <c r="E5323" s="106"/>
      <c r="F5323" s="106">
        <v>3</v>
      </c>
      <c r="G5323" s="117">
        <v>77.760000000000005</v>
      </c>
      <c r="H5323" s="102"/>
    </row>
    <row r="5324" spans="1:8" x14ac:dyDescent="0.25">
      <c r="A5324" s="36" t="s">
        <v>6002</v>
      </c>
      <c r="B5324" s="36" t="s">
        <v>11513</v>
      </c>
      <c r="C5324" s="121" t="s">
        <v>6003</v>
      </c>
      <c r="D5324" s="36" t="s">
        <v>8</v>
      </c>
      <c r="E5324" s="36">
        <v>2</v>
      </c>
      <c r="F5324" s="36">
        <v>1</v>
      </c>
      <c r="G5324" s="116">
        <v>51.84</v>
      </c>
      <c r="H5324" s="102" t="s">
        <v>19338</v>
      </c>
    </row>
    <row r="5325" spans="1:8" x14ac:dyDescent="0.25">
      <c r="A5325" s="36"/>
      <c r="B5325" s="36"/>
      <c r="C5325" s="121"/>
      <c r="D5325" s="36" t="s">
        <v>7</v>
      </c>
      <c r="E5325" s="36">
        <v>0.5</v>
      </c>
      <c r="F5325" s="36">
        <v>1</v>
      </c>
      <c r="G5325" s="116">
        <v>12.96</v>
      </c>
      <c r="H5325" s="102"/>
    </row>
    <row r="5326" spans="1:8" x14ac:dyDescent="0.25">
      <c r="A5326" s="36"/>
      <c r="B5326" s="36"/>
      <c r="C5326" s="122" t="s">
        <v>16431</v>
      </c>
      <c r="D5326" s="106"/>
      <c r="E5326" s="106"/>
      <c r="F5326" s="106">
        <v>2</v>
      </c>
      <c r="G5326" s="117">
        <v>64.800000000000011</v>
      </c>
      <c r="H5326" s="102"/>
    </row>
    <row r="5327" spans="1:8" x14ac:dyDescent="0.25">
      <c r="A5327" s="36" t="s">
        <v>6004</v>
      </c>
      <c r="B5327" s="36" t="s">
        <v>11514</v>
      </c>
      <c r="C5327" s="121" t="s">
        <v>6005</v>
      </c>
      <c r="D5327" s="36" t="s">
        <v>8</v>
      </c>
      <c r="E5327" s="36">
        <v>2</v>
      </c>
      <c r="F5327" s="36">
        <v>1</v>
      </c>
      <c r="G5327" s="116">
        <v>51.84</v>
      </c>
      <c r="H5327" s="102" t="s">
        <v>20546</v>
      </c>
    </row>
    <row r="5328" spans="1:8" x14ac:dyDescent="0.25">
      <c r="A5328" s="36"/>
      <c r="B5328" s="36"/>
      <c r="C5328" s="122" t="s">
        <v>16432</v>
      </c>
      <c r="D5328" s="106"/>
      <c r="E5328" s="106"/>
      <c r="F5328" s="106">
        <v>1</v>
      </c>
      <c r="G5328" s="117">
        <v>51.84</v>
      </c>
      <c r="H5328" s="102"/>
    </row>
    <row r="5329" spans="1:8" ht="31.5" x14ac:dyDescent="0.25">
      <c r="A5329" s="36" t="s">
        <v>6007</v>
      </c>
      <c r="B5329" s="36" t="s">
        <v>11515</v>
      </c>
      <c r="C5329" s="121" t="s">
        <v>6008</v>
      </c>
      <c r="D5329" s="36" t="s">
        <v>8</v>
      </c>
      <c r="E5329" s="36">
        <v>2</v>
      </c>
      <c r="F5329" s="36">
        <v>1</v>
      </c>
      <c r="G5329" s="116">
        <v>51.84</v>
      </c>
      <c r="H5329" s="102" t="s">
        <v>19518</v>
      </c>
    </row>
    <row r="5330" spans="1:8" ht="31.5" x14ac:dyDescent="0.25">
      <c r="A5330" s="36"/>
      <c r="B5330" s="36"/>
      <c r="C5330" s="122" t="s">
        <v>16433</v>
      </c>
      <c r="D5330" s="106"/>
      <c r="E5330" s="106"/>
      <c r="F5330" s="106">
        <v>1</v>
      </c>
      <c r="G5330" s="117">
        <v>51.84</v>
      </c>
      <c r="H5330" s="102"/>
    </row>
    <row r="5331" spans="1:8" ht="31.5" x14ac:dyDescent="0.25">
      <c r="A5331" s="36" t="s">
        <v>6009</v>
      </c>
      <c r="B5331" s="36" t="s">
        <v>11516</v>
      </c>
      <c r="C5331" s="121" t="s">
        <v>6010</v>
      </c>
      <c r="D5331" s="36" t="s">
        <v>7</v>
      </c>
      <c r="E5331" s="36">
        <v>0.5</v>
      </c>
      <c r="F5331" s="36">
        <v>2</v>
      </c>
      <c r="G5331" s="116">
        <v>25.92</v>
      </c>
      <c r="H5331" s="102" t="s">
        <v>20574</v>
      </c>
    </row>
    <row r="5332" spans="1:8" ht="31.5" x14ac:dyDescent="0.25">
      <c r="A5332" s="36"/>
      <c r="B5332" s="36"/>
      <c r="C5332" s="122" t="s">
        <v>16434</v>
      </c>
      <c r="D5332" s="106"/>
      <c r="E5332" s="106"/>
      <c r="F5332" s="106">
        <v>2</v>
      </c>
      <c r="G5332" s="117">
        <v>25.92</v>
      </c>
      <c r="H5332" s="102"/>
    </row>
    <row r="5333" spans="1:8" ht="31.5" x14ac:dyDescent="0.25">
      <c r="A5333" s="36" t="s">
        <v>6011</v>
      </c>
      <c r="B5333" s="36" t="s">
        <v>11517</v>
      </c>
      <c r="C5333" s="121" t="s">
        <v>6012</v>
      </c>
      <c r="D5333" s="36" t="s">
        <v>7</v>
      </c>
      <c r="E5333" s="36">
        <v>0.5</v>
      </c>
      <c r="F5333" s="36">
        <v>1</v>
      </c>
      <c r="G5333" s="116">
        <v>12.96</v>
      </c>
      <c r="H5333" s="102" t="s">
        <v>17836</v>
      </c>
    </row>
    <row r="5334" spans="1:8" ht="31.5" x14ac:dyDescent="0.25">
      <c r="A5334" s="36"/>
      <c r="B5334" s="36"/>
      <c r="C5334" s="122" t="s">
        <v>16435</v>
      </c>
      <c r="D5334" s="106"/>
      <c r="E5334" s="106"/>
      <c r="F5334" s="106">
        <v>1</v>
      </c>
      <c r="G5334" s="117">
        <v>12.96</v>
      </c>
      <c r="H5334" s="102"/>
    </row>
    <row r="5335" spans="1:8" x14ac:dyDescent="0.25">
      <c r="A5335" s="36" t="s">
        <v>6013</v>
      </c>
      <c r="B5335" s="36" t="s">
        <v>11518</v>
      </c>
      <c r="C5335" s="121" t="s">
        <v>6014</v>
      </c>
      <c r="D5335" s="36" t="s">
        <v>7</v>
      </c>
      <c r="E5335" s="36">
        <v>0.5</v>
      </c>
      <c r="F5335" s="36">
        <v>1</v>
      </c>
      <c r="G5335" s="116">
        <v>12.96</v>
      </c>
      <c r="H5335" s="102" t="s">
        <v>19600</v>
      </c>
    </row>
    <row r="5336" spans="1:8" ht="31.5" x14ac:dyDescent="0.25">
      <c r="A5336" s="36"/>
      <c r="B5336" s="36"/>
      <c r="C5336" s="122" t="s">
        <v>16436</v>
      </c>
      <c r="D5336" s="106"/>
      <c r="E5336" s="106"/>
      <c r="F5336" s="106">
        <v>1</v>
      </c>
      <c r="G5336" s="117">
        <v>12.96</v>
      </c>
      <c r="H5336" s="102"/>
    </row>
    <row r="5337" spans="1:8" ht="47.25" x14ac:dyDescent="0.25">
      <c r="A5337" s="36" t="s">
        <v>6015</v>
      </c>
      <c r="B5337" s="36" t="s">
        <v>11519</v>
      </c>
      <c r="C5337" s="121" t="s">
        <v>11520</v>
      </c>
      <c r="D5337" s="36" t="s">
        <v>7</v>
      </c>
      <c r="E5337" s="36">
        <v>0.5</v>
      </c>
      <c r="F5337" s="36">
        <v>1</v>
      </c>
      <c r="G5337" s="116">
        <v>12.96</v>
      </c>
      <c r="H5337" s="114" t="s">
        <v>19048</v>
      </c>
    </row>
    <row r="5338" spans="1:8" ht="47.25" x14ac:dyDescent="0.25">
      <c r="A5338" s="36"/>
      <c r="B5338" s="36"/>
      <c r="C5338" s="122" t="s">
        <v>16437</v>
      </c>
      <c r="D5338" s="106"/>
      <c r="E5338" s="106"/>
      <c r="F5338" s="106">
        <v>1</v>
      </c>
      <c r="G5338" s="117">
        <v>12.96</v>
      </c>
      <c r="H5338" s="102"/>
    </row>
    <row r="5339" spans="1:8" ht="63" x14ac:dyDescent="0.25">
      <c r="A5339" s="36" t="s">
        <v>6016</v>
      </c>
      <c r="B5339" s="36" t="s">
        <v>11521</v>
      </c>
      <c r="C5339" s="121" t="s">
        <v>6017</v>
      </c>
      <c r="D5339" s="36" t="s">
        <v>7</v>
      </c>
      <c r="E5339" s="36">
        <v>0.5</v>
      </c>
      <c r="F5339" s="36">
        <v>1</v>
      </c>
      <c r="G5339" s="116">
        <v>12.96</v>
      </c>
      <c r="H5339" s="114" t="s">
        <v>19045</v>
      </c>
    </row>
    <row r="5340" spans="1:8" ht="63" x14ac:dyDescent="0.25">
      <c r="A5340" s="36"/>
      <c r="B5340" s="36"/>
      <c r="C5340" s="122" t="s">
        <v>16438</v>
      </c>
      <c r="D5340" s="106"/>
      <c r="E5340" s="106"/>
      <c r="F5340" s="106">
        <v>1</v>
      </c>
      <c r="G5340" s="117">
        <v>12.96</v>
      </c>
      <c r="H5340" s="102"/>
    </row>
    <row r="5341" spans="1:8" ht="47.25" x14ac:dyDescent="0.25">
      <c r="A5341" s="36" t="s">
        <v>6018</v>
      </c>
      <c r="B5341" s="36" t="s">
        <v>11522</v>
      </c>
      <c r="C5341" s="121" t="s">
        <v>6019</v>
      </c>
      <c r="D5341" s="36" t="s">
        <v>7</v>
      </c>
      <c r="E5341" s="36">
        <v>0.5</v>
      </c>
      <c r="F5341" s="36">
        <v>1</v>
      </c>
      <c r="G5341" s="116">
        <v>12.96</v>
      </c>
      <c r="H5341" s="114" t="s">
        <v>19047</v>
      </c>
    </row>
    <row r="5342" spans="1:8" ht="63" x14ac:dyDescent="0.25">
      <c r="A5342" s="36"/>
      <c r="B5342" s="36"/>
      <c r="C5342" s="122" t="s">
        <v>16439</v>
      </c>
      <c r="D5342" s="106"/>
      <c r="E5342" s="106"/>
      <c r="F5342" s="106">
        <v>1</v>
      </c>
      <c r="G5342" s="117">
        <v>12.96</v>
      </c>
      <c r="H5342" s="102"/>
    </row>
    <row r="5343" spans="1:8" x14ac:dyDescent="0.25">
      <c r="A5343" s="36" t="s">
        <v>6020</v>
      </c>
      <c r="B5343" s="36" t="s">
        <v>11523</v>
      </c>
      <c r="C5343" s="121" t="s">
        <v>6021</v>
      </c>
      <c r="D5343" s="36" t="s">
        <v>7</v>
      </c>
      <c r="E5343" s="36">
        <v>0.5</v>
      </c>
      <c r="F5343" s="36">
        <v>1</v>
      </c>
      <c r="G5343" s="116">
        <v>12.96</v>
      </c>
      <c r="H5343" s="102" t="s">
        <v>17012</v>
      </c>
    </row>
    <row r="5344" spans="1:8" ht="31.5" x14ac:dyDescent="0.25">
      <c r="A5344" s="36"/>
      <c r="B5344" s="36"/>
      <c r="C5344" s="122" t="s">
        <v>16440</v>
      </c>
      <c r="D5344" s="106"/>
      <c r="E5344" s="106"/>
      <c r="F5344" s="106">
        <v>1</v>
      </c>
      <c r="G5344" s="117">
        <v>12.96</v>
      </c>
      <c r="H5344" s="102"/>
    </row>
    <row r="5345" spans="1:8" ht="31.5" x14ac:dyDescent="0.25">
      <c r="A5345" s="36" t="s">
        <v>6022</v>
      </c>
      <c r="B5345" s="36" t="s">
        <v>11524</v>
      </c>
      <c r="C5345" s="121" t="s">
        <v>6023</v>
      </c>
      <c r="D5345" s="36" t="s">
        <v>8</v>
      </c>
      <c r="E5345" s="36">
        <v>2</v>
      </c>
      <c r="F5345" s="36">
        <v>2</v>
      </c>
      <c r="G5345" s="116">
        <v>103.67</v>
      </c>
      <c r="H5345" s="102" t="s">
        <v>18735</v>
      </c>
    </row>
    <row r="5346" spans="1:8" x14ac:dyDescent="0.25">
      <c r="A5346" s="36"/>
      <c r="B5346" s="36"/>
      <c r="C5346" s="121"/>
      <c r="D5346" s="36" t="s">
        <v>7</v>
      </c>
      <c r="E5346" s="36">
        <v>0.5</v>
      </c>
      <c r="F5346" s="36">
        <v>4</v>
      </c>
      <c r="G5346" s="116">
        <v>51.84</v>
      </c>
      <c r="H5346" s="102"/>
    </row>
    <row r="5347" spans="1:8" ht="31.5" x14ac:dyDescent="0.25">
      <c r="A5347" s="36"/>
      <c r="B5347" s="36"/>
      <c r="C5347" s="122" t="s">
        <v>16441</v>
      </c>
      <c r="D5347" s="106"/>
      <c r="E5347" s="106"/>
      <c r="F5347" s="106">
        <v>6</v>
      </c>
      <c r="G5347" s="117">
        <v>155.51</v>
      </c>
      <c r="H5347" s="102"/>
    </row>
    <row r="5348" spans="1:8" ht="31.5" x14ac:dyDescent="0.25">
      <c r="A5348" s="36" t="s">
        <v>6024</v>
      </c>
      <c r="B5348" s="36" t="s">
        <v>11525</v>
      </c>
      <c r="C5348" s="121" t="s">
        <v>6025</v>
      </c>
      <c r="D5348" s="36" t="s">
        <v>4</v>
      </c>
      <c r="E5348" s="36">
        <v>8</v>
      </c>
      <c r="F5348" s="36">
        <v>1</v>
      </c>
      <c r="G5348" s="116">
        <v>207.35</v>
      </c>
      <c r="H5348" s="102" t="s">
        <v>16834</v>
      </c>
    </row>
    <row r="5349" spans="1:8" x14ac:dyDescent="0.25">
      <c r="A5349" s="36"/>
      <c r="B5349" s="36"/>
      <c r="C5349" s="121"/>
      <c r="D5349" s="36" t="s">
        <v>8</v>
      </c>
      <c r="E5349" s="36">
        <v>2</v>
      </c>
      <c r="F5349" s="36">
        <v>1</v>
      </c>
      <c r="G5349" s="116">
        <v>51.84</v>
      </c>
      <c r="H5349" s="102"/>
    </row>
    <row r="5350" spans="1:8" x14ac:dyDescent="0.25">
      <c r="A5350" s="36"/>
      <c r="B5350" s="36"/>
      <c r="C5350" s="121"/>
      <c r="D5350" s="36" t="s">
        <v>7</v>
      </c>
      <c r="E5350" s="36">
        <v>0.5</v>
      </c>
      <c r="F5350" s="36">
        <v>4</v>
      </c>
      <c r="G5350" s="116">
        <v>51.84</v>
      </c>
      <c r="H5350" s="102"/>
    </row>
    <row r="5351" spans="1:8" ht="47.25" x14ac:dyDescent="0.25">
      <c r="A5351" s="36"/>
      <c r="B5351" s="36"/>
      <c r="C5351" s="122" t="s">
        <v>16442</v>
      </c>
      <c r="D5351" s="106"/>
      <c r="E5351" s="106"/>
      <c r="F5351" s="106">
        <v>6</v>
      </c>
      <c r="G5351" s="117">
        <v>311.02999999999997</v>
      </c>
      <c r="H5351" s="102"/>
    </row>
    <row r="5352" spans="1:8" ht="31.5" x14ac:dyDescent="0.25">
      <c r="A5352" s="36" t="s">
        <v>6026</v>
      </c>
      <c r="B5352" s="36" t="s">
        <v>11526</v>
      </c>
      <c r="C5352" s="121" t="s">
        <v>6027</v>
      </c>
      <c r="D5352" s="36" t="s">
        <v>5</v>
      </c>
      <c r="E5352" s="36">
        <v>5</v>
      </c>
      <c r="F5352" s="36">
        <v>1</v>
      </c>
      <c r="G5352" s="116">
        <v>129.59</v>
      </c>
      <c r="H5352" s="102" t="s">
        <v>19390</v>
      </c>
    </row>
    <row r="5353" spans="1:8" ht="31.5" x14ac:dyDescent="0.25">
      <c r="A5353" s="36"/>
      <c r="B5353" s="36"/>
      <c r="C5353" s="122" t="s">
        <v>16443</v>
      </c>
      <c r="D5353" s="106"/>
      <c r="E5353" s="106"/>
      <c r="F5353" s="106">
        <v>1</v>
      </c>
      <c r="G5353" s="117">
        <v>129.59</v>
      </c>
      <c r="H5353" s="102"/>
    </row>
    <row r="5354" spans="1:8" x14ac:dyDescent="0.25">
      <c r="A5354" s="36" t="s">
        <v>6794</v>
      </c>
      <c r="B5354" s="36" t="s">
        <v>11527</v>
      </c>
      <c r="C5354" s="121" t="s">
        <v>6795</v>
      </c>
      <c r="D5354" s="36" t="s">
        <v>7</v>
      </c>
      <c r="E5354" s="36">
        <v>0.5</v>
      </c>
      <c r="F5354" s="36">
        <v>7</v>
      </c>
      <c r="G5354" s="116">
        <v>90.71</v>
      </c>
      <c r="H5354" s="102" t="s">
        <v>16820</v>
      </c>
    </row>
    <row r="5355" spans="1:8" x14ac:dyDescent="0.25">
      <c r="A5355" s="36"/>
      <c r="B5355" s="36"/>
      <c r="C5355" s="122" t="s">
        <v>16444</v>
      </c>
      <c r="D5355" s="106"/>
      <c r="E5355" s="106"/>
      <c r="F5355" s="106">
        <v>7</v>
      </c>
      <c r="G5355" s="117">
        <v>90.71</v>
      </c>
      <c r="H5355" s="102"/>
    </row>
    <row r="5356" spans="1:8" ht="31.5" x14ac:dyDescent="0.25">
      <c r="A5356" s="36" t="s">
        <v>6028</v>
      </c>
      <c r="B5356" s="36" t="s">
        <v>11528</v>
      </c>
      <c r="C5356" s="121" t="s">
        <v>7099</v>
      </c>
      <c r="D5356" s="36" t="s">
        <v>7</v>
      </c>
      <c r="E5356" s="36">
        <v>0.5</v>
      </c>
      <c r="F5356" s="36">
        <v>1</v>
      </c>
      <c r="G5356" s="116">
        <v>12.96</v>
      </c>
      <c r="H5356" s="102" t="s">
        <v>20104</v>
      </c>
    </row>
    <row r="5357" spans="1:8" ht="47.25" x14ac:dyDescent="0.25">
      <c r="A5357" s="36"/>
      <c r="B5357" s="36"/>
      <c r="C5357" s="122" t="s">
        <v>16445</v>
      </c>
      <c r="D5357" s="106"/>
      <c r="E5357" s="106"/>
      <c r="F5357" s="106">
        <v>1</v>
      </c>
      <c r="G5357" s="117">
        <v>12.96</v>
      </c>
      <c r="H5357" s="102"/>
    </row>
    <row r="5358" spans="1:8" ht="31.5" x14ac:dyDescent="0.25">
      <c r="A5358" s="36" t="s">
        <v>6029</v>
      </c>
      <c r="B5358" s="36" t="s">
        <v>11529</v>
      </c>
      <c r="C5358" s="121" t="s">
        <v>6030</v>
      </c>
      <c r="D5358" s="36" t="s">
        <v>8</v>
      </c>
      <c r="E5358" s="36">
        <v>2</v>
      </c>
      <c r="F5358" s="36">
        <v>1</v>
      </c>
      <c r="G5358" s="116">
        <v>51.84</v>
      </c>
      <c r="H5358" s="102" t="s">
        <v>16965</v>
      </c>
    </row>
    <row r="5359" spans="1:8" ht="31.5" x14ac:dyDescent="0.25">
      <c r="A5359" s="36"/>
      <c r="B5359" s="36"/>
      <c r="C5359" s="122" t="s">
        <v>16446</v>
      </c>
      <c r="D5359" s="106"/>
      <c r="E5359" s="106"/>
      <c r="F5359" s="106">
        <v>1</v>
      </c>
      <c r="G5359" s="117">
        <v>51.84</v>
      </c>
      <c r="H5359" s="102"/>
    </row>
    <row r="5360" spans="1:8" ht="31.5" x14ac:dyDescent="0.25">
      <c r="A5360" s="36" t="s">
        <v>6031</v>
      </c>
      <c r="B5360" s="36" t="s">
        <v>11530</v>
      </c>
      <c r="C5360" s="121" t="s">
        <v>6032</v>
      </c>
      <c r="D5360" s="36" t="s">
        <v>3</v>
      </c>
      <c r="E5360" s="36">
        <v>10</v>
      </c>
      <c r="F5360" s="36">
        <v>1</v>
      </c>
      <c r="G5360" s="116">
        <v>259.18</v>
      </c>
      <c r="H5360" s="102" t="s">
        <v>16848</v>
      </c>
    </row>
    <row r="5361" spans="1:8" ht="47.25" x14ac:dyDescent="0.25">
      <c r="A5361" s="36"/>
      <c r="B5361" s="36"/>
      <c r="C5361" s="122" t="s">
        <v>16447</v>
      </c>
      <c r="D5361" s="106"/>
      <c r="E5361" s="106"/>
      <c r="F5361" s="106">
        <v>1</v>
      </c>
      <c r="G5361" s="117">
        <v>259.18</v>
      </c>
      <c r="H5361" s="102"/>
    </row>
    <row r="5362" spans="1:8" ht="31.5" x14ac:dyDescent="0.25">
      <c r="A5362" s="36" t="s">
        <v>6033</v>
      </c>
      <c r="B5362" s="36" t="s">
        <v>11531</v>
      </c>
      <c r="C5362" s="121" t="s">
        <v>6034</v>
      </c>
      <c r="D5362" s="36" t="s">
        <v>8</v>
      </c>
      <c r="E5362" s="36">
        <v>2</v>
      </c>
      <c r="F5362" s="36">
        <v>2</v>
      </c>
      <c r="G5362" s="116">
        <v>103.67</v>
      </c>
      <c r="H5362" s="102" t="s">
        <v>17697</v>
      </c>
    </row>
    <row r="5363" spans="1:8" ht="31.5" x14ac:dyDescent="0.25">
      <c r="A5363" s="36"/>
      <c r="B5363" s="36"/>
      <c r="C5363" s="122" t="s">
        <v>16448</v>
      </c>
      <c r="D5363" s="106"/>
      <c r="E5363" s="106"/>
      <c r="F5363" s="106">
        <v>2</v>
      </c>
      <c r="G5363" s="117">
        <v>103.67</v>
      </c>
      <c r="H5363" s="102"/>
    </row>
    <row r="5364" spans="1:8" ht="47.25" x14ac:dyDescent="0.25">
      <c r="A5364" s="36" t="s">
        <v>6035</v>
      </c>
      <c r="B5364" s="36" t="s">
        <v>11532</v>
      </c>
      <c r="C5364" s="121" t="s">
        <v>6036</v>
      </c>
      <c r="D5364" s="36" t="s">
        <v>8</v>
      </c>
      <c r="E5364" s="36">
        <v>2</v>
      </c>
      <c r="F5364" s="36">
        <v>1</v>
      </c>
      <c r="G5364" s="116">
        <v>51.84</v>
      </c>
      <c r="H5364" s="102" t="s">
        <v>19086</v>
      </c>
    </row>
    <row r="5365" spans="1:8" x14ac:dyDescent="0.25">
      <c r="A5365" s="36"/>
      <c r="B5365" s="36"/>
      <c r="C5365" s="121"/>
      <c r="D5365" s="36" t="s">
        <v>7</v>
      </c>
      <c r="E5365" s="36">
        <v>0.5</v>
      </c>
      <c r="F5365" s="36">
        <v>1</v>
      </c>
      <c r="G5365" s="116">
        <v>12.96</v>
      </c>
      <c r="H5365" s="102"/>
    </row>
    <row r="5366" spans="1:8" ht="47.25" x14ac:dyDescent="0.25">
      <c r="A5366" s="36"/>
      <c r="B5366" s="36"/>
      <c r="C5366" s="122" t="s">
        <v>16449</v>
      </c>
      <c r="D5366" s="106"/>
      <c r="E5366" s="106"/>
      <c r="F5366" s="106">
        <v>2</v>
      </c>
      <c r="G5366" s="117">
        <v>64.800000000000011</v>
      </c>
      <c r="H5366" s="102"/>
    </row>
    <row r="5367" spans="1:8" x14ac:dyDescent="0.25">
      <c r="A5367" s="36" t="s">
        <v>6037</v>
      </c>
      <c r="B5367" s="36" t="s">
        <v>11533</v>
      </c>
      <c r="C5367" s="121" t="s">
        <v>6038</v>
      </c>
      <c r="D5367" s="36" t="s">
        <v>7</v>
      </c>
      <c r="E5367" s="36">
        <v>0.5</v>
      </c>
      <c r="F5367" s="36">
        <v>1</v>
      </c>
      <c r="G5367" s="116">
        <v>12.96</v>
      </c>
      <c r="H5367" s="102" t="s">
        <v>19346</v>
      </c>
    </row>
    <row r="5368" spans="1:8" ht="31.5" x14ac:dyDescent="0.25">
      <c r="A5368" s="36"/>
      <c r="B5368" s="36"/>
      <c r="C5368" s="122" t="s">
        <v>16450</v>
      </c>
      <c r="D5368" s="106"/>
      <c r="E5368" s="106"/>
      <c r="F5368" s="106">
        <v>1</v>
      </c>
      <c r="G5368" s="117">
        <v>12.96</v>
      </c>
      <c r="H5368" s="102"/>
    </row>
    <row r="5369" spans="1:8" ht="31.5" x14ac:dyDescent="0.25">
      <c r="A5369" s="36" t="s">
        <v>6039</v>
      </c>
      <c r="B5369" s="36" t="s">
        <v>11534</v>
      </c>
      <c r="C5369" s="121" t="s">
        <v>6040</v>
      </c>
      <c r="D5369" s="36" t="s">
        <v>5</v>
      </c>
      <c r="E5369" s="36">
        <v>5</v>
      </c>
      <c r="F5369" s="36">
        <v>1</v>
      </c>
      <c r="G5369" s="116">
        <v>129.59</v>
      </c>
      <c r="H5369" s="102" t="s">
        <v>18377</v>
      </c>
    </row>
    <row r="5370" spans="1:8" ht="31.5" x14ac:dyDescent="0.25">
      <c r="A5370" s="36"/>
      <c r="B5370" s="36"/>
      <c r="C5370" s="122" t="s">
        <v>16451</v>
      </c>
      <c r="D5370" s="106"/>
      <c r="E5370" s="106"/>
      <c r="F5370" s="106">
        <v>1</v>
      </c>
      <c r="G5370" s="117">
        <v>129.59</v>
      </c>
      <c r="H5370" s="102"/>
    </row>
    <row r="5371" spans="1:8" x14ac:dyDescent="0.25">
      <c r="A5371" s="36" t="s">
        <v>2342</v>
      </c>
      <c r="B5371" s="36" t="s">
        <v>9198</v>
      </c>
      <c r="C5371" s="121" t="s">
        <v>2975</v>
      </c>
      <c r="D5371" s="36" t="s">
        <v>5</v>
      </c>
      <c r="E5371" s="36">
        <v>5</v>
      </c>
      <c r="F5371" s="36">
        <v>1</v>
      </c>
      <c r="G5371" s="116">
        <v>129.59</v>
      </c>
      <c r="H5371" s="102" t="s">
        <v>18944</v>
      </c>
    </row>
    <row r="5372" spans="1:8" x14ac:dyDescent="0.25">
      <c r="A5372" s="36"/>
      <c r="B5372" s="36"/>
      <c r="C5372" s="121"/>
      <c r="D5372" s="36" t="s">
        <v>7</v>
      </c>
      <c r="E5372" s="36">
        <v>0.5</v>
      </c>
      <c r="F5372" s="36">
        <v>2</v>
      </c>
      <c r="G5372" s="116">
        <v>25.92</v>
      </c>
      <c r="H5372" s="102"/>
    </row>
    <row r="5373" spans="1:8" ht="31.5" x14ac:dyDescent="0.25">
      <c r="A5373" s="36"/>
      <c r="B5373" s="36"/>
      <c r="C5373" s="122" t="s">
        <v>16452</v>
      </c>
      <c r="D5373" s="106"/>
      <c r="E5373" s="106"/>
      <c r="F5373" s="106">
        <v>3</v>
      </c>
      <c r="G5373" s="117">
        <v>155.51</v>
      </c>
      <c r="H5373" s="102"/>
    </row>
    <row r="5374" spans="1:8" ht="31.5" x14ac:dyDescent="0.25">
      <c r="A5374" s="36" t="s">
        <v>2343</v>
      </c>
      <c r="B5374" s="36" t="s">
        <v>9199</v>
      </c>
      <c r="C5374" s="121" t="s">
        <v>2344</v>
      </c>
      <c r="D5374" s="36" t="s">
        <v>5</v>
      </c>
      <c r="E5374" s="36">
        <v>5</v>
      </c>
      <c r="F5374" s="36">
        <v>2</v>
      </c>
      <c r="G5374" s="116">
        <v>259.18</v>
      </c>
      <c r="H5374" s="102" t="s">
        <v>17304</v>
      </c>
    </row>
    <row r="5375" spans="1:8" x14ac:dyDescent="0.25">
      <c r="A5375" s="36"/>
      <c r="B5375" s="36"/>
      <c r="C5375" s="121"/>
      <c r="D5375" s="36" t="s">
        <v>7</v>
      </c>
      <c r="E5375" s="36">
        <v>0.5</v>
      </c>
      <c r="F5375" s="36">
        <v>3</v>
      </c>
      <c r="G5375" s="116">
        <v>38.880000000000003</v>
      </c>
      <c r="H5375" s="102"/>
    </row>
    <row r="5376" spans="1:8" ht="31.5" x14ac:dyDescent="0.25">
      <c r="A5376" s="36"/>
      <c r="B5376" s="36"/>
      <c r="C5376" s="122" t="s">
        <v>16453</v>
      </c>
      <c r="D5376" s="106"/>
      <c r="E5376" s="106"/>
      <c r="F5376" s="106">
        <v>5</v>
      </c>
      <c r="G5376" s="117">
        <v>298.06</v>
      </c>
      <c r="H5376" s="102"/>
    </row>
    <row r="5377" spans="1:8" ht="31.5" x14ac:dyDescent="0.25">
      <c r="A5377" s="36" t="s">
        <v>6041</v>
      </c>
      <c r="B5377" s="36" t="s">
        <v>11535</v>
      </c>
      <c r="C5377" s="121" t="s">
        <v>6042</v>
      </c>
      <c r="D5377" s="36" t="s">
        <v>4</v>
      </c>
      <c r="E5377" s="36">
        <v>8</v>
      </c>
      <c r="F5377" s="36">
        <v>1</v>
      </c>
      <c r="G5377" s="116">
        <v>207.35</v>
      </c>
      <c r="H5377" s="102" t="s">
        <v>19467</v>
      </c>
    </row>
    <row r="5378" spans="1:8" x14ac:dyDescent="0.25">
      <c r="A5378" s="36"/>
      <c r="B5378" s="36"/>
      <c r="C5378" s="121"/>
      <c r="D5378" s="36" t="s">
        <v>7</v>
      </c>
      <c r="E5378" s="36">
        <v>0.5</v>
      </c>
      <c r="F5378" s="36">
        <v>37</v>
      </c>
      <c r="G5378" s="116">
        <v>479.49</v>
      </c>
      <c r="H5378" s="102"/>
    </row>
    <row r="5379" spans="1:8" ht="31.5" x14ac:dyDescent="0.25">
      <c r="A5379" s="36"/>
      <c r="B5379" s="36"/>
      <c r="C5379" s="122" t="s">
        <v>16454</v>
      </c>
      <c r="D5379" s="106"/>
      <c r="E5379" s="106"/>
      <c r="F5379" s="106">
        <v>38</v>
      </c>
      <c r="G5379" s="117">
        <v>686.84</v>
      </c>
      <c r="H5379" s="102"/>
    </row>
    <row r="5380" spans="1:8" ht="31.5" x14ac:dyDescent="0.25">
      <c r="A5380" s="36" t="s">
        <v>6043</v>
      </c>
      <c r="B5380" s="36" t="s">
        <v>11536</v>
      </c>
      <c r="C5380" s="121" t="s">
        <v>6044</v>
      </c>
      <c r="D5380" s="36" t="s">
        <v>5</v>
      </c>
      <c r="E5380" s="36">
        <v>5</v>
      </c>
      <c r="F5380" s="36">
        <v>1</v>
      </c>
      <c r="G5380" s="116">
        <v>129.59</v>
      </c>
      <c r="H5380" s="102" t="s">
        <v>19211</v>
      </c>
    </row>
    <row r="5381" spans="1:8" x14ac:dyDescent="0.25">
      <c r="A5381" s="36"/>
      <c r="B5381" s="36"/>
      <c r="C5381" s="121"/>
      <c r="D5381" s="36" t="s">
        <v>7</v>
      </c>
      <c r="E5381" s="36">
        <v>0.5</v>
      </c>
      <c r="F5381" s="36">
        <v>3</v>
      </c>
      <c r="G5381" s="116">
        <v>38.880000000000003</v>
      </c>
      <c r="H5381" s="102"/>
    </row>
    <row r="5382" spans="1:8" ht="31.5" x14ac:dyDescent="0.25">
      <c r="A5382" s="36"/>
      <c r="B5382" s="36"/>
      <c r="C5382" s="122" t="s">
        <v>16455</v>
      </c>
      <c r="D5382" s="106"/>
      <c r="E5382" s="106"/>
      <c r="F5382" s="106">
        <v>4</v>
      </c>
      <c r="G5382" s="117">
        <v>168.47</v>
      </c>
      <c r="H5382" s="102"/>
    </row>
    <row r="5383" spans="1:8" x14ac:dyDescent="0.25">
      <c r="A5383" s="36" t="s">
        <v>6046</v>
      </c>
      <c r="B5383" s="36" t="s">
        <v>11538</v>
      </c>
      <c r="C5383" s="121" t="s">
        <v>6047</v>
      </c>
      <c r="D5383" s="36" t="s">
        <v>8</v>
      </c>
      <c r="E5383" s="36">
        <v>2</v>
      </c>
      <c r="F5383" s="36">
        <v>2</v>
      </c>
      <c r="G5383" s="116">
        <v>103.67</v>
      </c>
      <c r="H5383" s="102" t="s">
        <v>19551</v>
      </c>
    </row>
    <row r="5384" spans="1:8" x14ac:dyDescent="0.25">
      <c r="A5384" s="36"/>
      <c r="B5384" s="36"/>
      <c r="C5384" s="121"/>
      <c r="D5384" s="36" t="s">
        <v>7</v>
      </c>
      <c r="E5384" s="36">
        <v>0.5</v>
      </c>
      <c r="F5384" s="36">
        <v>1</v>
      </c>
      <c r="G5384" s="116">
        <v>12.96</v>
      </c>
      <c r="H5384" s="102"/>
    </row>
    <row r="5385" spans="1:8" x14ac:dyDescent="0.25">
      <c r="A5385" s="36"/>
      <c r="B5385" s="36"/>
      <c r="C5385" s="122" t="s">
        <v>16456</v>
      </c>
      <c r="D5385" s="106"/>
      <c r="E5385" s="106"/>
      <c r="F5385" s="106">
        <v>3</v>
      </c>
      <c r="G5385" s="117">
        <v>116.63</v>
      </c>
      <c r="H5385" s="102"/>
    </row>
    <row r="5386" spans="1:8" x14ac:dyDescent="0.25">
      <c r="A5386" s="36" t="s">
        <v>6048</v>
      </c>
      <c r="B5386" s="36" t="s">
        <v>11539</v>
      </c>
      <c r="C5386" s="121" t="s">
        <v>7100</v>
      </c>
      <c r="D5386" s="36" t="s">
        <v>7</v>
      </c>
      <c r="E5386" s="36">
        <v>0.5</v>
      </c>
      <c r="F5386" s="36">
        <v>1</v>
      </c>
      <c r="G5386" s="116">
        <v>12.96</v>
      </c>
      <c r="H5386" s="102" t="s">
        <v>19680</v>
      </c>
    </row>
    <row r="5387" spans="1:8" ht="31.5" x14ac:dyDescent="0.25">
      <c r="A5387" s="22"/>
      <c r="B5387" s="22"/>
      <c r="C5387" s="105" t="s">
        <v>16457</v>
      </c>
      <c r="D5387" s="105"/>
      <c r="E5387" s="107"/>
      <c r="F5387" s="108">
        <v>1</v>
      </c>
      <c r="G5387" s="118">
        <v>12.96</v>
      </c>
      <c r="H5387" s="102"/>
    </row>
    <row r="5388" spans="1:8" ht="31.5" x14ac:dyDescent="0.25">
      <c r="A5388" s="22" t="s">
        <v>6049</v>
      </c>
      <c r="B5388" s="22" t="s">
        <v>11540</v>
      </c>
      <c r="C5388" s="21" t="s">
        <v>6050</v>
      </c>
      <c r="D5388" s="21" t="s">
        <v>5</v>
      </c>
      <c r="E5388" s="22">
        <v>5</v>
      </c>
      <c r="F5388" s="44">
        <v>1</v>
      </c>
      <c r="G5388" s="119">
        <v>129.59</v>
      </c>
      <c r="H5388" s="102" t="s">
        <v>18050</v>
      </c>
    </row>
    <row r="5389" spans="1:8" ht="31.5" x14ac:dyDescent="0.25">
      <c r="A5389" s="22"/>
      <c r="B5389" s="22"/>
      <c r="C5389" s="105" t="s">
        <v>16458</v>
      </c>
      <c r="D5389" s="105"/>
      <c r="E5389" s="107"/>
      <c r="F5389" s="108">
        <v>1</v>
      </c>
      <c r="G5389" s="118">
        <v>129.59</v>
      </c>
      <c r="H5389" s="102"/>
    </row>
    <row r="5390" spans="1:8" ht="31.5" x14ac:dyDescent="0.25">
      <c r="A5390" s="22" t="s">
        <v>6051</v>
      </c>
      <c r="B5390" s="22" t="s">
        <v>11541</v>
      </c>
      <c r="C5390" s="21" t="s">
        <v>6052</v>
      </c>
      <c r="D5390" s="21" t="s">
        <v>3</v>
      </c>
      <c r="E5390" s="22">
        <v>10</v>
      </c>
      <c r="F5390" s="44">
        <v>7</v>
      </c>
      <c r="G5390" s="119">
        <v>1814.27</v>
      </c>
      <c r="H5390" s="102" t="s">
        <v>18880</v>
      </c>
    </row>
    <row r="5391" spans="1:8" x14ac:dyDescent="0.25">
      <c r="A5391" s="22"/>
      <c r="B5391" s="22"/>
      <c r="C5391" s="21"/>
      <c r="D5391" s="21" t="s">
        <v>4</v>
      </c>
      <c r="E5391" s="22">
        <v>8</v>
      </c>
      <c r="F5391" s="44">
        <v>1</v>
      </c>
      <c r="G5391" s="119">
        <v>207.35</v>
      </c>
      <c r="H5391" s="102"/>
    </row>
    <row r="5392" spans="1:8" x14ac:dyDescent="0.25">
      <c r="A5392" s="22"/>
      <c r="B5392" s="22"/>
      <c r="C5392" s="21"/>
      <c r="D5392" s="21" t="s">
        <v>5</v>
      </c>
      <c r="E5392" s="22">
        <v>5</v>
      </c>
      <c r="F5392" s="44">
        <v>12</v>
      </c>
      <c r="G5392" s="119">
        <v>1555.09</v>
      </c>
      <c r="H5392" s="102"/>
    </row>
    <row r="5393" spans="1:8" x14ac:dyDescent="0.25">
      <c r="A5393" s="22"/>
      <c r="B5393" s="22"/>
      <c r="C5393" s="21"/>
      <c r="D5393" s="21" t="s">
        <v>8</v>
      </c>
      <c r="E5393" s="22">
        <v>2</v>
      </c>
      <c r="F5393" s="44">
        <v>1</v>
      </c>
      <c r="G5393" s="119">
        <v>51.84</v>
      </c>
      <c r="H5393" s="102"/>
    </row>
    <row r="5394" spans="1:8" x14ac:dyDescent="0.25">
      <c r="A5394" s="22"/>
      <c r="B5394" s="22"/>
      <c r="C5394" s="21"/>
      <c r="D5394" s="21" t="s">
        <v>7</v>
      </c>
      <c r="E5394" s="22">
        <v>0.5</v>
      </c>
      <c r="F5394" s="44">
        <v>29</v>
      </c>
      <c r="G5394" s="119">
        <v>375.81</v>
      </c>
      <c r="H5394" s="102"/>
    </row>
    <row r="5395" spans="1:8" ht="31.5" x14ac:dyDescent="0.25">
      <c r="A5395" s="22"/>
      <c r="B5395" s="22"/>
      <c r="C5395" s="105" t="s">
        <v>16459</v>
      </c>
      <c r="D5395" s="105"/>
      <c r="E5395" s="107"/>
      <c r="F5395" s="108">
        <v>50</v>
      </c>
      <c r="G5395" s="118">
        <v>4004.36</v>
      </c>
      <c r="H5395" s="102"/>
    </row>
    <row r="5396" spans="1:8" ht="31.5" x14ac:dyDescent="0.25">
      <c r="A5396" s="22" t="s">
        <v>6053</v>
      </c>
      <c r="B5396" s="22" t="s">
        <v>11542</v>
      </c>
      <c r="C5396" s="21" t="s">
        <v>6054</v>
      </c>
      <c r="D5396" s="21" t="s">
        <v>7</v>
      </c>
      <c r="E5396" s="22">
        <v>0.5</v>
      </c>
      <c r="F5396" s="44">
        <v>1</v>
      </c>
      <c r="G5396" s="119">
        <v>12.96</v>
      </c>
      <c r="H5396" s="102" t="s">
        <v>17488</v>
      </c>
    </row>
    <row r="5397" spans="1:8" ht="31.5" x14ac:dyDescent="0.25">
      <c r="A5397" s="22"/>
      <c r="B5397" s="22"/>
      <c r="C5397" s="105" t="s">
        <v>16460</v>
      </c>
      <c r="D5397" s="105"/>
      <c r="E5397" s="107"/>
      <c r="F5397" s="108">
        <v>1</v>
      </c>
      <c r="G5397" s="118">
        <v>12.96</v>
      </c>
      <c r="H5397" s="102"/>
    </row>
    <row r="5398" spans="1:8" x14ac:dyDescent="0.25">
      <c r="A5398" s="22" t="s">
        <v>6056</v>
      </c>
      <c r="B5398" s="22" t="s">
        <v>11543</v>
      </c>
      <c r="C5398" s="21" t="s">
        <v>6057</v>
      </c>
      <c r="D5398" s="21" t="s">
        <v>7</v>
      </c>
      <c r="E5398" s="22">
        <v>0.5</v>
      </c>
      <c r="F5398" s="44">
        <v>2</v>
      </c>
      <c r="G5398" s="119">
        <v>25.92</v>
      </c>
      <c r="H5398" s="102" t="s">
        <v>17850</v>
      </c>
    </row>
    <row r="5399" spans="1:8" x14ac:dyDescent="0.25">
      <c r="A5399" s="22"/>
      <c r="B5399" s="22"/>
      <c r="C5399" s="105" t="s">
        <v>16461</v>
      </c>
      <c r="D5399" s="105"/>
      <c r="E5399" s="107"/>
      <c r="F5399" s="108">
        <v>2</v>
      </c>
      <c r="G5399" s="118">
        <v>25.92</v>
      </c>
      <c r="H5399" s="102"/>
    </row>
    <row r="5400" spans="1:8" ht="31.5" x14ac:dyDescent="0.25">
      <c r="A5400" s="22" t="s">
        <v>6058</v>
      </c>
      <c r="B5400" s="22" t="s">
        <v>11544</v>
      </c>
      <c r="C5400" s="21" t="s">
        <v>6059</v>
      </c>
      <c r="D5400" s="21" t="s">
        <v>7</v>
      </c>
      <c r="E5400" s="22">
        <v>0.5</v>
      </c>
      <c r="F5400" s="44">
        <v>1</v>
      </c>
      <c r="G5400" s="119">
        <v>12.96</v>
      </c>
      <c r="H5400" s="102" t="s">
        <v>18362</v>
      </c>
    </row>
    <row r="5401" spans="1:8" ht="31.5" x14ac:dyDescent="0.25">
      <c r="A5401" s="22"/>
      <c r="B5401" s="22"/>
      <c r="C5401" s="105" t="s">
        <v>16462</v>
      </c>
      <c r="D5401" s="105"/>
      <c r="E5401" s="107"/>
      <c r="F5401" s="108">
        <v>1</v>
      </c>
      <c r="G5401" s="118">
        <v>12.96</v>
      </c>
      <c r="H5401" s="102"/>
    </row>
    <row r="5402" spans="1:8" ht="31.5" x14ac:dyDescent="0.25">
      <c r="A5402" s="22" t="s">
        <v>6060</v>
      </c>
      <c r="B5402" s="22" t="s">
        <v>11545</v>
      </c>
      <c r="C5402" s="21" t="s">
        <v>6061</v>
      </c>
      <c r="D5402" s="21" t="s">
        <v>8</v>
      </c>
      <c r="E5402" s="22">
        <v>2</v>
      </c>
      <c r="F5402" s="44">
        <v>1</v>
      </c>
      <c r="G5402" s="119">
        <v>51.84</v>
      </c>
      <c r="H5402" s="102" t="s">
        <v>17625</v>
      </c>
    </row>
    <row r="5403" spans="1:8" ht="31.5" x14ac:dyDescent="0.25">
      <c r="A5403" s="22"/>
      <c r="B5403" s="22"/>
      <c r="C5403" s="105" t="s">
        <v>16463</v>
      </c>
      <c r="D5403" s="105"/>
      <c r="E5403" s="107"/>
      <c r="F5403" s="108">
        <v>1</v>
      </c>
      <c r="G5403" s="118">
        <v>51.84</v>
      </c>
      <c r="H5403" s="102"/>
    </row>
    <row r="5404" spans="1:8" ht="31.5" x14ac:dyDescent="0.25">
      <c r="A5404" s="22" t="s">
        <v>2351</v>
      </c>
      <c r="B5404" s="22" t="s">
        <v>9205</v>
      </c>
      <c r="C5404" s="21" t="s">
        <v>6540</v>
      </c>
      <c r="D5404" s="21" t="s">
        <v>5</v>
      </c>
      <c r="E5404" s="22">
        <v>5</v>
      </c>
      <c r="F5404" s="44">
        <v>2</v>
      </c>
      <c r="G5404" s="119">
        <v>259.18</v>
      </c>
      <c r="H5404" s="102" t="s">
        <v>18210</v>
      </c>
    </row>
    <row r="5405" spans="1:8" x14ac:dyDescent="0.25">
      <c r="A5405" s="22"/>
      <c r="B5405" s="22"/>
      <c r="C5405" s="21"/>
      <c r="D5405" s="21" t="s">
        <v>7</v>
      </c>
      <c r="E5405" s="22">
        <v>0.5</v>
      </c>
      <c r="F5405" s="44">
        <v>2</v>
      </c>
      <c r="G5405" s="119">
        <v>25.92</v>
      </c>
      <c r="H5405" s="102"/>
    </row>
    <row r="5406" spans="1:8" ht="31.5" x14ac:dyDescent="0.25">
      <c r="A5406" s="22"/>
      <c r="B5406" s="22"/>
      <c r="C5406" s="105" t="s">
        <v>16464</v>
      </c>
      <c r="D5406" s="105"/>
      <c r="E5406" s="107"/>
      <c r="F5406" s="108">
        <v>4</v>
      </c>
      <c r="G5406" s="118">
        <v>285.10000000000002</v>
      </c>
      <c r="H5406" s="102"/>
    </row>
    <row r="5407" spans="1:8" ht="47.25" x14ac:dyDescent="0.25">
      <c r="A5407" s="22" t="s">
        <v>6062</v>
      </c>
      <c r="B5407" s="22" t="s">
        <v>11546</v>
      </c>
      <c r="C5407" s="21" t="s">
        <v>6063</v>
      </c>
      <c r="D5407" s="21" t="s">
        <v>8</v>
      </c>
      <c r="E5407" s="22">
        <v>2</v>
      </c>
      <c r="F5407" s="44">
        <v>5</v>
      </c>
      <c r="G5407" s="119">
        <v>259.18</v>
      </c>
      <c r="H5407" s="102" t="s">
        <v>17710</v>
      </c>
    </row>
    <row r="5408" spans="1:8" x14ac:dyDescent="0.25">
      <c r="A5408" s="22"/>
      <c r="B5408" s="22"/>
      <c r="C5408" s="21"/>
      <c r="D5408" s="21" t="s">
        <v>7</v>
      </c>
      <c r="E5408" s="22">
        <v>0.5</v>
      </c>
      <c r="F5408" s="44">
        <v>5</v>
      </c>
      <c r="G5408" s="119">
        <v>64.8</v>
      </c>
      <c r="H5408" s="102"/>
    </row>
    <row r="5409" spans="1:8" ht="47.25" x14ac:dyDescent="0.25">
      <c r="A5409" s="22"/>
      <c r="B5409" s="22"/>
      <c r="C5409" s="105" t="s">
        <v>16465</v>
      </c>
      <c r="D5409" s="105"/>
      <c r="E5409" s="107"/>
      <c r="F5409" s="108">
        <v>10</v>
      </c>
      <c r="G5409" s="118">
        <v>323.98</v>
      </c>
      <c r="H5409" s="102"/>
    </row>
    <row r="5410" spans="1:8" x14ac:dyDescent="0.25">
      <c r="A5410" s="22" t="s">
        <v>6064</v>
      </c>
      <c r="B5410" s="22" t="s">
        <v>11547</v>
      </c>
      <c r="C5410" s="21" t="s">
        <v>6065</v>
      </c>
      <c r="D5410" s="21" t="s">
        <v>7</v>
      </c>
      <c r="E5410" s="22">
        <v>0.5</v>
      </c>
      <c r="F5410" s="44">
        <v>1</v>
      </c>
      <c r="G5410" s="119">
        <v>12.96</v>
      </c>
      <c r="H5410" s="102" t="s">
        <v>19020</v>
      </c>
    </row>
    <row r="5411" spans="1:8" ht="31.5" x14ac:dyDescent="0.25">
      <c r="A5411" s="22"/>
      <c r="B5411" s="22"/>
      <c r="C5411" s="105" t="s">
        <v>16466</v>
      </c>
      <c r="D5411" s="105"/>
      <c r="E5411" s="107"/>
      <c r="F5411" s="108">
        <v>1</v>
      </c>
      <c r="G5411" s="118">
        <v>12.96</v>
      </c>
      <c r="H5411" s="102"/>
    </row>
    <row r="5412" spans="1:8" x14ac:dyDescent="0.25">
      <c r="A5412" s="22" t="s">
        <v>6796</v>
      </c>
      <c r="B5412" s="22" t="s">
        <v>11548</v>
      </c>
      <c r="C5412" s="21" t="s">
        <v>6055</v>
      </c>
      <c r="D5412" s="21" t="s">
        <v>7</v>
      </c>
      <c r="E5412" s="22">
        <v>0.5</v>
      </c>
      <c r="F5412" s="44">
        <v>1</v>
      </c>
      <c r="G5412" s="119">
        <v>12.96</v>
      </c>
      <c r="H5412" s="102" t="s">
        <v>18534</v>
      </c>
    </row>
    <row r="5413" spans="1:8" ht="31.5" x14ac:dyDescent="0.25">
      <c r="A5413" s="22"/>
      <c r="B5413" s="22"/>
      <c r="C5413" s="105" t="s">
        <v>16467</v>
      </c>
      <c r="D5413" s="105"/>
      <c r="E5413" s="107"/>
      <c r="F5413" s="108">
        <v>1</v>
      </c>
      <c r="G5413" s="118">
        <v>12.96</v>
      </c>
      <c r="H5413" s="102"/>
    </row>
    <row r="5414" spans="1:8" ht="31.5" x14ac:dyDescent="0.25">
      <c r="A5414" s="22" t="s">
        <v>6797</v>
      </c>
      <c r="B5414" s="22" t="s">
        <v>11549</v>
      </c>
      <c r="C5414" s="21" t="s">
        <v>6798</v>
      </c>
      <c r="D5414" s="21" t="s">
        <v>7</v>
      </c>
      <c r="E5414" s="22">
        <v>0.5</v>
      </c>
      <c r="F5414" s="44">
        <v>1</v>
      </c>
      <c r="G5414" s="119">
        <v>12.96</v>
      </c>
      <c r="H5414" s="102" t="s">
        <v>18614</v>
      </c>
    </row>
    <row r="5415" spans="1:8" ht="31.5" x14ac:dyDescent="0.25">
      <c r="A5415" s="22"/>
      <c r="B5415" s="22"/>
      <c r="C5415" s="105" t="s">
        <v>16468</v>
      </c>
      <c r="D5415" s="105"/>
      <c r="E5415" s="107"/>
      <c r="F5415" s="108">
        <v>1</v>
      </c>
      <c r="G5415" s="118">
        <v>12.96</v>
      </c>
      <c r="H5415" s="102"/>
    </row>
    <row r="5416" spans="1:8" ht="110.25" x14ac:dyDescent="0.25">
      <c r="A5416" s="22" t="s">
        <v>6066</v>
      </c>
      <c r="B5416" s="22" t="s">
        <v>11550</v>
      </c>
      <c r="C5416" s="21" t="s">
        <v>6067</v>
      </c>
      <c r="D5416" s="21" t="s">
        <v>4</v>
      </c>
      <c r="E5416" s="22">
        <v>8</v>
      </c>
      <c r="F5416" s="44">
        <v>1</v>
      </c>
      <c r="G5416" s="119">
        <v>207.35</v>
      </c>
      <c r="H5416" s="102" t="s">
        <v>19365</v>
      </c>
    </row>
    <row r="5417" spans="1:8" x14ac:dyDescent="0.25">
      <c r="A5417" s="22"/>
      <c r="B5417" s="22"/>
      <c r="C5417" s="21"/>
      <c r="D5417" s="21" t="s">
        <v>5</v>
      </c>
      <c r="E5417" s="22">
        <v>5</v>
      </c>
      <c r="F5417" s="44">
        <v>3</v>
      </c>
      <c r="G5417" s="119">
        <v>388.77</v>
      </c>
      <c r="H5417" s="102"/>
    </row>
    <row r="5418" spans="1:8" x14ac:dyDescent="0.25">
      <c r="A5418" s="22"/>
      <c r="B5418" s="22"/>
      <c r="C5418" s="21"/>
      <c r="D5418" s="21" t="s">
        <v>6</v>
      </c>
      <c r="E5418" s="22">
        <v>1</v>
      </c>
      <c r="F5418" s="44">
        <v>11</v>
      </c>
      <c r="G5418" s="119">
        <v>285.10000000000002</v>
      </c>
      <c r="H5418" s="102"/>
    </row>
    <row r="5419" spans="1:8" x14ac:dyDescent="0.25">
      <c r="A5419" s="22"/>
      <c r="B5419" s="22"/>
      <c r="C5419" s="21"/>
      <c r="D5419" s="21" t="s">
        <v>7</v>
      </c>
      <c r="E5419" s="22">
        <v>0.5</v>
      </c>
      <c r="F5419" s="44">
        <v>8</v>
      </c>
      <c r="G5419" s="119">
        <v>103.67</v>
      </c>
      <c r="H5419" s="102"/>
    </row>
    <row r="5420" spans="1:8" ht="141.75" x14ac:dyDescent="0.25">
      <c r="A5420" s="22"/>
      <c r="B5420" s="22"/>
      <c r="C5420" s="105" t="s">
        <v>16469</v>
      </c>
      <c r="D5420" s="105"/>
      <c r="E5420" s="107"/>
      <c r="F5420" s="108">
        <v>23</v>
      </c>
      <c r="G5420" s="118">
        <v>984.89</v>
      </c>
      <c r="H5420" s="102"/>
    </row>
    <row r="5421" spans="1:8" x14ac:dyDescent="0.25">
      <c r="A5421" s="22" t="s">
        <v>6068</v>
      </c>
      <c r="B5421" s="22" t="s">
        <v>11551</v>
      </c>
      <c r="C5421" s="21" t="s">
        <v>6069</v>
      </c>
      <c r="D5421" s="21" t="s">
        <v>7</v>
      </c>
      <c r="E5421" s="22">
        <v>0.5</v>
      </c>
      <c r="F5421" s="44">
        <v>1</v>
      </c>
      <c r="G5421" s="119">
        <v>12.96</v>
      </c>
      <c r="H5421" s="102" t="s">
        <v>17498</v>
      </c>
    </row>
    <row r="5422" spans="1:8" ht="31.5" x14ac:dyDescent="0.25">
      <c r="A5422" s="22"/>
      <c r="B5422" s="22"/>
      <c r="C5422" s="105" t="s">
        <v>16470</v>
      </c>
      <c r="D5422" s="105"/>
      <c r="E5422" s="107"/>
      <c r="F5422" s="108">
        <v>1</v>
      </c>
      <c r="G5422" s="118">
        <v>12.96</v>
      </c>
      <c r="H5422" s="102"/>
    </row>
    <row r="5423" spans="1:8" ht="31.5" x14ac:dyDescent="0.25">
      <c r="A5423" s="22" t="s">
        <v>6070</v>
      </c>
      <c r="B5423" s="22" t="s">
        <v>11552</v>
      </c>
      <c r="C5423" s="21" t="s">
        <v>6071</v>
      </c>
      <c r="D5423" s="21" t="s">
        <v>8</v>
      </c>
      <c r="E5423" s="22">
        <v>2</v>
      </c>
      <c r="F5423" s="44">
        <v>1</v>
      </c>
      <c r="G5423" s="119">
        <v>51.84</v>
      </c>
      <c r="H5423" s="102" t="s">
        <v>20385</v>
      </c>
    </row>
    <row r="5424" spans="1:8" ht="31.5" x14ac:dyDescent="0.25">
      <c r="A5424" s="22"/>
      <c r="B5424" s="22"/>
      <c r="C5424" s="105" t="s">
        <v>16471</v>
      </c>
      <c r="D5424" s="105"/>
      <c r="E5424" s="107"/>
      <c r="F5424" s="108">
        <v>1</v>
      </c>
      <c r="G5424" s="118">
        <v>51.84</v>
      </c>
      <c r="H5424" s="102"/>
    </row>
    <row r="5425" spans="1:8" ht="47.25" x14ac:dyDescent="0.25">
      <c r="A5425" s="22" t="s">
        <v>6072</v>
      </c>
      <c r="B5425" s="22" t="s">
        <v>11553</v>
      </c>
      <c r="C5425" s="21" t="s">
        <v>6073</v>
      </c>
      <c r="D5425" s="21" t="s">
        <v>4</v>
      </c>
      <c r="E5425" s="22">
        <v>8</v>
      </c>
      <c r="F5425" s="44">
        <v>1</v>
      </c>
      <c r="G5425" s="119">
        <v>207.35</v>
      </c>
      <c r="H5425" s="102" t="s">
        <v>16977</v>
      </c>
    </row>
    <row r="5426" spans="1:8" ht="47.25" x14ac:dyDescent="0.25">
      <c r="A5426" s="22"/>
      <c r="B5426" s="22"/>
      <c r="C5426" s="105" t="s">
        <v>16472</v>
      </c>
      <c r="D5426" s="105"/>
      <c r="E5426" s="107"/>
      <c r="F5426" s="108">
        <v>1</v>
      </c>
      <c r="G5426" s="118">
        <v>207.35</v>
      </c>
      <c r="H5426" s="102"/>
    </row>
    <row r="5427" spans="1:8" x14ac:dyDescent="0.25">
      <c r="A5427" s="22" t="s">
        <v>6074</v>
      </c>
      <c r="B5427" s="22" t="s">
        <v>11554</v>
      </c>
      <c r="C5427" s="21" t="s">
        <v>6075</v>
      </c>
      <c r="D5427" s="21" t="s">
        <v>7</v>
      </c>
      <c r="E5427" s="22">
        <v>0.5</v>
      </c>
      <c r="F5427" s="44">
        <v>1</v>
      </c>
      <c r="G5427" s="119">
        <v>12.96</v>
      </c>
      <c r="H5427" s="102" t="s">
        <v>19512</v>
      </c>
    </row>
    <row r="5428" spans="1:8" ht="31.5" x14ac:dyDescent="0.25">
      <c r="A5428" s="22"/>
      <c r="B5428" s="22"/>
      <c r="C5428" s="105" t="s">
        <v>16473</v>
      </c>
      <c r="D5428" s="105"/>
      <c r="E5428" s="107"/>
      <c r="F5428" s="108">
        <v>1</v>
      </c>
      <c r="G5428" s="118">
        <v>12.96</v>
      </c>
      <c r="H5428" s="102"/>
    </row>
    <row r="5429" spans="1:8" ht="31.5" x14ac:dyDescent="0.25">
      <c r="A5429" s="22" t="s">
        <v>6077</v>
      </c>
      <c r="B5429" s="22" t="s">
        <v>11555</v>
      </c>
      <c r="C5429" s="21" t="s">
        <v>6078</v>
      </c>
      <c r="D5429" s="21" t="s">
        <v>8</v>
      </c>
      <c r="E5429" s="22">
        <v>2</v>
      </c>
      <c r="F5429" s="44">
        <v>1</v>
      </c>
      <c r="G5429" s="119">
        <v>51.84</v>
      </c>
      <c r="H5429" s="102" t="s">
        <v>19660</v>
      </c>
    </row>
    <row r="5430" spans="1:8" ht="31.5" x14ac:dyDescent="0.25">
      <c r="A5430" s="22"/>
      <c r="B5430" s="22"/>
      <c r="C5430" s="105" t="s">
        <v>16474</v>
      </c>
      <c r="D5430" s="105"/>
      <c r="E5430" s="107"/>
      <c r="F5430" s="108">
        <v>1</v>
      </c>
      <c r="G5430" s="118">
        <v>51.84</v>
      </c>
      <c r="H5430" s="102"/>
    </row>
    <row r="5431" spans="1:8" ht="31.5" x14ac:dyDescent="0.25">
      <c r="A5431" s="22" t="s">
        <v>6079</v>
      </c>
      <c r="B5431" s="22" t="s">
        <v>11556</v>
      </c>
      <c r="C5431" s="21" t="s">
        <v>6080</v>
      </c>
      <c r="D5431" s="21" t="s">
        <v>8</v>
      </c>
      <c r="E5431" s="22">
        <v>2</v>
      </c>
      <c r="F5431" s="44">
        <v>1</v>
      </c>
      <c r="G5431" s="119">
        <v>51.84</v>
      </c>
      <c r="H5431" s="102" t="s">
        <v>20241</v>
      </c>
    </row>
    <row r="5432" spans="1:8" ht="31.5" x14ac:dyDescent="0.25">
      <c r="A5432" s="22"/>
      <c r="B5432" s="22"/>
      <c r="C5432" s="105" t="s">
        <v>16475</v>
      </c>
      <c r="D5432" s="105"/>
      <c r="E5432" s="107"/>
      <c r="F5432" s="108">
        <v>1</v>
      </c>
      <c r="G5432" s="118">
        <v>51.84</v>
      </c>
      <c r="H5432" s="102"/>
    </row>
    <row r="5433" spans="1:8" x14ac:dyDescent="0.25">
      <c r="A5433" s="22" t="s">
        <v>6081</v>
      </c>
      <c r="B5433" s="22" t="s">
        <v>11557</v>
      </c>
      <c r="C5433" s="21" t="s">
        <v>6082</v>
      </c>
      <c r="D5433" s="21" t="s">
        <v>3</v>
      </c>
      <c r="E5433" s="22">
        <v>10</v>
      </c>
      <c r="F5433" s="44">
        <v>1</v>
      </c>
      <c r="G5433" s="119">
        <v>259.18</v>
      </c>
      <c r="H5433" s="102" t="s">
        <v>19632</v>
      </c>
    </row>
    <row r="5434" spans="1:8" ht="31.5" x14ac:dyDescent="0.25">
      <c r="A5434" s="22"/>
      <c r="B5434" s="22"/>
      <c r="C5434" s="105" t="s">
        <v>16476</v>
      </c>
      <c r="D5434" s="105"/>
      <c r="E5434" s="107"/>
      <c r="F5434" s="108">
        <v>1</v>
      </c>
      <c r="G5434" s="118">
        <v>259.18</v>
      </c>
      <c r="H5434" s="102"/>
    </row>
    <row r="5435" spans="1:8" ht="31.5" x14ac:dyDescent="0.25">
      <c r="A5435" s="22" t="s">
        <v>1587</v>
      </c>
      <c r="B5435" s="22" t="s">
        <v>11558</v>
      </c>
      <c r="C5435" s="21" t="s">
        <v>1588</v>
      </c>
      <c r="D5435" s="21" t="s">
        <v>5</v>
      </c>
      <c r="E5435" s="22">
        <v>5</v>
      </c>
      <c r="F5435" s="44">
        <v>1</v>
      </c>
      <c r="G5435" s="119">
        <v>129.59</v>
      </c>
      <c r="H5435" s="102" t="s">
        <v>17170</v>
      </c>
    </row>
    <row r="5436" spans="1:8" ht="31.5" x14ac:dyDescent="0.25">
      <c r="A5436" s="22"/>
      <c r="B5436" s="22"/>
      <c r="C5436" s="105" t="s">
        <v>16477</v>
      </c>
      <c r="D5436" s="105"/>
      <c r="E5436" s="107"/>
      <c r="F5436" s="108">
        <v>1</v>
      </c>
      <c r="G5436" s="118">
        <v>129.59</v>
      </c>
      <c r="H5436" s="102"/>
    </row>
    <row r="5437" spans="1:8" ht="31.5" x14ac:dyDescent="0.25">
      <c r="A5437" s="22" t="s">
        <v>6083</v>
      </c>
      <c r="B5437" s="22" t="s">
        <v>11559</v>
      </c>
      <c r="C5437" s="21" t="s">
        <v>6084</v>
      </c>
      <c r="D5437" s="21" t="s">
        <v>8</v>
      </c>
      <c r="E5437" s="22">
        <v>2</v>
      </c>
      <c r="F5437" s="44">
        <v>1</v>
      </c>
      <c r="G5437" s="119">
        <v>51.84</v>
      </c>
      <c r="H5437" s="102" t="s">
        <v>20505</v>
      </c>
    </row>
    <row r="5438" spans="1:8" ht="31.5" x14ac:dyDescent="0.25">
      <c r="A5438" s="22"/>
      <c r="B5438" s="22"/>
      <c r="C5438" s="105" t="s">
        <v>16478</v>
      </c>
      <c r="D5438" s="105"/>
      <c r="E5438" s="107"/>
      <c r="F5438" s="108">
        <v>1</v>
      </c>
      <c r="G5438" s="118">
        <v>51.84</v>
      </c>
      <c r="H5438" s="102"/>
    </row>
    <row r="5439" spans="1:8" x14ac:dyDescent="0.25">
      <c r="A5439" s="22" t="s">
        <v>6085</v>
      </c>
      <c r="B5439" s="22" t="s">
        <v>11560</v>
      </c>
      <c r="C5439" s="21" t="s">
        <v>6086</v>
      </c>
      <c r="D5439" s="21" t="s">
        <v>7</v>
      </c>
      <c r="E5439" s="22">
        <v>0.5</v>
      </c>
      <c r="F5439" s="44">
        <v>1</v>
      </c>
      <c r="G5439" s="119">
        <v>12.96</v>
      </c>
      <c r="H5439" s="102" t="s">
        <v>17380</v>
      </c>
    </row>
    <row r="5440" spans="1:8" ht="31.5" x14ac:dyDescent="0.25">
      <c r="A5440" s="22"/>
      <c r="B5440" s="22"/>
      <c r="C5440" s="105" t="s">
        <v>16479</v>
      </c>
      <c r="D5440" s="105"/>
      <c r="E5440" s="107"/>
      <c r="F5440" s="108">
        <v>1</v>
      </c>
      <c r="G5440" s="118">
        <v>12.96</v>
      </c>
      <c r="H5440" s="102"/>
    </row>
    <row r="5441" spans="1:8" x14ac:dyDescent="0.25">
      <c r="A5441" s="22" t="s">
        <v>6087</v>
      </c>
      <c r="B5441" s="22" t="s">
        <v>11561</v>
      </c>
      <c r="C5441" s="21" t="s">
        <v>6088</v>
      </c>
      <c r="D5441" s="21" t="s">
        <v>7</v>
      </c>
      <c r="E5441" s="22">
        <v>0.5</v>
      </c>
      <c r="F5441" s="44">
        <v>1</v>
      </c>
      <c r="G5441" s="119">
        <v>12.96</v>
      </c>
      <c r="H5441" s="102" t="s">
        <v>18091</v>
      </c>
    </row>
    <row r="5442" spans="1:8" ht="31.5" x14ac:dyDescent="0.25">
      <c r="A5442" s="22"/>
      <c r="B5442" s="22"/>
      <c r="C5442" s="105" t="s">
        <v>16480</v>
      </c>
      <c r="D5442" s="105"/>
      <c r="E5442" s="107"/>
      <c r="F5442" s="108">
        <v>1</v>
      </c>
      <c r="G5442" s="118">
        <v>12.96</v>
      </c>
      <c r="H5442" s="102"/>
    </row>
    <row r="5443" spans="1:8" x14ac:dyDescent="0.25">
      <c r="A5443" s="22" t="s">
        <v>6089</v>
      </c>
      <c r="B5443" s="22" t="s">
        <v>11562</v>
      </c>
      <c r="C5443" s="21" t="s">
        <v>16481</v>
      </c>
      <c r="D5443" s="21" t="s">
        <v>7</v>
      </c>
      <c r="E5443" s="22">
        <v>0.5</v>
      </c>
      <c r="F5443" s="44">
        <v>1</v>
      </c>
      <c r="G5443" s="119">
        <v>12.96</v>
      </c>
      <c r="H5443" s="114" t="s">
        <v>18958</v>
      </c>
    </row>
    <row r="5444" spans="1:8" x14ac:dyDescent="0.25">
      <c r="A5444" s="22"/>
      <c r="B5444" s="22"/>
      <c r="C5444" s="105" t="s">
        <v>16482</v>
      </c>
      <c r="D5444" s="105"/>
      <c r="E5444" s="107"/>
      <c r="F5444" s="108">
        <v>1</v>
      </c>
      <c r="G5444" s="118">
        <v>12.96</v>
      </c>
      <c r="H5444" s="102"/>
    </row>
    <row r="5445" spans="1:8" x14ac:dyDescent="0.25">
      <c r="A5445" s="22" t="s">
        <v>6090</v>
      </c>
      <c r="B5445" s="22" t="s">
        <v>11563</v>
      </c>
      <c r="C5445" s="21" t="s">
        <v>6091</v>
      </c>
      <c r="D5445" s="21" t="s">
        <v>7</v>
      </c>
      <c r="E5445" s="22">
        <v>0.5</v>
      </c>
      <c r="F5445" s="44">
        <v>1</v>
      </c>
      <c r="G5445" s="119">
        <v>12.96</v>
      </c>
      <c r="H5445" s="102" t="s">
        <v>20233</v>
      </c>
    </row>
    <row r="5446" spans="1:8" ht="31.5" x14ac:dyDescent="0.25">
      <c r="A5446" s="22"/>
      <c r="B5446" s="22"/>
      <c r="C5446" s="105" t="s">
        <v>16483</v>
      </c>
      <c r="D5446" s="105"/>
      <c r="E5446" s="107"/>
      <c r="F5446" s="108">
        <v>1</v>
      </c>
      <c r="G5446" s="118">
        <v>12.96</v>
      </c>
      <c r="H5446" s="102"/>
    </row>
    <row r="5447" spans="1:8" ht="31.5" x14ac:dyDescent="0.25">
      <c r="A5447" s="22" t="s">
        <v>6094</v>
      </c>
      <c r="B5447" s="22" t="s">
        <v>11564</v>
      </c>
      <c r="C5447" s="21" t="s">
        <v>6095</v>
      </c>
      <c r="D5447" s="21" t="s">
        <v>3</v>
      </c>
      <c r="E5447" s="22">
        <v>10</v>
      </c>
      <c r="F5447" s="44">
        <v>1</v>
      </c>
      <c r="G5447" s="119">
        <v>259.18</v>
      </c>
      <c r="H5447" s="102" t="s">
        <v>18672</v>
      </c>
    </row>
    <row r="5448" spans="1:8" ht="47.25" x14ac:dyDescent="0.25">
      <c r="A5448" s="22"/>
      <c r="B5448" s="22"/>
      <c r="C5448" s="105" t="s">
        <v>16484</v>
      </c>
      <c r="D5448" s="105"/>
      <c r="E5448" s="107"/>
      <c r="F5448" s="108">
        <v>1</v>
      </c>
      <c r="G5448" s="118">
        <v>259.18</v>
      </c>
      <c r="H5448" s="102"/>
    </row>
    <row r="5449" spans="1:8" ht="31.5" x14ac:dyDescent="0.25">
      <c r="A5449" s="22" t="s">
        <v>6098</v>
      </c>
      <c r="B5449" s="22" t="s">
        <v>11565</v>
      </c>
      <c r="C5449" s="21" t="s">
        <v>6099</v>
      </c>
      <c r="D5449" s="21" t="s">
        <v>7</v>
      </c>
      <c r="E5449" s="22">
        <v>0.5</v>
      </c>
      <c r="F5449" s="44">
        <v>1</v>
      </c>
      <c r="G5449" s="119">
        <v>12.96</v>
      </c>
      <c r="H5449" s="102" t="s">
        <v>19037</v>
      </c>
    </row>
    <row r="5450" spans="1:8" ht="31.5" x14ac:dyDescent="0.25">
      <c r="A5450" s="22"/>
      <c r="B5450" s="22"/>
      <c r="C5450" s="105" t="s">
        <v>16485</v>
      </c>
      <c r="D5450" s="105"/>
      <c r="E5450" s="107"/>
      <c r="F5450" s="108">
        <v>1</v>
      </c>
      <c r="G5450" s="118">
        <v>12.96</v>
      </c>
      <c r="H5450" s="102"/>
    </row>
    <row r="5451" spans="1:8" ht="31.5" x14ac:dyDescent="0.25">
      <c r="A5451" s="22" t="s">
        <v>808</v>
      </c>
      <c r="B5451" s="22" t="s">
        <v>11566</v>
      </c>
      <c r="C5451" s="21" t="s">
        <v>2697</v>
      </c>
      <c r="D5451" s="21" t="s">
        <v>5</v>
      </c>
      <c r="E5451" s="22">
        <v>5</v>
      </c>
      <c r="F5451" s="44">
        <v>1</v>
      </c>
      <c r="G5451" s="119">
        <v>129.59</v>
      </c>
      <c r="H5451" s="102" t="s">
        <v>19897</v>
      </c>
    </row>
    <row r="5452" spans="1:8" x14ac:dyDescent="0.25">
      <c r="A5452" s="22"/>
      <c r="B5452" s="22"/>
      <c r="C5452" s="21"/>
      <c r="D5452" s="21" t="s">
        <v>7</v>
      </c>
      <c r="E5452" s="22">
        <v>0.5</v>
      </c>
      <c r="F5452" s="44">
        <v>2</v>
      </c>
      <c r="G5452" s="119">
        <v>25.92</v>
      </c>
      <c r="H5452" s="102"/>
    </row>
    <row r="5453" spans="1:8" ht="31.5" x14ac:dyDescent="0.25">
      <c r="A5453" s="22"/>
      <c r="B5453" s="22"/>
      <c r="C5453" s="105" t="s">
        <v>16486</v>
      </c>
      <c r="D5453" s="105"/>
      <c r="E5453" s="107"/>
      <c r="F5453" s="108">
        <v>3</v>
      </c>
      <c r="G5453" s="118">
        <v>155.51</v>
      </c>
      <c r="H5453" s="102"/>
    </row>
    <row r="5454" spans="1:8" ht="31.5" x14ac:dyDescent="0.25">
      <c r="A5454" s="22" t="s">
        <v>810</v>
      </c>
      <c r="B5454" s="22" t="s">
        <v>11567</v>
      </c>
      <c r="C5454" s="21" t="s">
        <v>2480</v>
      </c>
      <c r="D5454" s="21" t="s">
        <v>5</v>
      </c>
      <c r="E5454" s="22">
        <v>5</v>
      </c>
      <c r="F5454" s="44">
        <v>1</v>
      </c>
      <c r="G5454" s="119">
        <v>129.59</v>
      </c>
      <c r="H5454" s="102" t="s">
        <v>18310</v>
      </c>
    </row>
    <row r="5455" spans="1:8" x14ac:dyDescent="0.25">
      <c r="A5455" s="22"/>
      <c r="B5455" s="22"/>
      <c r="C5455" s="21"/>
      <c r="D5455" s="21" t="s">
        <v>7</v>
      </c>
      <c r="E5455" s="22">
        <v>0.5</v>
      </c>
      <c r="F5455" s="44">
        <v>3</v>
      </c>
      <c r="G5455" s="119">
        <v>38.880000000000003</v>
      </c>
      <c r="H5455" s="102"/>
    </row>
    <row r="5456" spans="1:8" ht="31.5" x14ac:dyDescent="0.25">
      <c r="A5456" s="22"/>
      <c r="B5456" s="22"/>
      <c r="C5456" s="105" t="s">
        <v>16487</v>
      </c>
      <c r="D5456" s="105"/>
      <c r="E5456" s="107"/>
      <c r="F5456" s="108">
        <v>4</v>
      </c>
      <c r="G5456" s="118">
        <v>168.47</v>
      </c>
      <c r="H5456" s="102"/>
    </row>
    <row r="5457" spans="1:8" ht="31.5" x14ac:dyDescent="0.25">
      <c r="A5457" s="22" t="s">
        <v>6100</v>
      </c>
      <c r="B5457" s="22" t="s">
        <v>11568</v>
      </c>
      <c r="C5457" s="21" t="s">
        <v>6101</v>
      </c>
      <c r="D5457" s="21" t="s">
        <v>8</v>
      </c>
      <c r="E5457" s="22">
        <v>2</v>
      </c>
      <c r="F5457" s="44">
        <v>1</v>
      </c>
      <c r="G5457" s="119">
        <v>51.84</v>
      </c>
      <c r="H5457" s="102" t="s">
        <v>18622</v>
      </c>
    </row>
    <row r="5458" spans="1:8" ht="31.5" x14ac:dyDescent="0.25">
      <c r="A5458" s="22"/>
      <c r="B5458" s="22"/>
      <c r="C5458" s="105" t="s">
        <v>16488</v>
      </c>
      <c r="D5458" s="105"/>
      <c r="E5458" s="107"/>
      <c r="F5458" s="108">
        <v>1</v>
      </c>
      <c r="G5458" s="118">
        <v>51.84</v>
      </c>
      <c r="H5458" s="102"/>
    </row>
    <row r="5459" spans="1:8" ht="31.5" x14ac:dyDescent="0.25">
      <c r="A5459" s="22" t="s">
        <v>813</v>
      </c>
      <c r="B5459" s="22" t="s">
        <v>11569</v>
      </c>
      <c r="C5459" s="21" t="s">
        <v>287</v>
      </c>
      <c r="D5459" s="21" t="s">
        <v>5</v>
      </c>
      <c r="E5459" s="22">
        <v>5</v>
      </c>
      <c r="F5459" s="44">
        <v>1</v>
      </c>
      <c r="G5459" s="119">
        <v>129.59</v>
      </c>
      <c r="H5459" s="102" t="s">
        <v>20081</v>
      </c>
    </row>
    <row r="5460" spans="1:8" ht="31.5" x14ac:dyDescent="0.25">
      <c r="A5460" s="22"/>
      <c r="B5460" s="22"/>
      <c r="C5460" s="105" t="s">
        <v>16489</v>
      </c>
      <c r="D5460" s="105"/>
      <c r="E5460" s="107"/>
      <c r="F5460" s="108">
        <v>1</v>
      </c>
      <c r="G5460" s="118">
        <v>129.59</v>
      </c>
      <c r="H5460" s="102"/>
    </row>
    <row r="5461" spans="1:8" ht="47.25" x14ac:dyDescent="0.25">
      <c r="A5461" s="22" t="s">
        <v>6102</v>
      </c>
      <c r="B5461" s="22" t="s">
        <v>11570</v>
      </c>
      <c r="C5461" s="21" t="s">
        <v>6103</v>
      </c>
      <c r="D5461" s="21" t="s">
        <v>7</v>
      </c>
      <c r="E5461" s="22">
        <v>0.5</v>
      </c>
      <c r="F5461" s="44">
        <v>2</v>
      </c>
      <c r="G5461" s="119">
        <v>25.92</v>
      </c>
      <c r="H5461" s="114" t="s">
        <v>18739</v>
      </c>
    </row>
    <row r="5462" spans="1:8" ht="47.25" x14ac:dyDescent="0.25">
      <c r="A5462" s="22"/>
      <c r="B5462" s="22"/>
      <c r="C5462" s="105" t="s">
        <v>16490</v>
      </c>
      <c r="D5462" s="105"/>
      <c r="E5462" s="107"/>
      <c r="F5462" s="108">
        <v>2</v>
      </c>
      <c r="G5462" s="118">
        <v>25.92</v>
      </c>
      <c r="H5462" s="102"/>
    </row>
    <row r="5463" spans="1:8" ht="31.5" x14ac:dyDescent="0.25">
      <c r="A5463" s="22" t="s">
        <v>6104</v>
      </c>
      <c r="B5463" s="22" t="s">
        <v>11571</v>
      </c>
      <c r="C5463" s="21" t="s">
        <v>6105</v>
      </c>
      <c r="D5463" s="21" t="s">
        <v>7</v>
      </c>
      <c r="E5463" s="22">
        <v>0.5</v>
      </c>
      <c r="F5463" s="44">
        <v>1</v>
      </c>
      <c r="G5463" s="119">
        <v>12.96</v>
      </c>
      <c r="H5463" s="102" t="s">
        <v>19496</v>
      </c>
    </row>
    <row r="5464" spans="1:8" ht="31.5" x14ac:dyDescent="0.25">
      <c r="A5464" s="22"/>
      <c r="B5464" s="22"/>
      <c r="C5464" s="105" t="s">
        <v>16491</v>
      </c>
      <c r="D5464" s="105"/>
      <c r="E5464" s="107"/>
      <c r="F5464" s="108">
        <v>1</v>
      </c>
      <c r="G5464" s="118">
        <v>12.96</v>
      </c>
      <c r="H5464" s="102"/>
    </row>
    <row r="5465" spans="1:8" ht="31.5" x14ac:dyDescent="0.25">
      <c r="A5465" s="22" t="s">
        <v>6106</v>
      </c>
      <c r="B5465" s="22" t="s">
        <v>11572</v>
      </c>
      <c r="C5465" s="21" t="s">
        <v>6107</v>
      </c>
      <c r="D5465" s="21" t="s">
        <v>8</v>
      </c>
      <c r="E5465" s="22">
        <v>2</v>
      </c>
      <c r="F5465" s="44">
        <v>1</v>
      </c>
      <c r="G5465" s="119">
        <v>51.84</v>
      </c>
      <c r="H5465" s="102" t="s">
        <v>19377</v>
      </c>
    </row>
    <row r="5466" spans="1:8" x14ac:dyDescent="0.25">
      <c r="A5466" s="22"/>
      <c r="B5466" s="22"/>
      <c r="C5466" s="21"/>
      <c r="D5466" s="21" t="s">
        <v>7</v>
      </c>
      <c r="E5466" s="22">
        <v>0.5</v>
      </c>
      <c r="F5466" s="44">
        <v>1</v>
      </c>
      <c r="G5466" s="119">
        <v>12.96</v>
      </c>
      <c r="H5466" s="102"/>
    </row>
    <row r="5467" spans="1:8" ht="31.5" x14ac:dyDescent="0.25">
      <c r="A5467" s="22"/>
      <c r="B5467" s="22"/>
      <c r="C5467" s="105" t="s">
        <v>16492</v>
      </c>
      <c r="D5467" s="105"/>
      <c r="E5467" s="107"/>
      <c r="F5467" s="108">
        <v>2</v>
      </c>
      <c r="G5467" s="118">
        <v>64.800000000000011</v>
      </c>
      <c r="H5467" s="102"/>
    </row>
    <row r="5468" spans="1:8" x14ac:dyDescent="0.25">
      <c r="A5468" s="22" t="s">
        <v>6108</v>
      </c>
      <c r="B5468" s="22" t="s">
        <v>11573</v>
      </c>
      <c r="C5468" s="21" t="s">
        <v>6109</v>
      </c>
      <c r="D5468" s="21" t="s">
        <v>7</v>
      </c>
      <c r="E5468" s="22">
        <v>0.5</v>
      </c>
      <c r="F5468" s="44">
        <v>3</v>
      </c>
      <c r="G5468" s="119">
        <v>38.880000000000003</v>
      </c>
      <c r="H5468" s="102" t="s">
        <v>18962</v>
      </c>
    </row>
    <row r="5469" spans="1:8" x14ac:dyDescent="0.25">
      <c r="A5469" s="22"/>
      <c r="B5469" s="22"/>
      <c r="C5469" s="105" t="s">
        <v>16493</v>
      </c>
      <c r="D5469" s="105"/>
      <c r="E5469" s="107"/>
      <c r="F5469" s="108">
        <v>3</v>
      </c>
      <c r="G5469" s="118">
        <v>38.880000000000003</v>
      </c>
      <c r="H5469" s="102"/>
    </row>
    <row r="5470" spans="1:8" ht="47.25" x14ac:dyDescent="0.25">
      <c r="A5470" s="22" t="s">
        <v>6110</v>
      </c>
      <c r="B5470" s="22" t="s">
        <v>11574</v>
      </c>
      <c r="C5470" s="21" t="s">
        <v>6111</v>
      </c>
      <c r="D5470" s="21" t="s">
        <v>7</v>
      </c>
      <c r="E5470" s="22">
        <v>0.5</v>
      </c>
      <c r="F5470" s="44">
        <v>1</v>
      </c>
      <c r="G5470" s="119">
        <v>12.96</v>
      </c>
      <c r="H5470" s="114" t="s">
        <v>18740</v>
      </c>
    </row>
    <row r="5471" spans="1:8" ht="47.25" x14ac:dyDescent="0.25">
      <c r="A5471" s="22"/>
      <c r="B5471" s="22"/>
      <c r="C5471" s="105" t="s">
        <v>16494</v>
      </c>
      <c r="D5471" s="105"/>
      <c r="E5471" s="107"/>
      <c r="F5471" s="108">
        <v>1</v>
      </c>
      <c r="G5471" s="118">
        <v>12.96</v>
      </c>
      <c r="H5471" s="102"/>
    </row>
    <row r="5472" spans="1:8" x14ac:dyDescent="0.25">
      <c r="A5472" s="22" t="s">
        <v>6112</v>
      </c>
      <c r="B5472" s="22" t="s">
        <v>11575</v>
      </c>
      <c r="C5472" s="21" t="s">
        <v>6113</v>
      </c>
      <c r="D5472" s="21" t="s">
        <v>7</v>
      </c>
      <c r="E5472" s="22">
        <v>0.5</v>
      </c>
      <c r="F5472" s="44">
        <v>1</v>
      </c>
      <c r="G5472" s="119">
        <v>12.96</v>
      </c>
      <c r="H5472" s="102" t="s">
        <v>18916</v>
      </c>
    </row>
    <row r="5473" spans="1:8" ht="31.5" x14ac:dyDescent="0.25">
      <c r="A5473" s="22"/>
      <c r="B5473" s="22"/>
      <c r="C5473" s="105" t="s">
        <v>16495</v>
      </c>
      <c r="D5473" s="105"/>
      <c r="E5473" s="107"/>
      <c r="F5473" s="108">
        <v>1</v>
      </c>
      <c r="G5473" s="118">
        <v>12.96</v>
      </c>
      <c r="H5473" s="102"/>
    </row>
    <row r="5474" spans="1:8" x14ac:dyDescent="0.25">
      <c r="A5474" s="22" t="s">
        <v>7101</v>
      </c>
      <c r="B5474" s="22" t="s">
        <v>11576</v>
      </c>
      <c r="C5474" s="21" t="s">
        <v>7102</v>
      </c>
      <c r="D5474" s="21" t="s">
        <v>7</v>
      </c>
      <c r="E5474" s="22">
        <v>0.5</v>
      </c>
      <c r="F5474" s="44">
        <v>1</v>
      </c>
      <c r="G5474" s="119">
        <v>12.96</v>
      </c>
      <c r="H5474" s="114" t="s">
        <v>18741</v>
      </c>
    </row>
    <row r="5475" spans="1:8" x14ac:dyDescent="0.25">
      <c r="A5475" s="22"/>
      <c r="B5475" s="22"/>
      <c r="C5475" s="105" t="s">
        <v>16496</v>
      </c>
      <c r="D5475" s="105"/>
      <c r="E5475" s="107"/>
      <c r="F5475" s="108">
        <v>1</v>
      </c>
      <c r="G5475" s="118">
        <v>12.96</v>
      </c>
      <c r="H5475" s="102"/>
    </row>
    <row r="5476" spans="1:8" ht="31.5" x14ac:dyDescent="0.25">
      <c r="A5476" s="22" t="s">
        <v>6114</v>
      </c>
      <c r="B5476" s="22" t="s">
        <v>11577</v>
      </c>
      <c r="C5476" s="21" t="s">
        <v>6115</v>
      </c>
      <c r="D5476" s="21" t="s">
        <v>7</v>
      </c>
      <c r="E5476" s="22">
        <v>0.5</v>
      </c>
      <c r="F5476" s="44">
        <v>2</v>
      </c>
      <c r="G5476" s="119">
        <v>25.92</v>
      </c>
      <c r="H5476" s="102" t="s">
        <v>17278</v>
      </c>
    </row>
    <row r="5477" spans="1:8" ht="47.25" x14ac:dyDescent="0.25">
      <c r="A5477" s="22"/>
      <c r="B5477" s="22"/>
      <c r="C5477" s="105" t="s">
        <v>16497</v>
      </c>
      <c r="D5477" s="105"/>
      <c r="E5477" s="107"/>
      <c r="F5477" s="108">
        <v>2</v>
      </c>
      <c r="G5477" s="118">
        <v>25.92</v>
      </c>
      <c r="H5477" s="102"/>
    </row>
    <row r="5478" spans="1:8" ht="31.5" x14ac:dyDescent="0.25">
      <c r="A5478" s="22" t="s">
        <v>6116</v>
      </c>
      <c r="B5478" s="22" t="s">
        <v>11578</v>
      </c>
      <c r="C5478" s="21" t="s">
        <v>6117</v>
      </c>
      <c r="D5478" s="21" t="s">
        <v>7</v>
      </c>
      <c r="E5478" s="22">
        <v>0.5</v>
      </c>
      <c r="F5478" s="44">
        <v>1</v>
      </c>
      <c r="G5478" s="119">
        <v>12.96</v>
      </c>
      <c r="H5478" s="102" t="s">
        <v>20844</v>
      </c>
    </row>
    <row r="5479" spans="1:8" ht="31.5" x14ac:dyDescent="0.25">
      <c r="A5479" s="22"/>
      <c r="B5479" s="22"/>
      <c r="C5479" s="105" t="s">
        <v>16498</v>
      </c>
      <c r="D5479" s="105"/>
      <c r="E5479" s="107"/>
      <c r="F5479" s="108">
        <v>1</v>
      </c>
      <c r="G5479" s="118">
        <v>12.96</v>
      </c>
      <c r="H5479" s="102"/>
    </row>
    <row r="5480" spans="1:8" ht="31.5" x14ac:dyDescent="0.25">
      <c r="A5480" s="22" t="s">
        <v>6118</v>
      </c>
      <c r="B5480" s="22" t="s">
        <v>11579</v>
      </c>
      <c r="C5480" s="21" t="s">
        <v>6119</v>
      </c>
      <c r="D5480" s="21" t="s">
        <v>3</v>
      </c>
      <c r="E5480" s="22">
        <v>10</v>
      </c>
      <c r="F5480" s="44">
        <v>1</v>
      </c>
      <c r="G5480" s="119">
        <v>259.18</v>
      </c>
      <c r="H5480" s="102" t="s">
        <v>18675</v>
      </c>
    </row>
    <row r="5481" spans="1:8" ht="47.25" x14ac:dyDescent="0.25">
      <c r="A5481" s="22"/>
      <c r="B5481" s="22"/>
      <c r="C5481" s="105" t="s">
        <v>16499</v>
      </c>
      <c r="D5481" s="105"/>
      <c r="E5481" s="107"/>
      <c r="F5481" s="108">
        <v>1</v>
      </c>
      <c r="G5481" s="118">
        <v>259.18</v>
      </c>
      <c r="H5481" s="102"/>
    </row>
    <row r="5482" spans="1:8" x14ac:dyDescent="0.25">
      <c r="A5482" s="22" t="s">
        <v>6120</v>
      </c>
      <c r="B5482" s="22" t="s">
        <v>11580</v>
      </c>
      <c r="C5482" s="21" t="s">
        <v>6121</v>
      </c>
      <c r="D5482" s="21" t="s">
        <v>7</v>
      </c>
      <c r="E5482" s="22">
        <v>0.5</v>
      </c>
      <c r="F5482" s="44">
        <v>1</v>
      </c>
      <c r="G5482" s="119">
        <v>12.96</v>
      </c>
      <c r="H5482" s="102" t="s">
        <v>19239</v>
      </c>
    </row>
    <row r="5483" spans="1:8" ht="31.5" x14ac:dyDescent="0.25">
      <c r="A5483" s="22"/>
      <c r="B5483" s="22"/>
      <c r="C5483" s="105" t="s">
        <v>16500</v>
      </c>
      <c r="D5483" s="105"/>
      <c r="E5483" s="107"/>
      <c r="F5483" s="108">
        <v>1</v>
      </c>
      <c r="G5483" s="118">
        <v>12.96</v>
      </c>
      <c r="H5483" s="102"/>
    </row>
    <row r="5484" spans="1:8" ht="47.25" x14ac:dyDescent="0.25">
      <c r="A5484" s="22" t="s">
        <v>6122</v>
      </c>
      <c r="B5484" s="22" t="s">
        <v>11581</v>
      </c>
      <c r="C5484" s="21" t="s">
        <v>11582</v>
      </c>
      <c r="D5484" s="21" t="s">
        <v>3</v>
      </c>
      <c r="E5484" s="22">
        <v>10</v>
      </c>
      <c r="F5484" s="44">
        <v>4</v>
      </c>
      <c r="G5484" s="119">
        <v>1036.73</v>
      </c>
      <c r="H5484" s="102" t="s">
        <v>18243</v>
      </c>
    </row>
    <row r="5485" spans="1:8" x14ac:dyDescent="0.25">
      <c r="A5485" s="22"/>
      <c r="B5485" s="22"/>
      <c r="C5485" s="21"/>
      <c r="D5485" s="21" t="s">
        <v>4</v>
      </c>
      <c r="E5485" s="22">
        <v>8</v>
      </c>
      <c r="F5485" s="44">
        <v>4</v>
      </c>
      <c r="G5485" s="119">
        <v>829.38</v>
      </c>
      <c r="H5485" s="102"/>
    </row>
    <row r="5486" spans="1:8" x14ac:dyDescent="0.25">
      <c r="A5486" s="22"/>
      <c r="B5486" s="22"/>
      <c r="C5486" s="21"/>
      <c r="D5486" s="21" t="s">
        <v>5</v>
      </c>
      <c r="E5486" s="22">
        <v>5</v>
      </c>
      <c r="F5486" s="44">
        <v>24</v>
      </c>
      <c r="G5486" s="119">
        <v>3110.18</v>
      </c>
      <c r="H5486" s="102"/>
    </row>
    <row r="5487" spans="1:8" x14ac:dyDescent="0.25">
      <c r="A5487" s="22"/>
      <c r="B5487" s="22"/>
      <c r="C5487" s="21"/>
      <c r="D5487" s="21" t="s">
        <v>8</v>
      </c>
      <c r="E5487" s="22">
        <v>2</v>
      </c>
      <c r="F5487" s="44">
        <v>3</v>
      </c>
      <c r="G5487" s="119">
        <v>155.51</v>
      </c>
      <c r="H5487" s="102"/>
    </row>
    <row r="5488" spans="1:8" x14ac:dyDescent="0.25">
      <c r="A5488" s="22"/>
      <c r="B5488" s="22"/>
      <c r="C5488" s="21"/>
      <c r="D5488" s="21" t="s">
        <v>6</v>
      </c>
      <c r="E5488" s="22">
        <v>1</v>
      </c>
      <c r="F5488" s="44">
        <v>10</v>
      </c>
      <c r="G5488" s="119">
        <v>259.18</v>
      </c>
      <c r="H5488" s="102"/>
    </row>
    <row r="5489" spans="1:8" x14ac:dyDescent="0.25">
      <c r="A5489" s="22"/>
      <c r="B5489" s="22"/>
      <c r="C5489" s="21"/>
      <c r="D5489" s="21" t="s">
        <v>7</v>
      </c>
      <c r="E5489" s="22">
        <v>0.5</v>
      </c>
      <c r="F5489" s="44">
        <v>65</v>
      </c>
      <c r="G5489" s="119">
        <v>842.34</v>
      </c>
      <c r="H5489" s="102"/>
    </row>
    <row r="5490" spans="1:8" ht="47.25" x14ac:dyDescent="0.25">
      <c r="A5490" s="22"/>
      <c r="B5490" s="22"/>
      <c r="C5490" s="105" t="s">
        <v>16501</v>
      </c>
      <c r="D5490" s="105"/>
      <c r="E5490" s="107"/>
      <c r="F5490" s="108">
        <v>110</v>
      </c>
      <c r="G5490" s="118">
        <v>6233.3200000000006</v>
      </c>
      <c r="H5490" s="102"/>
    </row>
    <row r="5491" spans="1:8" ht="31.5" x14ac:dyDescent="0.25">
      <c r="A5491" s="22" t="s">
        <v>824</v>
      </c>
      <c r="B5491" s="22" t="s">
        <v>11583</v>
      </c>
      <c r="C5491" s="21" t="s">
        <v>347</v>
      </c>
      <c r="D5491" s="21" t="s">
        <v>5</v>
      </c>
      <c r="E5491" s="22">
        <v>5</v>
      </c>
      <c r="F5491" s="44">
        <v>1</v>
      </c>
      <c r="G5491" s="119">
        <v>129.59</v>
      </c>
      <c r="H5491" s="102" t="s">
        <v>20748</v>
      </c>
    </row>
    <row r="5492" spans="1:8" ht="47.25" x14ac:dyDescent="0.25">
      <c r="A5492" s="22"/>
      <c r="B5492" s="22"/>
      <c r="C5492" s="105" t="s">
        <v>16502</v>
      </c>
      <c r="D5492" s="105"/>
      <c r="E5492" s="107"/>
      <c r="F5492" s="108">
        <v>1</v>
      </c>
      <c r="G5492" s="118">
        <v>129.59</v>
      </c>
      <c r="H5492" s="102"/>
    </row>
    <row r="5493" spans="1:8" ht="47.25" x14ac:dyDescent="0.25">
      <c r="A5493" s="22" t="s">
        <v>6123</v>
      </c>
      <c r="B5493" s="22" t="s">
        <v>11584</v>
      </c>
      <c r="C5493" s="21" t="s">
        <v>6124</v>
      </c>
      <c r="D5493" s="21" t="s">
        <v>7</v>
      </c>
      <c r="E5493" s="22">
        <v>0.5</v>
      </c>
      <c r="F5493" s="44">
        <v>4</v>
      </c>
      <c r="G5493" s="119">
        <v>51.84</v>
      </c>
      <c r="H5493" s="102" t="s">
        <v>19556</v>
      </c>
    </row>
    <row r="5494" spans="1:8" ht="63" x14ac:dyDescent="0.25">
      <c r="A5494" s="22"/>
      <c r="B5494" s="22"/>
      <c r="C5494" s="105" t="s">
        <v>16503</v>
      </c>
      <c r="D5494" s="105"/>
      <c r="E5494" s="107"/>
      <c r="F5494" s="108">
        <v>4</v>
      </c>
      <c r="G5494" s="118">
        <v>51.84</v>
      </c>
      <c r="H5494" s="102"/>
    </row>
    <row r="5495" spans="1:8" ht="31.5" x14ac:dyDescent="0.25">
      <c r="A5495" s="22" t="s">
        <v>6125</v>
      </c>
      <c r="B5495" s="22" t="s">
        <v>11585</v>
      </c>
      <c r="C5495" s="21" t="s">
        <v>6126</v>
      </c>
      <c r="D5495" s="21" t="s">
        <v>7</v>
      </c>
      <c r="E5495" s="22">
        <v>0.5</v>
      </c>
      <c r="F5495" s="44">
        <v>1</v>
      </c>
      <c r="G5495" s="119">
        <v>12.96</v>
      </c>
      <c r="H5495" s="102" t="s">
        <v>18238</v>
      </c>
    </row>
    <row r="5496" spans="1:8" ht="31.5" x14ac:dyDescent="0.25">
      <c r="A5496" s="22"/>
      <c r="B5496" s="22"/>
      <c r="C5496" s="105" t="s">
        <v>16504</v>
      </c>
      <c r="D5496" s="105"/>
      <c r="E5496" s="107"/>
      <c r="F5496" s="108">
        <v>1</v>
      </c>
      <c r="G5496" s="118">
        <v>12.96</v>
      </c>
      <c r="H5496" s="102"/>
    </row>
    <row r="5497" spans="1:8" x14ac:dyDescent="0.25">
      <c r="A5497" s="22" t="s">
        <v>6127</v>
      </c>
      <c r="B5497" s="22" t="s">
        <v>11586</v>
      </c>
      <c r="C5497" s="21" t="s">
        <v>6128</v>
      </c>
      <c r="D5497" s="21" t="s">
        <v>8</v>
      </c>
      <c r="E5497" s="22">
        <v>2</v>
      </c>
      <c r="F5497" s="44">
        <v>3</v>
      </c>
      <c r="G5497" s="119">
        <v>155.51</v>
      </c>
      <c r="H5497" s="102" t="s">
        <v>19465</v>
      </c>
    </row>
    <row r="5498" spans="1:8" x14ac:dyDescent="0.25">
      <c r="A5498" s="22"/>
      <c r="B5498" s="22"/>
      <c r="C5498" s="21"/>
      <c r="D5498" s="21" t="s">
        <v>7</v>
      </c>
      <c r="E5498" s="22">
        <v>0.5</v>
      </c>
      <c r="F5498" s="44">
        <v>2</v>
      </c>
      <c r="G5498" s="119">
        <v>25.92</v>
      </c>
      <c r="H5498" s="102"/>
    </row>
    <row r="5499" spans="1:8" x14ac:dyDescent="0.25">
      <c r="A5499" s="22"/>
      <c r="B5499" s="22"/>
      <c r="C5499" s="105" t="s">
        <v>16505</v>
      </c>
      <c r="D5499" s="105"/>
      <c r="E5499" s="107"/>
      <c r="F5499" s="108">
        <v>5</v>
      </c>
      <c r="G5499" s="118">
        <v>181.43</v>
      </c>
      <c r="H5499" s="102"/>
    </row>
    <row r="5500" spans="1:8" ht="47.25" x14ac:dyDescent="0.25">
      <c r="A5500" s="22" t="s">
        <v>6129</v>
      </c>
      <c r="B5500" s="22" t="s">
        <v>11587</v>
      </c>
      <c r="C5500" s="21" t="s">
        <v>6130</v>
      </c>
      <c r="D5500" s="21" t="s">
        <v>8</v>
      </c>
      <c r="E5500" s="22">
        <v>2</v>
      </c>
      <c r="F5500" s="44">
        <v>1</v>
      </c>
      <c r="G5500" s="119">
        <v>51.84</v>
      </c>
      <c r="H5500" s="102" t="s">
        <v>16833</v>
      </c>
    </row>
    <row r="5501" spans="1:8" ht="47.25" x14ac:dyDescent="0.25">
      <c r="A5501" s="22"/>
      <c r="B5501" s="22"/>
      <c r="C5501" s="105" t="s">
        <v>16506</v>
      </c>
      <c r="D5501" s="105"/>
      <c r="E5501" s="107"/>
      <c r="F5501" s="108">
        <v>1</v>
      </c>
      <c r="G5501" s="118">
        <v>51.84</v>
      </c>
      <c r="H5501" s="102"/>
    </row>
    <row r="5502" spans="1:8" ht="31.5" x14ac:dyDescent="0.25">
      <c r="A5502" s="22" t="s">
        <v>6131</v>
      </c>
      <c r="B5502" s="22" t="s">
        <v>11588</v>
      </c>
      <c r="C5502" s="21" t="s">
        <v>6132</v>
      </c>
      <c r="D5502" s="21" t="s">
        <v>8</v>
      </c>
      <c r="E5502" s="22">
        <v>2</v>
      </c>
      <c r="F5502" s="44">
        <v>1</v>
      </c>
      <c r="G5502" s="119">
        <v>51.84</v>
      </c>
      <c r="H5502" s="102" t="s">
        <v>20481</v>
      </c>
    </row>
    <row r="5503" spans="1:8" ht="31.5" x14ac:dyDescent="0.25">
      <c r="A5503" s="22"/>
      <c r="B5503" s="22"/>
      <c r="C5503" s="105" t="s">
        <v>16507</v>
      </c>
      <c r="D5503" s="105"/>
      <c r="E5503" s="107"/>
      <c r="F5503" s="108">
        <v>1</v>
      </c>
      <c r="G5503" s="118">
        <v>51.84</v>
      </c>
      <c r="H5503" s="102"/>
    </row>
    <row r="5504" spans="1:8" ht="31.5" x14ac:dyDescent="0.25">
      <c r="A5504" s="22" t="s">
        <v>6133</v>
      </c>
      <c r="B5504" s="22" t="s">
        <v>11589</v>
      </c>
      <c r="C5504" s="21" t="s">
        <v>6134</v>
      </c>
      <c r="D5504" s="21" t="s">
        <v>3</v>
      </c>
      <c r="E5504" s="22">
        <v>10</v>
      </c>
      <c r="F5504" s="44">
        <v>1</v>
      </c>
      <c r="G5504" s="119">
        <v>259.18</v>
      </c>
      <c r="H5504" s="102" t="s">
        <v>18699</v>
      </c>
    </row>
    <row r="5505" spans="1:8" ht="47.25" x14ac:dyDescent="0.25">
      <c r="A5505" s="22"/>
      <c r="B5505" s="22"/>
      <c r="C5505" s="105" t="s">
        <v>16508</v>
      </c>
      <c r="D5505" s="105"/>
      <c r="E5505" s="107"/>
      <c r="F5505" s="108">
        <v>1</v>
      </c>
      <c r="G5505" s="118">
        <v>259.18</v>
      </c>
      <c r="H5505" s="102"/>
    </row>
    <row r="5506" spans="1:8" x14ac:dyDescent="0.25">
      <c r="A5506" s="22" t="s">
        <v>6135</v>
      </c>
      <c r="B5506" s="22" t="s">
        <v>11590</v>
      </c>
      <c r="C5506" s="21" t="s">
        <v>6136</v>
      </c>
      <c r="D5506" s="21" t="s">
        <v>8</v>
      </c>
      <c r="E5506" s="22">
        <v>2</v>
      </c>
      <c r="F5506" s="44">
        <v>1</v>
      </c>
      <c r="G5506" s="119">
        <v>51.84</v>
      </c>
      <c r="H5506" s="102" t="s">
        <v>18236</v>
      </c>
    </row>
    <row r="5507" spans="1:8" x14ac:dyDescent="0.25">
      <c r="A5507" s="22"/>
      <c r="B5507" s="22"/>
      <c r="C5507" s="21"/>
      <c r="D5507" s="21" t="s">
        <v>7</v>
      </c>
      <c r="E5507" s="22">
        <v>0.5</v>
      </c>
      <c r="F5507" s="44">
        <v>1</v>
      </c>
      <c r="G5507" s="119">
        <v>12.96</v>
      </c>
      <c r="H5507" s="102"/>
    </row>
    <row r="5508" spans="1:8" x14ac:dyDescent="0.25">
      <c r="A5508" s="22"/>
      <c r="B5508" s="22"/>
      <c r="C5508" s="105" t="s">
        <v>16509</v>
      </c>
      <c r="D5508" s="105"/>
      <c r="E5508" s="107"/>
      <c r="F5508" s="108">
        <v>2</v>
      </c>
      <c r="G5508" s="118">
        <v>64.800000000000011</v>
      </c>
      <c r="H5508" s="102"/>
    </row>
    <row r="5509" spans="1:8" ht="31.5" x14ac:dyDescent="0.25">
      <c r="A5509" s="22" t="s">
        <v>6137</v>
      </c>
      <c r="B5509" s="22" t="s">
        <v>11591</v>
      </c>
      <c r="C5509" s="21" t="s">
        <v>6138</v>
      </c>
      <c r="D5509" s="21" t="s">
        <v>8</v>
      </c>
      <c r="E5509" s="22">
        <v>2</v>
      </c>
      <c r="F5509" s="44">
        <v>6</v>
      </c>
      <c r="G5509" s="119">
        <v>311.02</v>
      </c>
      <c r="H5509" s="102" t="s">
        <v>20101</v>
      </c>
    </row>
    <row r="5510" spans="1:8" x14ac:dyDescent="0.25">
      <c r="A5510" s="22"/>
      <c r="B5510" s="22"/>
      <c r="C5510" s="21"/>
      <c r="D5510" s="21" t="s">
        <v>7</v>
      </c>
      <c r="E5510" s="22">
        <v>0.5</v>
      </c>
      <c r="F5510" s="44">
        <v>3</v>
      </c>
      <c r="G5510" s="119">
        <v>38.880000000000003</v>
      </c>
      <c r="H5510" s="102"/>
    </row>
    <row r="5511" spans="1:8" ht="31.5" x14ac:dyDescent="0.25">
      <c r="A5511" s="22"/>
      <c r="B5511" s="22"/>
      <c r="C5511" s="105" t="s">
        <v>16510</v>
      </c>
      <c r="D5511" s="105"/>
      <c r="E5511" s="107"/>
      <c r="F5511" s="108">
        <v>9</v>
      </c>
      <c r="G5511" s="118">
        <v>349.9</v>
      </c>
      <c r="H5511" s="102"/>
    </row>
    <row r="5512" spans="1:8" x14ac:dyDescent="0.25">
      <c r="A5512" s="22" t="s">
        <v>6139</v>
      </c>
      <c r="B5512" s="22" t="s">
        <v>11592</v>
      </c>
      <c r="C5512" s="21" t="s">
        <v>6140</v>
      </c>
      <c r="D5512" s="21" t="s">
        <v>7</v>
      </c>
      <c r="E5512" s="22">
        <v>0.5</v>
      </c>
      <c r="F5512" s="44">
        <v>1</v>
      </c>
      <c r="G5512" s="119">
        <v>12.96</v>
      </c>
      <c r="H5512" s="102" t="s">
        <v>17018</v>
      </c>
    </row>
    <row r="5513" spans="1:8" ht="31.5" x14ac:dyDescent="0.25">
      <c r="A5513" s="22"/>
      <c r="B5513" s="22"/>
      <c r="C5513" s="105" t="s">
        <v>16511</v>
      </c>
      <c r="D5513" s="105"/>
      <c r="E5513" s="107"/>
      <c r="F5513" s="108">
        <v>1</v>
      </c>
      <c r="G5513" s="118">
        <v>12.96</v>
      </c>
      <c r="H5513" s="102"/>
    </row>
    <row r="5514" spans="1:8" ht="31.5" x14ac:dyDescent="0.25">
      <c r="A5514" s="22" t="s">
        <v>6141</v>
      </c>
      <c r="B5514" s="22" t="s">
        <v>11593</v>
      </c>
      <c r="C5514" s="21" t="s">
        <v>6142</v>
      </c>
      <c r="D5514" s="21" t="s">
        <v>5</v>
      </c>
      <c r="E5514" s="22">
        <v>5</v>
      </c>
      <c r="F5514" s="44">
        <v>1</v>
      </c>
      <c r="G5514" s="119">
        <v>129.59</v>
      </c>
      <c r="H5514" s="102" t="s">
        <v>18911</v>
      </c>
    </row>
    <row r="5515" spans="1:8" ht="31.5" x14ac:dyDescent="0.25">
      <c r="A5515" s="22"/>
      <c r="B5515" s="22"/>
      <c r="C5515" s="105" t="s">
        <v>16512</v>
      </c>
      <c r="D5515" s="105"/>
      <c r="E5515" s="107"/>
      <c r="F5515" s="108">
        <v>1</v>
      </c>
      <c r="G5515" s="118">
        <v>129.59</v>
      </c>
      <c r="H5515" s="102"/>
    </row>
    <row r="5516" spans="1:8" ht="31.5" x14ac:dyDescent="0.25">
      <c r="A5516" s="22" t="s">
        <v>6147</v>
      </c>
      <c r="B5516" s="22" t="s">
        <v>11594</v>
      </c>
      <c r="C5516" s="21" t="s">
        <v>6148</v>
      </c>
      <c r="D5516" s="21" t="s">
        <v>8</v>
      </c>
      <c r="E5516" s="22">
        <v>2</v>
      </c>
      <c r="F5516" s="44">
        <v>1</v>
      </c>
      <c r="G5516" s="119">
        <v>51.84</v>
      </c>
      <c r="H5516" s="102" t="s">
        <v>17215</v>
      </c>
    </row>
    <row r="5517" spans="1:8" ht="31.5" x14ac:dyDescent="0.25">
      <c r="A5517" s="22"/>
      <c r="B5517" s="22"/>
      <c r="C5517" s="105" t="s">
        <v>16513</v>
      </c>
      <c r="D5517" s="105"/>
      <c r="E5517" s="107"/>
      <c r="F5517" s="108">
        <v>1</v>
      </c>
      <c r="G5517" s="118">
        <v>51.84</v>
      </c>
      <c r="H5517" s="102"/>
    </row>
    <row r="5518" spans="1:8" ht="31.5" x14ac:dyDescent="0.25">
      <c r="A5518" s="22" t="s">
        <v>6149</v>
      </c>
      <c r="B5518" s="22" t="s">
        <v>11595</v>
      </c>
      <c r="C5518" s="21" t="s">
        <v>6150</v>
      </c>
      <c r="D5518" s="21" t="s">
        <v>8</v>
      </c>
      <c r="E5518" s="22">
        <v>2</v>
      </c>
      <c r="F5518" s="44">
        <v>1</v>
      </c>
      <c r="G5518" s="119">
        <v>51.84</v>
      </c>
      <c r="H5518" s="114" t="s">
        <v>18894</v>
      </c>
    </row>
    <row r="5519" spans="1:8" ht="31.5" x14ac:dyDescent="0.25">
      <c r="A5519" s="22"/>
      <c r="B5519" s="22"/>
      <c r="C5519" s="105" t="s">
        <v>16514</v>
      </c>
      <c r="D5519" s="105"/>
      <c r="E5519" s="107"/>
      <c r="F5519" s="108">
        <v>1</v>
      </c>
      <c r="G5519" s="118">
        <v>51.84</v>
      </c>
      <c r="H5519" s="102"/>
    </row>
    <row r="5520" spans="1:8" x14ac:dyDescent="0.25">
      <c r="A5520" s="22" t="s">
        <v>6151</v>
      </c>
      <c r="B5520" s="22" t="s">
        <v>11596</v>
      </c>
      <c r="C5520" s="21" t="s">
        <v>6152</v>
      </c>
      <c r="D5520" s="21" t="s">
        <v>4</v>
      </c>
      <c r="E5520" s="22">
        <v>8</v>
      </c>
      <c r="F5520" s="44">
        <v>1</v>
      </c>
      <c r="G5520" s="119">
        <v>207.35</v>
      </c>
      <c r="H5520" s="102" t="s">
        <v>19007</v>
      </c>
    </row>
    <row r="5521" spans="1:8" x14ac:dyDescent="0.25">
      <c r="A5521" s="22"/>
      <c r="B5521" s="22"/>
      <c r="C5521" s="21"/>
      <c r="D5521" s="21" t="s">
        <v>7</v>
      </c>
      <c r="E5521" s="22">
        <v>0.5</v>
      </c>
      <c r="F5521" s="44">
        <v>1</v>
      </c>
      <c r="G5521" s="119">
        <v>12.96</v>
      </c>
      <c r="H5521" s="102"/>
    </row>
    <row r="5522" spans="1:8" x14ac:dyDescent="0.25">
      <c r="A5522" s="22"/>
      <c r="B5522" s="22"/>
      <c r="C5522" s="105" t="s">
        <v>16515</v>
      </c>
      <c r="D5522" s="105"/>
      <c r="E5522" s="107"/>
      <c r="F5522" s="108">
        <v>2</v>
      </c>
      <c r="G5522" s="118">
        <v>220.31</v>
      </c>
      <c r="H5522" s="102"/>
    </row>
    <row r="5523" spans="1:8" ht="47.25" x14ac:dyDescent="0.25">
      <c r="A5523" s="22" t="s">
        <v>6153</v>
      </c>
      <c r="B5523" s="22" t="s">
        <v>11597</v>
      </c>
      <c r="C5523" s="21" t="s">
        <v>6154</v>
      </c>
      <c r="D5523" s="21" t="s">
        <v>8</v>
      </c>
      <c r="E5523" s="22">
        <v>2</v>
      </c>
      <c r="F5523" s="44">
        <v>1</v>
      </c>
      <c r="G5523" s="119">
        <v>51.84</v>
      </c>
      <c r="H5523" s="102" t="s">
        <v>18139</v>
      </c>
    </row>
    <row r="5524" spans="1:8" ht="47.25" x14ac:dyDescent="0.25">
      <c r="A5524" s="22"/>
      <c r="B5524" s="22"/>
      <c r="C5524" s="105" t="s">
        <v>16516</v>
      </c>
      <c r="D5524" s="105"/>
      <c r="E5524" s="107"/>
      <c r="F5524" s="108">
        <v>1</v>
      </c>
      <c r="G5524" s="118">
        <v>51.84</v>
      </c>
      <c r="H5524" s="102"/>
    </row>
    <row r="5525" spans="1:8" ht="31.5" x14ac:dyDescent="0.25">
      <c r="A5525" s="22" t="s">
        <v>6155</v>
      </c>
      <c r="B5525" s="22" t="s">
        <v>11598</v>
      </c>
      <c r="C5525" s="21" t="s">
        <v>6156</v>
      </c>
      <c r="D5525" s="21" t="s">
        <v>5</v>
      </c>
      <c r="E5525" s="22">
        <v>5</v>
      </c>
      <c r="F5525" s="44">
        <v>1</v>
      </c>
      <c r="G5525" s="119">
        <v>129.59</v>
      </c>
      <c r="H5525" s="102" t="s">
        <v>20617</v>
      </c>
    </row>
    <row r="5526" spans="1:8" x14ac:dyDescent="0.25">
      <c r="A5526" s="22"/>
      <c r="B5526" s="22"/>
      <c r="C5526" s="21"/>
      <c r="D5526" s="21" t="s">
        <v>7</v>
      </c>
      <c r="E5526" s="22">
        <v>0.5</v>
      </c>
      <c r="F5526" s="44">
        <v>2</v>
      </c>
      <c r="G5526" s="119">
        <v>25.92</v>
      </c>
      <c r="H5526" s="102"/>
    </row>
    <row r="5527" spans="1:8" ht="47.25" x14ac:dyDescent="0.25">
      <c r="A5527" s="22"/>
      <c r="B5527" s="22"/>
      <c r="C5527" s="105" t="s">
        <v>16517</v>
      </c>
      <c r="D5527" s="105"/>
      <c r="E5527" s="107"/>
      <c r="F5527" s="108">
        <v>3</v>
      </c>
      <c r="G5527" s="118">
        <v>155.51</v>
      </c>
      <c r="H5527" s="102"/>
    </row>
    <row r="5528" spans="1:8" ht="31.5" x14ac:dyDescent="0.25">
      <c r="A5528" s="22" t="s">
        <v>6157</v>
      </c>
      <c r="B5528" s="22" t="s">
        <v>11599</v>
      </c>
      <c r="C5528" s="21" t="s">
        <v>6158</v>
      </c>
      <c r="D5528" s="21" t="s">
        <v>8</v>
      </c>
      <c r="E5528" s="22">
        <v>2</v>
      </c>
      <c r="F5528" s="44">
        <v>1</v>
      </c>
      <c r="G5528" s="119">
        <v>51.84</v>
      </c>
      <c r="H5528" s="102" t="s">
        <v>20616</v>
      </c>
    </row>
    <row r="5529" spans="1:8" ht="31.5" x14ac:dyDescent="0.25">
      <c r="A5529" s="22"/>
      <c r="B5529" s="22"/>
      <c r="C5529" s="105" t="s">
        <v>16518</v>
      </c>
      <c r="D5529" s="105"/>
      <c r="E5529" s="107"/>
      <c r="F5529" s="108">
        <v>1</v>
      </c>
      <c r="G5529" s="118">
        <v>51.84</v>
      </c>
      <c r="H5529" s="102"/>
    </row>
    <row r="5530" spans="1:8" ht="31.5" x14ac:dyDescent="0.25">
      <c r="A5530" s="22" t="s">
        <v>6159</v>
      </c>
      <c r="B5530" s="22" t="s">
        <v>11600</v>
      </c>
      <c r="C5530" s="21" t="s">
        <v>6160</v>
      </c>
      <c r="D5530" s="21" t="s">
        <v>8</v>
      </c>
      <c r="E5530" s="22">
        <v>2</v>
      </c>
      <c r="F5530" s="44">
        <v>1</v>
      </c>
      <c r="G5530" s="119">
        <v>51.84</v>
      </c>
      <c r="H5530" s="102" t="s">
        <v>17932</v>
      </c>
    </row>
    <row r="5531" spans="1:8" ht="31.5" x14ac:dyDescent="0.25">
      <c r="A5531" s="22"/>
      <c r="B5531" s="22"/>
      <c r="C5531" s="105" t="s">
        <v>16519</v>
      </c>
      <c r="D5531" s="105"/>
      <c r="E5531" s="107"/>
      <c r="F5531" s="108">
        <v>1</v>
      </c>
      <c r="G5531" s="118">
        <v>51.84</v>
      </c>
      <c r="H5531" s="102"/>
    </row>
    <row r="5532" spans="1:8" x14ac:dyDescent="0.25">
      <c r="A5532" s="22" t="s">
        <v>16520</v>
      </c>
      <c r="B5532" s="22" t="s">
        <v>16521</v>
      </c>
      <c r="C5532" s="21" t="s">
        <v>16522</v>
      </c>
      <c r="D5532" s="21" t="s">
        <v>7</v>
      </c>
      <c r="E5532" s="22">
        <v>0.5</v>
      </c>
      <c r="F5532" s="44">
        <v>1</v>
      </c>
      <c r="G5532" s="119">
        <v>12.96</v>
      </c>
      <c r="H5532" s="102" t="s">
        <v>18351</v>
      </c>
    </row>
    <row r="5533" spans="1:8" x14ac:dyDescent="0.25">
      <c r="A5533" s="22"/>
      <c r="B5533" s="22"/>
      <c r="C5533" s="105" t="s">
        <v>16523</v>
      </c>
      <c r="D5533" s="105"/>
      <c r="E5533" s="107"/>
      <c r="F5533" s="108">
        <v>1</v>
      </c>
      <c r="G5533" s="118">
        <v>12.96</v>
      </c>
      <c r="H5533" s="102"/>
    </row>
    <row r="5534" spans="1:8" x14ac:dyDescent="0.25">
      <c r="A5534" s="22" t="s">
        <v>6161</v>
      </c>
      <c r="B5534" s="22" t="s">
        <v>11601</v>
      </c>
      <c r="C5534" s="21" t="s">
        <v>6162</v>
      </c>
      <c r="D5534" s="21" t="s">
        <v>7</v>
      </c>
      <c r="E5534" s="22">
        <v>0.5</v>
      </c>
      <c r="F5534" s="44">
        <v>1</v>
      </c>
      <c r="G5534" s="119">
        <v>12.96</v>
      </c>
      <c r="H5534" s="102" t="s">
        <v>19491</v>
      </c>
    </row>
    <row r="5535" spans="1:8" ht="31.5" x14ac:dyDescent="0.25">
      <c r="A5535" s="22"/>
      <c r="B5535" s="22"/>
      <c r="C5535" s="105" t="s">
        <v>16524</v>
      </c>
      <c r="D5535" s="105"/>
      <c r="E5535" s="107"/>
      <c r="F5535" s="108">
        <v>1</v>
      </c>
      <c r="G5535" s="118">
        <v>12.96</v>
      </c>
      <c r="H5535" s="102"/>
    </row>
    <row r="5536" spans="1:8" x14ac:dyDescent="0.25">
      <c r="A5536" s="22" t="s">
        <v>6163</v>
      </c>
      <c r="B5536" s="22" t="s">
        <v>11602</v>
      </c>
      <c r="C5536" s="21" t="s">
        <v>6164</v>
      </c>
      <c r="D5536" s="21" t="s">
        <v>7</v>
      </c>
      <c r="E5536" s="22">
        <v>0.5</v>
      </c>
      <c r="F5536" s="44">
        <v>1</v>
      </c>
      <c r="G5536" s="119">
        <v>12.96</v>
      </c>
      <c r="H5536" s="102" t="s">
        <v>19920</v>
      </c>
    </row>
    <row r="5537" spans="1:8" ht="31.5" x14ac:dyDescent="0.25">
      <c r="A5537" s="22"/>
      <c r="B5537" s="22"/>
      <c r="C5537" s="105" t="s">
        <v>16525</v>
      </c>
      <c r="D5537" s="105"/>
      <c r="E5537" s="107"/>
      <c r="F5537" s="108">
        <v>1</v>
      </c>
      <c r="G5537" s="118">
        <v>12.96</v>
      </c>
      <c r="H5537" s="102"/>
    </row>
    <row r="5538" spans="1:8" ht="31.5" x14ac:dyDescent="0.25">
      <c r="A5538" s="22" t="s">
        <v>6165</v>
      </c>
      <c r="B5538" s="22" t="s">
        <v>11603</v>
      </c>
      <c r="C5538" s="21" t="s">
        <v>6166</v>
      </c>
      <c r="D5538" s="21" t="s">
        <v>8</v>
      </c>
      <c r="E5538" s="22">
        <v>2</v>
      </c>
      <c r="F5538" s="44">
        <v>7</v>
      </c>
      <c r="G5538" s="119">
        <v>362.85</v>
      </c>
      <c r="H5538" s="102" t="s">
        <v>16920</v>
      </c>
    </row>
    <row r="5539" spans="1:8" x14ac:dyDescent="0.25">
      <c r="A5539" s="22"/>
      <c r="B5539" s="22"/>
      <c r="C5539" s="21"/>
      <c r="D5539" s="21" t="s">
        <v>7</v>
      </c>
      <c r="E5539" s="22">
        <v>0.5</v>
      </c>
      <c r="F5539" s="44">
        <v>4</v>
      </c>
      <c r="G5539" s="119">
        <v>51.84</v>
      </c>
      <c r="H5539" s="102"/>
    </row>
    <row r="5540" spans="1:8" ht="31.5" x14ac:dyDescent="0.25">
      <c r="A5540" s="22"/>
      <c r="B5540" s="22"/>
      <c r="C5540" s="105" t="s">
        <v>16526</v>
      </c>
      <c r="D5540" s="105"/>
      <c r="E5540" s="107"/>
      <c r="F5540" s="108">
        <v>11</v>
      </c>
      <c r="G5540" s="118">
        <v>414.69000000000005</v>
      </c>
      <c r="H5540" s="102"/>
    </row>
    <row r="5541" spans="1:8" ht="31.5" x14ac:dyDescent="0.25">
      <c r="A5541" s="22" t="s">
        <v>6167</v>
      </c>
      <c r="B5541" s="22" t="s">
        <v>11604</v>
      </c>
      <c r="C5541" s="21" t="s">
        <v>6168</v>
      </c>
      <c r="D5541" s="21" t="s">
        <v>7</v>
      </c>
      <c r="E5541" s="22">
        <v>0.5</v>
      </c>
      <c r="F5541" s="44">
        <v>1</v>
      </c>
      <c r="G5541" s="119">
        <v>12.96</v>
      </c>
      <c r="H5541" s="102" t="s">
        <v>20363</v>
      </c>
    </row>
    <row r="5542" spans="1:8" ht="31.5" x14ac:dyDescent="0.25">
      <c r="A5542" s="22"/>
      <c r="B5542" s="22"/>
      <c r="C5542" s="105" t="s">
        <v>16527</v>
      </c>
      <c r="D5542" s="105"/>
      <c r="E5542" s="107"/>
      <c r="F5542" s="108">
        <v>1</v>
      </c>
      <c r="G5542" s="118">
        <v>12.96</v>
      </c>
      <c r="H5542" s="102"/>
    </row>
    <row r="5543" spans="1:8" ht="31.5" x14ac:dyDescent="0.25">
      <c r="A5543" s="22" t="s">
        <v>6169</v>
      </c>
      <c r="B5543" s="22" t="s">
        <v>11605</v>
      </c>
      <c r="C5543" s="21" t="s">
        <v>6170</v>
      </c>
      <c r="D5543" s="21" t="s">
        <v>5</v>
      </c>
      <c r="E5543" s="22">
        <v>5</v>
      </c>
      <c r="F5543" s="44">
        <v>1</v>
      </c>
      <c r="G5543" s="119">
        <v>129.59</v>
      </c>
      <c r="H5543" s="102" t="s">
        <v>20205</v>
      </c>
    </row>
    <row r="5544" spans="1:8" x14ac:dyDescent="0.25">
      <c r="A5544" s="22"/>
      <c r="B5544" s="22"/>
      <c r="C5544" s="21"/>
      <c r="D5544" s="21" t="s">
        <v>7</v>
      </c>
      <c r="E5544" s="22">
        <v>0.5</v>
      </c>
      <c r="F5544" s="44">
        <v>1</v>
      </c>
      <c r="G5544" s="119">
        <v>12.96</v>
      </c>
      <c r="H5544" s="102"/>
    </row>
    <row r="5545" spans="1:8" ht="31.5" x14ac:dyDescent="0.25">
      <c r="A5545" s="22"/>
      <c r="B5545" s="22"/>
      <c r="C5545" s="105" t="s">
        <v>16528</v>
      </c>
      <c r="D5545" s="105"/>
      <c r="E5545" s="107"/>
      <c r="F5545" s="108">
        <v>2</v>
      </c>
      <c r="G5545" s="118">
        <v>142.55000000000001</v>
      </c>
      <c r="H5545" s="102"/>
    </row>
    <row r="5546" spans="1:8" x14ac:dyDescent="0.25">
      <c r="A5546" s="22" t="s">
        <v>6171</v>
      </c>
      <c r="B5546" s="22" t="s">
        <v>11606</v>
      </c>
      <c r="C5546" s="21" t="s">
        <v>6172</v>
      </c>
      <c r="D5546" s="21" t="s">
        <v>7</v>
      </c>
      <c r="E5546" s="22">
        <v>0.5</v>
      </c>
      <c r="F5546" s="44">
        <v>1</v>
      </c>
      <c r="G5546" s="119">
        <v>12.96</v>
      </c>
      <c r="H5546" s="102" t="s">
        <v>18864</v>
      </c>
    </row>
    <row r="5547" spans="1:8" x14ac:dyDescent="0.25">
      <c r="A5547" s="22"/>
      <c r="B5547" s="22"/>
      <c r="C5547" s="105" t="s">
        <v>16529</v>
      </c>
      <c r="D5547" s="105"/>
      <c r="E5547" s="107"/>
      <c r="F5547" s="108">
        <v>1</v>
      </c>
      <c r="G5547" s="118">
        <v>12.96</v>
      </c>
      <c r="H5547" s="102"/>
    </row>
    <row r="5548" spans="1:8" ht="31.5" x14ac:dyDescent="0.25">
      <c r="A5548" s="22" t="s">
        <v>6173</v>
      </c>
      <c r="B5548" s="22" t="s">
        <v>11607</v>
      </c>
      <c r="C5548" s="21" t="s">
        <v>6799</v>
      </c>
      <c r="D5548" s="21" t="s">
        <v>7</v>
      </c>
      <c r="E5548" s="22">
        <v>0.5</v>
      </c>
      <c r="F5548" s="44">
        <v>1</v>
      </c>
      <c r="G5548" s="119">
        <v>12.96</v>
      </c>
      <c r="H5548" s="102" t="s">
        <v>19657</v>
      </c>
    </row>
    <row r="5549" spans="1:8" ht="31.5" x14ac:dyDescent="0.25">
      <c r="A5549" s="22"/>
      <c r="B5549" s="22"/>
      <c r="C5549" s="105" t="s">
        <v>16530</v>
      </c>
      <c r="D5549" s="105"/>
      <c r="E5549" s="107"/>
      <c r="F5549" s="108">
        <v>1</v>
      </c>
      <c r="G5549" s="118">
        <v>12.96</v>
      </c>
      <c r="H5549" s="102"/>
    </row>
    <row r="5550" spans="1:8" x14ac:dyDescent="0.25">
      <c r="A5550" s="22" t="s">
        <v>6174</v>
      </c>
      <c r="B5550" s="22" t="s">
        <v>11608</v>
      </c>
      <c r="C5550" s="21" t="s">
        <v>6175</v>
      </c>
      <c r="D5550" s="21" t="s">
        <v>6</v>
      </c>
      <c r="E5550" s="22">
        <v>1</v>
      </c>
      <c r="F5550" s="44">
        <v>1</v>
      </c>
      <c r="G5550" s="119">
        <v>25.92</v>
      </c>
      <c r="H5550" s="102" t="s">
        <v>18500</v>
      </c>
    </row>
    <row r="5551" spans="1:8" ht="31.5" x14ac:dyDescent="0.25">
      <c r="A5551" s="22"/>
      <c r="B5551" s="22"/>
      <c r="C5551" s="105" t="s">
        <v>16531</v>
      </c>
      <c r="D5551" s="105"/>
      <c r="E5551" s="107"/>
      <c r="F5551" s="108">
        <v>1</v>
      </c>
      <c r="G5551" s="118">
        <v>25.92</v>
      </c>
      <c r="H5551" s="102"/>
    </row>
    <row r="5552" spans="1:8" ht="31.5" x14ac:dyDescent="0.25">
      <c r="A5552" s="22" t="s">
        <v>6176</v>
      </c>
      <c r="B5552" s="22" t="s">
        <v>11609</v>
      </c>
      <c r="C5552" s="21" t="s">
        <v>6177</v>
      </c>
      <c r="D5552" s="21" t="s">
        <v>5</v>
      </c>
      <c r="E5552" s="22">
        <v>5</v>
      </c>
      <c r="F5552" s="44">
        <v>1</v>
      </c>
      <c r="G5552" s="119">
        <v>129.59</v>
      </c>
      <c r="H5552" s="102" t="s">
        <v>17469</v>
      </c>
    </row>
    <row r="5553" spans="1:8" ht="31.5" x14ac:dyDescent="0.25">
      <c r="A5553" s="22"/>
      <c r="B5553" s="22"/>
      <c r="C5553" s="105" t="s">
        <v>16532</v>
      </c>
      <c r="D5553" s="105"/>
      <c r="E5553" s="107"/>
      <c r="F5553" s="108">
        <v>1</v>
      </c>
      <c r="G5553" s="118">
        <v>129.59</v>
      </c>
      <c r="H5553" s="102"/>
    </row>
    <row r="5554" spans="1:8" ht="31.5" x14ac:dyDescent="0.25">
      <c r="A5554" s="22" t="s">
        <v>6178</v>
      </c>
      <c r="B5554" s="22" t="s">
        <v>11610</v>
      </c>
      <c r="C5554" s="21" t="s">
        <v>11611</v>
      </c>
      <c r="D5554" s="21" t="s">
        <v>7</v>
      </c>
      <c r="E5554" s="22">
        <v>0.5</v>
      </c>
      <c r="F5554" s="44">
        <v>3</v>
      </c>
      <c r="G5554" s="119">
        <v>38.880000000000003</v>
      </c>
      <c r="H5554" s="102" t="s">
        <v>20863</v>
      </c>
    </row>
    <row r="5555" spans="1:8" ht="31.5" x14ac:dyDescent="0.25">
      <c r="A5555" s="22"/>
      <c r="B5555" s="22"/>
      <c r="C5555" s="105" t="s">
        <v>16533</v>
      </c>
      <c r="D5555" s="105"/>
      <c r="E5555" s="107"/>
      <c r="F5555" s="108">
        <v>3</v>
      </c>
      <c r="G5555" s="118">
        <v>38.880000000000003</v>
      </c>
      <c r="H5555" s="102"/>
    </row>
    <row r="5556" spans="1:8" ht="31.5" x14ac:dyDescent="0.25">
      <c r="A5556" s="22" t="s">
        <v>6179</v>
      </c>
      <c r="B5556" s="22" t="s">
        <v>11612</v>
      </c>
      <c r="C5556" s="21" t="s">
        <v>6180</v>
      </c>
      <c r="D5556" s="21" t="s">
        <v>5</v>
      </c>
      <c r="E5556" s="22">
        <v>5</v>
      </c>
      <c r="F5556" s="44">
        <v>1</v>
      </c>
      <c r="G5556" s="119">
        <v>129.59</v>
      </c>
      <c r="H5556" s="102" t="s">
        <v>19104</v>
      </c>
    </row>
    <row r="5557" spans="1:8" ht="31.5" x14ac:dyDescent="0.25">
      <c r="A5557" s="22"/>
      <c r="B5557" s="22"/>
      <c r="C5557" s="105" t="s">
        <v>16534</v>
      </c>
      <c r="D5557" s="105"/>
      <c r="E5557" s="107"/>
      <c r="F5557" s="108">
        <v>1</v>
      </c>
      <c r="G5557" s="118">
        <v>129.59</v>
      </c>
      <c r="H5557" s="102"/>
    </row>
    <row r="5558" spans="1:8" ht="31.5" x14ac:dyDescent="0.25">
      <c r="A5558" s="22" t="s">
        <v>6181</v>
      </c>
      <c r="B5558" s="22" t="s">
        <v>11613</v>
      </c>
      <c r="C5558" s="21" t="s">
        <v>6182</v>
      </c>
      <c r="D5558" s="21" t="s">
        <v>8</v>
      </c>
      <c r="E5558" s="22">
        <v>2</v>
      </c>
      <c r="F5558" s="44">
        <v>3</v>
      </c>
      <c r="G5558" s="119">
        <v>155.51</v>
      </c>
      <c r="H5558" s="102" t="s">
        <v>18546</v>
      </c>
    </row>
    <row r="5559" spans="1:8" x14ac:dyDescent="0.25">
      <c r="A5559" s="22"/>
      <c r="B5559" s="22"/>
      <c r="C5559" s="21"/>
      <c r="D5559" s="21" t="s">
        <v>7</v>
      </c>
      <c r="E5559" s="22">
        <v>0.5</v>
      </c>
      <c r="F5559" s="44">
        <v>7</v>
      </c>
      <c r="G5559" s="119">
        <v>90.71</v>
      </c>
      <c r="H5559" s="102"/>
    </row>
    <row r="5560" spans="1:8" ht="31.5" x14ac:dyDescent="0.25">
      <c r="A5560" s="22"/>
      <c r="B5560" s="22"/>
      <c r="C5560" s="105" t="s">
        <v>16535</v>
      </c>
      <c r="D5560" s="105"/>
      <c r="E5560" s="107"/>
      <c r="F5560" s="108">
        <v>10</v>
      </c>
      <c r="G5560" s="118">
        <v>246.21999999999997</v>
      </c>
      <c r="H5560" s="102"/>
    </row>
    <row r="5561" spans="1:8" x14ac:dyDescent="0.25">
      <c r="A5561" s="22" t="s">
        <v>6183</v>
      </c>
      <c r="B5561" s="22" t="s">
        <v>11614</v>
      </c>
      <c r="C5561" s="21" t="s">
        <v>6184</v>
      </c>
      <c r="D5561" s="21" t="s">
        <v>3</v>
      </c>
      <c r="E5561" s="22">
        <v>10</v>
      </c>
      <c r="F5561" s="44">
        <v>1</v>
      </c>
      <c r="G5561" s="119">
        <v>259.18</v>
      </c>
      <c r="H5561" s="102" t="s">
        <v>20266</v>
      </c>
    </row>
    <row r="5562" spans="1:8" x14ac:dyDescent="0.25">
      <c r="A5562" s="22"/>
      <c r="B5562" s="22"/>
      <c r="C5562" s="21"/>
      <c r="D5562" s="21" t="s">
        <v>4</v>
      </c>
      <c r="E5562" s="22">
        <v>8</v>
      </c>
      <c r="F5562" s="44">
        <v>3</v>
      </c>
      <c r="G5562" s="119">
        <v>622.04</v>
      </c>
      <c r="H5562" s="102"/>
    </row>
    <row r="5563" spans="1:8" x14ac:dyDescent="0.25">
      <c r="A5563" s="22"/>
      <c r="B5563" s="22"/>
      <c r="C5563" s="21"/>
      <c r="D5563" s="21" t="s">
        <v>7</v>
      </c>
      <c r="E5563" s="22">
        <v>0.5</v>
      </c>
      <c r="F5563" s="44">
        <v>2</v>
      </c>
      <c r="G5563" s="119">
        <v>25.92</v>
      </c>
      <c r="H5563" s="102"/>
    </row>
    <row r="5564" spans="1:8" x14ac:dyDescent="0.25">
      <c r="A5564" s="22"/>
      <c r="B5564" s="22"/>
      <c r="C5564" s="105" t="s">
        <v>16536</v>
      </c>
      <c r="D5564" s="105"/>
      <c r="E5564" s="107"/>
      <c r="F5564" s="108">
        <v>6</v>
      </c>
      <c r="G5564" s="118">
        <v>907.14</v>
      </c>
      <c r="H5564" s="102"/>
    </row>
    <row r="5565" spans="1:8" ht="31.5" x14ac:dyDescent="0.25">
      <c r="A5565" s="22" t="s">
        <v>6185</v>
      </c>
      <c r="B5565" s="22" t="s">
        <v>11615</v>
      </c>
      <c r="C5565" s="21" t="s">
        <v>6186</v>
      </c>
      <c r="D5565" s="21" t="s">
        <v>7</v>
      </c>
      <c r="E5565" s="22">
        <v>0.5</v>
      </c>
      <c r="F5565" s="44">
        <v>2</v>
      </c>
      <c r="G5565" s="119">
        <v>25.92</v>
      </c>
      <c r="H5565" s="102" t="s">
        <v>19646</v>
      </c>
    </row>
    <row r="5566" spans="1:8" ht="31.5" x14ac:dyDescent="0.25">
      <c r="A5566" s="22"/>
      <c r="B5566" s="22"/>
      <c r="C5566" s="105" t="s">
        <v>16537</v>
      </c>
      <c r="D5566" s="105"/>
      <c r="E5566" s="107"/>
      <c r="F5566" s="108">
        <v>2</v>
      </c>
      <c r="G5566" s="118">
        <v>25.92</v>
      </c>
      <c r="H5566" s="102"/>
    </row>
    <row r="5567" spans="1:8" ht="31.5" x14ac:dyDescent="0.25">
      <c r="A5567" s="22" t="s">
        <v>6189</v>
      </c>
      <c r="B5567" s="22" t="s">
        <v>11617</v>
      </c>
      <c r="C5567" s="21" t="s">
        <v>6190</v>
      </c>
      <c r="D5567" s="21" t="s">
        <v>3</v>
      </c>
      <c r="E5567" s="22">
        <v>10</v>
      </c>
      <c r="F5567" s="44">
        <v>1</v>
      </c>
      <c r="G5567" s="119">
        <v>259.18</v>
      </c>
      <c r="H5567" s="102" t="s">
        <v>17075</v>
      </c>
    </row>
    <row r="5568" spans="1:8" ht="47.25" x14ac:dyDescent="0.25">
      <c r="A5568" s="22"/>
      <c r="B5568" s="22"/>
      <c r="C5568" s="105" t="s">
        <v>16538</v>
      </c>
      <c r="D5568" s="105"/>
      <c r="E5568" s="107"/>
      <c r="F5568" s="108">
        <v>1</v>
      </c>
      <c r="G5568" s="118">
        <v>259.18</v>
      </c>
      <c r="H5568" s="102"/>
    </row>
    <row r="5569" spans="1:8" ht="31.5" x14ac:dyDescent="0.25">
      <c r="A5569" s="22" t="s">
        <v>6191</v>
      </c>
      <c r="B5569" s="22" t="s">
        <v>11619</v>
      </c>
      <c r="C5569" s="21" t="s">
        <v>6192</v>
      </c>
      <c r="D5569" s="21" t="s">
        <v>5</v>
      </c>
      <c r="E5569" s="22">
        <v>5</v>
      </c>
      <c r="F5569" s="44">
        <v>1</v>
      </c>
      <c r="G5569" s="119">
        <v>129.59</v>
      </c>
      <c r="H5569" s="102" t="s">
        <v>20382</v>
      </c>
    </row>
    <row r="5570" spans="1:8" ht="31.5" x14ac:dyDescent="0.25">
      <c r="A5570" s="22"/>
      <c r="B5570" s="22"/>
      <c r="C5570" s="105" t="s">
        <v>16539</v>
      </c>
      <c r="D5570" s="105"/>
      <c r="E5570" s="107"/>
      <c r="F5570" s="108">
        <v>1</v>
      </c>
      <c r="G5570" s="118">
        <v>129.59</v>
      </c>
      <c r="H5570" s="102"/>
    </row>
    <row r="5571" spans="1:8" ht="31.5" x14ac:dyDescent="0.25">
      <c r="A5571" s="22" t="s">
        <v>6193</v>
      </c>
      <c r="B5571" s="22" t="s">
        <v>11620</v>
      </c>
      <c r="C5571" s="21" t="s">
        <v>6194</v>
      </c>
      <c r="D5571" s="21" t="s">
        <v>5</v>
      </c>
      <c r="E5571" s="22">
        <v>5</v>
      </c>
      <c r="F5571" s="44">
        <v>4</v>
      </c>
      <c r="G5571" s="119">
        <v>518.36</v>
      </c>
      <c r="H5571" s="102" t="s">
        <v>20127</v>
      </c>
    </row>
    <row r="5572" spans="1:8" x14ac:dyDescent="0.25">
      <c r="A5572" s="22"/>
      <c r="B5572" s="22"/>
      <c r="C5572" s="21"/>
      <c r="D5572" s="21" t="s">
        <v>7</v>
      </c>
      <c r="E5572" s="22">
        <v>0.5</v>
      </c>
      <c r="F5572" s="44">
        <v>3</v>
      </c>
      <c r="G5572" s="119">
        <v>38.880000000000003</v>
      </c>
      <c r="H5572" s="102"/>
    </row>
    <row r="5573" spans="1:8" ht="47.25" x14ac:dyDescent="0.25">
      <c r="A5573" s="22"/>
      <c r="B5573" s="22"/>
      <c r="C5573" s="105" t="s">
        <v>16540</v>
      </c>
      <c r="D5573" s="105"/>
      <c r="E5573" s="107"/>
      <c r="F5573" s="108">
        <v>7</v>
      </c>
      <c r="G5573" s="118">
        <v>557.24</v>
      </c>
      <c r="H5573" s="102"/>
    </row>
    <row r="5574" spans="1:8" ht="31.5" x14ac:dyDescent="0.25">
      <c r="A5574" s="22" t="s">
        <v>6195</v>
      </c>
      <c r="B5574" s="22" t="s">
        <v>11621</v>
      </c>
      <c r="C5574" s="21" t="s">
        <v>6196</v>
      </c>
      <c r="D5574" s="21" t="s">
        <v>7</v>
      </c>
      <c r="E5574" s="22">
        <v>0.5</v>
      </c>
      <c r="F5574" s="44">
        <v>1</v>
      </c>
      <c r="G5574" s="119">
        <v>12.96</v>
      </c>
      <c r="H5574" s="102" t="s">
        <v>17073</v>
      </c>
    </row>
    <row r="5575" spans="1:8" ht="31.5" x14ac:dyDescent="0.25">
      <c r="A5575" s="22"/>
      <c r="B5575" s="22"/>
      <c r="C5575" s="105" t="s">
        <v>16541</v>
      </c>
      <c r="D5575" s="105"/>
      <c r="E5575" s="107"/>
      <c r="F5575" s="108">
        <v>1</v>
      </c>
      <c r="G5575" s="118">
        <v>12.96</v>
      </c>
      <c r="H5575" s="102"/>
    </row>
    <row r="5576" spans="1:8" x14ac:dyDescent="0.25">
      <c r="A5576" s="22" t="s">
        <v>6197</v>
      </c>
      <c r="B5576" s="22" t="s">
        <v>11622</v>
      </c>
      <c r="C5576" s="21" t="s">
        <v>6198</v>
      </c>
      <c r="D5576" s="21" t="s">
        <v>5</v>
      </c>
      <c r="E5576" s="22">
        <v>5</v>
      </c>
      <c r="F5576" s="44">
        <v>1</v>
      </c>
      <c r="G5576" s="119">
        <v>129.59</v>
      </c>
      <c r="H5576" s="102" t="s">
        <v>18728</v>
      </c>
    </row>
    <row r="5577" spans="1:8" x14ac:dyDescent="0.25">
      <c r="A5577" s="22"/>
      <c r="B5577" s="22"/>
      <c r="C5577" s="105" t="s">
        <v>16542</v>
      </c>
      <c r="D5577" s="105"/>
      <c r="E5577" s="107"/>
      <c r="F5577" s="108">
        <v>1</v>
      </c>
      <c r="G5577" s="118">
        <v>129.59</v>
      </c>
      <c r="H5577" s="102"/>
    </row>
    <row r="5578" spans="1:8" x14ac:dyDescent="0.25">
      <c r="A5578" s="22" t="s">
        <v>6199</v>
      </c>
      <c r="B5578" s="22" t="s">
        <v>11623</v>
      </c>
      <c r="C5578" s="21" t="s">
        <v>6200</v>
      </c>
      <c r="D5578" s="21" t="s">
        <v>7</v>
      </c>
      <c r="E5578" s="22">
        <v>0.5</v>
      </c>
      <c r="F5578" s="44">
        <v>1</v>
      </c>
      <c r="G5578" s="119">
        <v>12.96</v>
      </c>
      <c r="H5578" s="102" t="s">
        <v>19761</v>
      </c>
    </row>
    <row r="5579" spans="1:8" ht="31.5" x14ac:dyDescent="0.25">
      <c r="A5579" s="22"/>
      <c r="B5579" s="22"/>
      <c r="C5579" s="105" t="s">
        <v>16543</v>
      </c>
      <c r="D5579" s="105"/>
      <c r="E5579" s="107"/>
      <c r="F5579" s="108">
        <v>1</v>
      </c>
      <c r="G5579" s="118">
        <v>12.96</v>
      </c>
      <c r="H5579" s="102"/>
    </row>
    <row r="5580" spans="1:8" x14ac:dyDescent="0.25">
      <c r="A5580" s="22" t="s">
        <v>6201</v>
      </c>
      <c r="B5580" s="22" t="s">
        <v>11624</v>
      </c>
      <c r="C5580" s="21" t="s">
        <v>6202</v>
      </c>
      <c r="D5580" s="21" t="s">
        <v>7</v>
      </c>
      <c r="E5580" s="22">
        <v>0.5</v>
      </c>
      <c r="F5580" s="44">
        <v>2</v>
      </c>
      <c r="G5580" s="119">
        <v>25.92</v>
      </c>
      <c r="H5580" s="102" t="s">
        <v>19378</v>
      </c>
    </row>
    <row r="5581" spans="1:8" ht="31.5" x14ac:dyDescent="0.25">
      <c r="A5581" s="22"/>
      <c r="B5581" s="22"/>
      <c r="C5581" s="105" t="s">
        <v>16544</v>
      </c>
      <c r="D5581" s="105"/>
      <c r="E5581" s="107"/>
      <c r="F5581" s="108">
        <v>2</v>
      </c>
      <c r="G5581" s="118">
        <v>25.92</v>
      </c>
      <c r="H5581" s="102"/>
    </row>
    <row r="5582" spans="1:8" x14ac:dyDescent="0.25">
      <c r="A5582" s="22" t="s">
        <v>6203</v>
      </c>
      <c r="B5582" s="22" t="s">
        <v>11625</v>
      </c>
      <c r="C5582" s="21" t="s">
        <v>6204</v>
      </c>
      <c r="D5582" s="21" t="s">
        <v>7</v>
      </c>
      <c r="E5582" s="22">
        <v>0.5</v>
      </c>
      <c r="F5582" s="44">
        <v>1</v>
      </c>
      <c r="G5582" s="119">
        <v>12.96</v>
      </c>
      <c r="H5582" s="114" t="s">
        <v>19915</v>
      </c>
    </row>
    <row r="5583" spans="1:8" x14ac:dyDescent="0.25">
      <c r="A5583" s="22"/>
      <c r="B5583" s="22"/>
      <c r="C5583" s="105" t="s">
        <v>16545</v>
      </c>
      <c r="D5583" s="105"/>
      <c r="E5583" s="107"/>
      <c r="F5583" s="108">
        <v>1</v>
      </c>
      <c r="G5583" s="118">
        <v>12.96</v>
      </c>
      <c r="H5583" s="102"/>
    </row>
    <row r="5584" spans="1:8" ht="47.25" x14ac:dyDescent="0.25">
      <c r="A5584" s="22" t="s">
        <v>6205</v>
      </c>
      <c r="B5584" s="22" t="s">
        <v>11626</v>
      </c>
      <c r="C5584" s="21" t="s">
        <v>6206</v>
      </c>
      <c r="D5584" s="21" t="s">
        <v>7</v>
      </c>
      <c r="E5584" s="22">
        <v>0.5</v>
      </c>
      <c r="F5584" s="44">
        <v>1</v>
      </c>
      <c r="G5584" s="119">
        <v>12.96</v>
      </c>
      <c r="H5584" s="114" t="s">
        <v>19916</v>
      </c>
    </row>
    <row r="5585" spans="1:8" ht="47.25" x14ac:dyDescent="0.25">
      <c r="A5585" s="22"/>
      <c r="B5585" s="22"/>
      <c r="C5585" s="105" t="s">
        <v>16546</v>
      </c>
      <c r="D5585" s="105"/>
      <c r="E5585" s="107"/>
      <c r="F5585" s="108">
        <v>1</v>
      </c>
      <c r="G5585" s="118">
        <v>12.96</v>
      </c>
      <c r="H5585" s="102"/>
    </row>
    <row r="5586" spans="1:8" x14ac:dyDescent="0.25">
      <c r="A5586" s="22" t="s">
        <v>6207</v>
      </c>
      <c r="B5586" s="22" t="s">
        <v>11627</v>
      </c>
      <c r="C5586" s="21" t="s">
        <v>6208</v>
      </c>
      <c r="D5586" s="21" t="s">
        <v>7</v>
      </c>
      <c r="E5586" s="22">
        <v>0.5</v>
      </c>
      <c r="F5586" s="44">
        <v>1</v>
      </c>
      <c r="G5586" s="119">
        <v>12.96</v>
      </c>
      <c r="H5586" s="114" t="s">
        <v>20124</v>
      </c>
    </row>
    <row r="5587" spans="1:8" x14ac:dyDescent="0.25">
      <c r="A5587" s="22"/>
      <c r="B5587" s="22"/>
      <c r="C5587" s="105" t="s">
        <v>16547</v>
      </c>
      <c r="D5587" s="105"/>
      <c r="E5587" s="107"/>
      <c r="F5587" s="108">
        <v>1</v>
      </c>
      <c r="G5587" s="118">
        <v>12.96</v>
      </c>
      <c r="H5587" s="102"/>
    </row>
    <row r="5588" spans="1:8" x14ac:dyDescent="0.25">
      <c r="A5588" s="22" t="s">
        <v>6209</v>
      </c>
      <c r="B5588" s="22" t="s">
        <v>11628</v>
      </c>
      <c r="C5588" s="21" t="s">
        <v>6210</v>
      </c>
      <c r="D5588" s="21" t="s">
        <v>7</v>
      </c>
      <c r="E5588" s="22">
        <v>0.5</v>
      </c>
      <c r="F5588" s="44">
        <v>1</v>
      </c>
      <c r="G5588" s="119">
        <v>12.96</v>
      </c>
      <c r="H5588" s="102" t="s">
        <v>18943</v>
      </c>
    </row>
    <row r="5589" spans="1:8" ht="31.5" x14ac:dyDescent="0.25">
      <c r="A5589" s="22"/>
      <c r="B5589" s="22"/>
      <c r="C5589" s="105" t="s">
        <v>16548</v>
      </c>
      <c r="D5589" s="105"/>
      <c r="E5589" s="107"/>
      <c r="F5589" s="108">
        <v>1</v>
      </c>
      <c r="G5589" s="118">
        <v>12.96</v>
      </c>
      <c r="H5589" s="102"/>
    </row>
    <row r="5590" spans="1:8" ht="31.5" x14ac:dyDescent="0.25">
      <c r="A5590" s="22" t="s">
        <v>6211</v>
      </c>
      <c r="B5590" s="22" t="s">
        <v>11629</v>
      </c>
      <c r="C5590" s="21" t="s">
        <v>6212</v>
      </c>
      <c r="D5590" s="21" t="s">
        <v>4</v>
      </c>
      <c r="E5590" s="22">
        <v>8</v>
      </c>
      <c r="F5590" s="44">
        <v>1</v>
      </c>
      <c r="G5590" s="119">
        <v>207.35</v>
      </c>
      <c r="H5590" s="102" t="s">
        <v>19612</v>
      </c>
    </row>
    <row r="5591" spans="1:8" ht="47.25" x14ac:dyDescent="0.25">
      <c r="A5591" s="22"/>
      <c r="B5591" s="22"/>
      <c r="C5591" s="105" t="s">
        <v>16549</v>
      </c>
      <c r="D5591" s="105"/>
      <c r="E5591" s="107"/>
      <c r="F5591" s="108">
        <v>1</v>
      </c>
      <c r="G5591" s="118">
        <v>207.35</v>
      </c>
      <c r="H5591" s="102"/>
    </row>
    <row r="5592" spans="1:8" ht="31.5" x14ac:dyDescent="0.25">
      <c r="A5592" s="22" t="s">
        <v>6213</v>
      </c>
      <c r="B5592" s="22" t="s">
        <v>11630</v>
      </c>
      <c r="C5592" s="21" t="s">
        <v>6800</v>
      </c>
      <c r="D5592" s="21" t="s">
        <v>7</v>
      </c>
      <c r="E5592" s="22">
        <v>0.5</v>
      </c>
      <c r="F5592" s="44">
        <v>1</v>
      </c>
      <c r="G5592" s="119">
        <v>12.96</v>
      </c>
      <c r="H5592" s="102" t="s">
        <v>20919</v>
      </c>
    </row>
    <row r="5593" spans="1:8" ht="31.5" x14ac:dyDescent="0.25">
      <c r="A5593" s="22"/>
      <c r="B5593" s="22"/>
      <c r="C5593" s="105" t="s">
        <v>16550</v>
      </c>
      <c r="D5593" s="105"/>
      <c r="E5593" s="107"/>
      <c r="F5593" s="108">
        <v>1</v>
      </c>
      <c r="G5593" s="118">
        <v>12.96</v>
      </c>
      <c r="H5593" s="102"/>
    </row>
    <row r="5594" spans="1:8" ht="31.5" x14ac:dyDescent="0.25">
      <c r="A5594" s="22" t="s">
        <v>6214</v>
      </c>
      <c r="B5594" s="22" t="s">
        <v>11631</v>
      </c>
      <c r="C5594" s="21" t="s">
        <v>6215</v>
      </c>
      <c r="D5594" s="21" t="s">
        <v>7</v>
      </c>
      <c r="E5594" s="22">
        <v>0.5</v>
      </c>
      <c r="F5594" s="44">
        <v>1</v>
      </c>
      <c r="G5594" s="119">
        <v>12.96</v>
      </c>
      <c r="H5594" s="114" t="s">
        <v>17150</v>
      </c>
    </row>
    <row r="5595" spans="1:8" ht="31.5" x14ac:dyDescent="0.25">
      <c r="A5595" s="22"/>
      <c r="B5595" s="22"/>
      <c r="C5595" s="105" t="s">
        <v>16551</v>
      </c>
      <c r="D5595" s="105"/>
      <c r="E5595" s="107"/>
      <c r="F5595" s="108">
        <v>1</v>
      </c>
      <c r="G5595" s="118">
        <v>12.96</v>
      </c>
      <c r="H5595" s="102"/>
    </row>
    <row r="5596" spans="1:8" ht="31.5" x14ac:dyDescent="0.25">
      <c r="A5596" s="22" t="s">
        <v>6216</v>
      </c>
      <c r="B5596" s="22" t="s">
        <v>11632</v>
      </c>
      <c r="C5596" s="21" t="s">
        <v>6217</v>
      </c>
      <c r="D5596" s="21" t="s">
        <v>4</v>
      </c>
      <c r="E5596" s="22">
        <v>8</v>
      </c>
      <c r="F5596" s="44">
        <v>1</v>
      </c>
      <c r="G5596" s="119">
        <v>207.35</v>
      </c>
      <c r="H5596" s="102" t="s">
        <v>18144</v>
      </c>
    </row>
    <row r="5597" spans="1:8" ht="31.5" x14ac:dyDescent="0.25">
      <c r="A5597" s="22"/>
      <c r="B5597" s="22"/>
      <c r="C5597" s="105" t="s">
        <v>16552</v>
      </c>
      <c r="D5597" s="105"/>
      <c r="E5597" s="107"/>
      <c r="F5597" s="108">
        <v>1</v>
      </c>
      <c r="G5597" s="118">
        <v>207.35</v>
      </c>
      <c r="H5597" s="102"/>
    </row>
    <row r="5598" spans="1:8" x14ac:dyDescent="0.25">
      <c r="A5598" s="22" t="s">
        <v>6218</v>
      </c>
      <c r="B5598" s="22" t="s">
        <v>11633</v>
      </c>
      <c r="C5598" s="21" t="s">
        <v>6219</v>
      </c>
      <c r="D5598" s="21" t="s">
        <v>7</v>
      </c>
      <c r="E5598" s="22">
        <v>0.5</v>
      </c>
      <c r="F5598" s="44">
        <v>1</v>
      </c>
      <c r="G5598" s="119">
        <v>12.96</v>
      </c>
      <c r="H5598" s="102" t="s">
        <v>20890</v>
      </c>
    </row>
    <row r="5599" spans="1:8" ht="31.5" x14ac:dyDescent="0.25">
      <c r="A5599" s="22"/>
      <c r="B5599" s="22"/>
      <c r="C5599" s="105" t="s">
        <v>16553</v>
      </c>
      <c r="D5599" s="105"/>
      <c r="E5599" s="107"/>
      <c r="F5599" s="108">
        <v>1</v>
      </c>
      <c r="G5599" s="118">
        <v>12.96</v>
      </c>
      <c r="H5599" s="102"/>
    </row>
    <row r="5600" spans="1:8" ht="31.5" x14ac:dyDescent="0.25">
      <c r="A5600" s="22" t="s">
        <v>6220</v>
      </c>
      <c r="B5600" s="22" t="s">
        <v>11634</v>
      </c>
      <c r="C5600" s="21" t="s">
        <v>6221</v>
      </c>
      <c r="D5600" s="21" t="s">
        <v>8</v>
      </c>
      <c r="E5600" s="22">
        <v>2</v>
      </c>
      <c r="F5600" s="44">
        <v>2</v>
      </c>
      <c r="G5600" s="119">
        <v>103.67</v>
      </c>
      <c r="H5600" s="102" t="s">
        <v>17512</v>
      </c>
    </row>
    <row r="5601" spans="1:8" ht="31.5" x14ac:dyDescent="0.25">
      <c r="A5601" s="22"/>
      <c r="B5601" s="22"/>
      <c r="C5601" s="105" t="s">
        <v>16554</v>
      </c>
      <c r="D5601" s="105"/>
      <c r="E5601" s="107"/>
      <c r="F5601" s="108">
        <v>2</v>
      </c>
      <c r="G5601" s="118">
        <v>103.67</v>
      </c>
      <c r="H5601" s="102"/>
    </row>
    <row r="5602" spans="1:8" ht="31.5" x14ac:dyDescent="0.25">
      <c r="A5602" s="22" t="s">
        <v>6222</v>
      </c>
      <c r="B5602" s="22" t="s">
        <v>11635</v>
      </c>
      <c r="C5602" s="21" t="s">
        <v>6223</v>
      </c>
      <c r="D5602" s="21" t="s">
        <v>3</v>
      </c>
      <c r="E5602" s="22">
        <v>10</v>
      </c>
      <c r="F5602" s="44">
        <v>2</v>
      </c>
      <c r="G5602" s="119">
        <v>518.36</v>
      </c>
      <c r="H5602" s="102" t="s">
        <v>19640</v>
      </c>
    </row>
    <row r="5603" spans="1:8" x14ac:dyDescent="0.25">
      <c r="A5603" s="22"/>
      <c r="B5603" s="22"/>
      <c r="C5603" s="21"/>
      <c r="D5603" s="21" t="s">
        <v>6</v>
      </c>
      <c r="E5603" s="22">
        <v>1</v>
      </c>
      <c r="F5603" s="44">
        <v>1</v>
      </c>
      <c r="G5603" s="119">
        <v>25.92</v>
      </c>
      <c r="H5603" s="102"/>
    </row>
    <row r="5604" spans="1:8" x14ac:dyDescent="0.25">
      <c r="A5604" s="22"/>
      <c r="B5604" s="22"/>
      <c r="C5604" s="21"/>
      <c r="D5604" s="21" t="s">
        <v>7</v>
      </c>
      <c r="E5604" s="22">
        <v>0.5</v>
      </c>
      <c r="F5604" s="44">
        <v>3</v>
      </c>
      <c r="G5604" s="119">
        <v>38.880000000000003</v>
      </c>
      <c r="H5604" s="102"/>
    </row>
    <row r="5605" spans="1:8" ht="47.25" x14ac:dyDescent="0.25">
      <c r="A5605" s="22"/>
      <c r="B5605" s="22"/>
      <c r="C5605" s="105" t="s">
        <v>16555</v>
      </c>
      <c r="D5605" s="105"/>
      <c r="E5605" s="107"/>
      <c r="F5605" s="108">
        <v>6</v>
      </c>
      <c r="G5605" s="118">
        <v>583.16</v>
      </c>
      <c r="H5605" s="102"/>
    </row>
    <row r="5606" spans="1:8" x14ac:dyDescent="0.25">
      <c r="A5606" s="22" t="s">
        <v>6224</v>
      </c>
      <c r="B5606" s="22" t="s">
        <v>11636</v>
      </c>
      <c r="C5606" s="21" t="s">
        <v>6225</v>
      </c>
      <c r="D5606" s="21" t="s">
        <v>8</v>
      </c>
      <c r="E5606" s="22">
        <v>2</v>
      </c>
      <c r="F5606" s="44">
        <v>4</v>
      </c>
      <c r="G5606" s="119">
        <v>207.35</v>
      </c>
      <c r="H5606" s="102" t="s">
        <v>17082</v>
      </c>
    </row>
    <row r="5607" spans="1:8" x14ac:dyDescent="0.25">
      <c r="A5607" s="22"/>
      <c r="B5607" s="22"/>
      <c r="C5607" s="21"/>
      <c r="D5607" s="21" t="s">
        <v>7</v>
      </c>
      <c r="E5607" s="22">
        <v>0.5</v>
      </c>
      <c r="F5607" s="44">
        <v>3</v>
      </c>
      <c r="G5607" s="119">
        <v>38.880000000000003</v>
      </c>
      <c r="H5607" s="102"/>
    </row>
    <row r="5608" spans="1:8" x14ac:dyDescent="0.25">
      <c r="A5608" s="22"/>
      <c r="B5608" s="22"/>
      <c r="C5608" s="105" t="s">
        <v>16556</v>
      </c>
      <c r="D5608" s="105"/>
      <c r="E5608" s="107"/>
      <c r="F5608" s="108">
        <v>7</v>
      </c>
      <c r="G5608" s="118">
        <v>246.23</v>
      </c>
      <c r="H5608" s="102"/>
    </row>
    <row r="5609" spans="1:8" x14ac:dyDescent="0.25">
      <c r="A5609" s="22" t="s">
        <v>6227</v>
      </c>
      <c r="B5609" s="22" t="s">
        <v>11637</v>
      </c>
      <c r="C5609" s="21" t="s">
        <v>6228</v>
      </c>
      <c r="D5609" s="21" t="s">
        <v>5</v>
      </c>
      <c r="E5609" s="22">
        <v>5</v>
      </c>
      <c r="F5609" s="44">
        <v>1</v>
      </c>
      <c r="G5609" s="119">
        <v>129.59</v>
      </c>
      <c r="H5609" s="102" t="s">
        <v>19810</v>
      </c>
    </row>
    <row r="5610" spans="1:8" x14ac:dyDescent="0.25">
      <c r="A5610" s="22"/>
      <c r="B5610" s="22"/>
      <c r="C5610" s="105" t="s">
        <v>16557</v>
      </c>
      <c r="D5610" s="105"/>
      <c r="E5610" s="107"/>
      <c r="F5610" s="108">
        <v>1</v>
      </c>
      <c r="G5610" s="118">
        <v>129.59</v>
      </c>
      <c r="H5610" s="102"/>
    </row>
    <row r="5611" spans="1:8" ht="31.5" x14ac:dyDescent="0.25">
      <c r="A5611" s="22" t="s">
        <v>6229</v>
      </c>
      <c r="B5611" s="22" t="s">
        <v>11638</v>
      </c>
      <c r="C5611" s="21" t="s">
        <v>6230</v>
      </c>
      <c r="D5611" s="21" t="s">
        <v>7</v>
      </c>
      <c r="E5611" s="22">
        <v>0.5</v>
      </c>
      <c r="F5611" s="44">
        <v>1</v>
      </c>
      <c r="G5611" s="119">
        <v>12.96</v>
      </c>
      <c r="H5611" s="102" t="s">
        <v>18657</v>
      </c>
    </row>
    <row r="5612" spans="1:8" ht="31.5" x14ac:dyDescent="0.25">
      <c r="A5612" s="22"/>
      <c r="B5612" s="22"/>
      <c r="C5612" s="105" t="s">
        <v>16558</v>
      </c>
      <c r="D5612" s="105"/>
      <c r="E5612" s="107"/>
      <c r="F5612" s="108">
        <v>1</v>
      </c>
      <c r="G5612" s="118">
        <v>12.96</v>
      </c>
      <c r="H5612" s="102"/>
    </row>
    <row r="5613" spans="1:8" x14ac:dyDescent="0.25">
      <c r="A5613" s="22" t="s">
        <v>6231</v>
      </c>
      <c r="B5613" s="22" t="s">
        <v>11639</v>
      </c>
      <c r="C5613" s="21" t="s">
        <v>6232</v>
      </c>
      <c r="D5613" s="21" t="s">
        <v>7</v>
      </c>
      <c r="E5613" s="22">
        <v>0.5</v>
      </c>
      <c r="F5613" s="44">
        <v>5</v>
      </c>
      <c r="G5613" s="119">
        <v>64.8</v>
      </c>
      <c r="H5613" s="102" t="s">
        <v>18503</v>
      </c>
    </row>
    <row r="5614" spans="1:8" ht="31.5" x14ac:dyDescent="0.25">
      <c r="A5614" s="22"/>
      <c r="B5614" s="22"/>
      <c r="C5614" s="105" t="s">
        <v>16559</v>
      </c>
      <c r="D5614" s="105"/>
      <c r="E5614" s="107"/>
      <c r="F5614" s="108">
        <v>5</v>
      </c>
      <c r="G5614" s="118">
        <v>64.8</v>
      </c>
      <c r="H5614" s="102"/>
    </row>
    <row r="5615" spans="1:8" ht="31.5" x14ac:dyDescent="0.25">
      <c r="A5615" s="22" t="s">
        <v>6801</v>
      </c>
      <c r="B5615" s="22" t="s">
        <v>11640</v>
      </c>
      <c r="C5615" s="21" t="s">
        <v>7415</v>
      </c>
      <c r="D5615" s="21" t="s">
        <v>7</v>
      </c>
      <c r="E5615" s="22">
        <v>0.5</v>
      </c>
      <c r="F5615" s="44">
        <v>1</v>
      </c>
      <c r="G5615" s="119">
        <v>12.96</v>
      </c>
      <c r="H5615" s="102" t="s">
        <v>18719</v>
      </c>
    </row>
    <row r="5616" spans="1:8" ht="31.5" x14ac:dyDescent="0.25">
      <c r="A5616" s="22"/>
      <c r="B5616" s="22"/>
      <c r="C5616" s="105" t="s">
        <v>16560</v>
      </c>
      <c r="D5616" s="105"/>
      <c r="E5616" s="107"/>
      <c r="F5616" s="108">
        <v>1</v>
      </c>
      <c r="G5616" s="118">
        <v>12.96</v>
      </c>
      <c r="H5616" s="102"/>
    </row>
    <row r="5617" spans="1:8" ht="47.25" x14ac:dyDescent="0.25">
      <c r="A5617" s="22" t="s">
        <v>6233</v>
      </c>
      <c r="B5617" s="22" t="s">
        <v>11641</v>
      </c>
      <c r="C5617" s="21" t="s">
        <v>6234</v>
      </c>
      <c r="D5617" s="21" t="s">
        <v>4</v>
      </c>
      <c r="E5617" s="22">
        <v>8</v>
      </c>
      <c r="F5617" s="44">
        <v>1</v>
      </c>
      <c r="G5617" s="119">
        <v>207.35</v>
      </c>
      <c r="H5617" s="102" t="s">
        <v>19367</v>
      </c>
    </row>
    <row r="5618" spans="1:8" x14ac:dyDescent="0.25">
      <c r="A5618" s="22"/>
      <c r="B5618" s="22"/>
      <c r="C5618" s="21"/>
      <c r="D5618" s="21" t="s">
        <v>5</v>
      </c>
      <c r="E5618" s="22">
        <v>5</v>
      </c>
      <c r="F5618" s="44">
        <v>7</v>
      </c>
      <c r="G5618" s="119">
        <v>907.14</v>
      </c>
      <c r="H5618" s="102"/>
    </row>
    <row r="5619" spans="1:8" x14ac:dyDescent="0.25">
      <c r="A5619" s="22"/>
      <c r="B5619" s="22"/>
      <c r="C5619" s="21"/>
      <c r="D5619" s="21" t="s">
        <v>8</v>
      </c>
      <c r="E5619" s="22">
        <v>2</v>
      </c>
      <c r="F5619" s="44">
        <v>3</v>
      </c>
      <c r="G5619" s="119">
        <v>155.51</v>
      </c>
      <c r="H5619" s="102"/>
    </row>
    <row r="5620" spans="1:8" x14ac:dyDescent="0.25">
      <c r="A5620" s="22"/>
      <c r="B5620" s="22"/>
      <c r="C5620" s="21"/>
      <c r="D5620" s="21" t="s">
        <v>6</v>
      </c>
      <c r="E5620" s="22">
        <v>1</v>
      </c>
      <c r="F5620" s="44">
        <v>4</v>
      </c>
      <c r="G5620" s="119">
        <v>103.67</v>
      </c>
      <c r="H5620" s="102"/>
    </row>
    <row r="5621" spans="1:8" x14ac:dyDescent="0.25">
      <c r="A5621" s="22"/>
      <c r="B5621" s="22"/>
      <c r="C5621" s="21"/>
      <c r="D5621" s="21" t="s">
        <v>7</v>
      </c>
      <c r="E5621" s="22">
        <v>0.5</v>
      </c>
      <c r="F5621" s="44">
        <v>46</v>
      </c>
      <c r="G5621" s="119">
        <v>596.12</v>
      </c>
      <c r="H5621" s="102"/>
    </row>
    <row r="5622" spans="1:8" ht="63" x14ac:dyDescent="0.25">
      <c r="A5622" s="22"/>
      <c r="B5622" s="22"/>
      <c r="C5622" s="105" t="s">
        <v>16561</v>
      </c>
      <c r="D5622" s="105"/>
      <c r="E5622" s="107"/>
      <c r="F5622" s="108">
        <v>61</v>
      </c>
      <c r="G5622" s="118">
        <v>1969.79</v>
      </c>
      <c r="H5622" s="102"/>
    </row>
    <row r="5623" spans="1:8" x14ac:dyDescent="0.25">
      <c r="A5623" s="22" t="s">
        <v>6235</v>
      </c>
      <c r="B5623" s="22" t="s">
        <v>11642</v>
      </c>
      <c r="C5623" s="21" t="s">
        <v>6236</v>
      </c>
      <c r="D5623" s="21" t="s">
        <v>8</v>
      </c>
      <c r="E5623" s="22">
        <v>2</v>
      </c>
      <c r="F5623" s="44">
        <v>2</v>
      </c>
      <c r="G5623" s="119">
        <v>103.67</v>
      </c>
      <c r="H5623" s="102" t="s">
        <v>19332</v>
      </c>
    </row>
    <row r="5624" spans="1:8" x14ac:dyDescent="0.25">
      <c r="A5624" s="22"/>
      <c r="B5624" s="22"/>
      <c r="C5624" s="21"/>
      <c r="D5624" s="21" t="s">
        <v>7</v>
      </c>
      <c r="E5624" s="22">
        <v>0.5</v>
      </c>
      <c r="F5624" s="44">
        <v>2</v>
      </c>
      <c r="G5624" s="119">
        <v>25.92</v>
      </c>
      <c r="H5624" s="102"/>
    </row>
    <row r="5625" spans="1:8" ht="31.5" x14ac:dyDescent="0.25">
      <c r="A5625" s="22"/>
      <c r="B5625" s="22"/>
      <c r="C5625" s="105" t="s">
        <v>16562</v>
      </c>
      <c r="D5625" s="105"/>
      <c r="E5625" s="107"/>
      <c r="F5625" s="108">
        <v>4</v>
      </c>
      <c r="G5625" s="118">
        <v>129.59</v>
      </c>
      <c r="H5625" s="102"/>
    </row>
    <row r="5626" spans="1:8" ht="31.5" x14ac:dyDescent="0.25">
      <c r="A5626" s="22" t="s">
        <v>6237</v>
      </c>
      <c r="B5626" s="22" t="s">
        <v>11643</v>
      </c>
      <c r="C5626" s="21" t="s">
        <v>6238</v>
      </c>
      <c r="D5626" s="21" t="s">
        <v>5</v>
      </c>
      <c r="E5626" s="22">
        <v>5</v>
      </c>
      <c r="F5626" s="44">
        <v>1</v>
      </c>
      <c r="G5626" s="119">
        <v>129.59</v>
      </c>
      <c r="H5626" s="102" t="s">
        <v>16937</v>
      </c>
    </row>
    <row r="5627" spans="1:8" x14ac:dyDescent="0.25">
      <c r="A5627" s="22"/>
      <c r="B5627" s="22"/>
      <c r="C5627" s="21"/>
      <c r="D5627" s="21" t="s">
        <v>7</v>
      </c>
      <c r="E5627" s="22">
        <v>0.5</v>
      </c>
      <c r="F5627" s="44">
        <v>2</v>
      </c>
      <c r="G5627" s="119">
        <v>25.92</v>
      </c>
      <c r="H5627" s="102"/>
    </row>
    <row r="5628" spans="1:8" ht="31.5" x14ac:dyDescent="0.25">
      <c r="A5628" s="22"/>
      <c r="B5628" s="22"/>
      <c r="C5628" s="105" t="s">
        <v>16563</v>
      </c>
      <c r="D5628" s="105"/>
      <c r="E5628" s="107"/>
      <c r="F5628" s="108">
        <v>3</v>
      </c>
      <c r="G5628" s="118">
        <v>155.51</v>
      </c>
      <c r="H5628" s="102"/>
    </row>
    <row r="5629" spans="1:8" ht="31.5" x14ac:dyDescent="0.25">
      <c r="A5629" s="22" t="s">
        <v>6239</v>
      </c>
      <c r="B5629" s="22" t="s">
        <v>11644</v>
      </c>
      <c r="C5629" s="21" t="s">
        <v>6240</v>
      </c>
      <c r="D5629" s="21" t="s">
        <v>7</v>
      </c>
      <c r="E5629" s="22">
        <v>0.5</v>
      </c>
      <c r="F5629" s="44">
        <v>2</v>
      </c>
      <c r="G5629" s="119">
        <v>25.92</v>
      </c>
      <c r="H5629" s="102" t="s">
        <v>19608</v>
      </c>
    </row>
    <row r="5630" spans="1:8" ht="47.25" x14ac:dyDescent="0.25">
      <c r="A5630" s="22"/>
      <c r="B5630" s="22"/>
      <c r="C5630" s="105" t="s">
        <v>16564</v>
      </c>
      <c r="D5630" s="105"/>
      <c r="E5630" s="107"/>
      <c r="F5630" s="108">
        <v>2</v>
      </c>
      <c r="G5630" s="118">
        <v>25.92</v>
      </c>
      <c r="H5630" s="102"/>
    </row>
    <row r="5631" spans="1:8" x14ac:dyDescent="0.25">
      <c r="A5631" s="22" t="s">
        <v>6241</v>
      </c>
      <c r="B5631" s="22" t="s">
        <v>11645</v>
      </c>
      <c r="C5631" s="21" t="s">
        <v>6242</v>
      </c>
      <c r="D5631" s="21" t="s">
        <v>3</v>
      </c>
      <c r="E5631" s="22">
        <v>10</v>
      </c>
      <c r="F5631" s="44">
        <v>1</v>
      </c>
      <c r="G5631" s="119">
        <v>259.18</v>
      </c>
      <c r="H5631" s="102" t="s">
        <v>18058</v>
      </c>
    </row>
    <row r="5632" spans="1:8" x14ac:dyDescent="0.25">
      <c r="A5632" s="22"/>
      <c r="B5632" s="22"/>
      <c r="C5632" s="21"/>
      <c r="D5632" s="21" t="s">
        <v>4</v>
      </c>
      <c r="E5632" s="22">
        <v>8</v>
      </c>
      <c r="F5632" s="44">
        <v>2</v>
      </c>
      <c r="G5632" s="119">
        <v>414.69</v>
      </c>
      <c r="H5632" s="102"/>
    </row>
    <row r="5633" spans="1:8" x14ac:dyDescent="0.25">
      <c r="A5633" s="22"/>
      <c r="B5633" s="22"/>
      <c r="C5633" s="21"/>
      <c r="D5633" s="21" t="s">
        <v>5</v>
      </c>
      <c r="E5633" s="22">
        <v>5</v>
      </c>
      <c r="F5633" s="44">
        <v>2</v>
      </c>
      <c r="G5633" s="119">
        <v>259.18</v>
      </c>
      <c r="H5633" s="102"/>
    </row>
    <row r="5634" spans="1:8" x14ac:dyDescent="0.25">
      <c r="A5634" s="22"/>
      <c r="B5634" s="22"/>
      <c r="C5634" s="21"/>
      <c r="D5634" s="21" t="s">
        <v>7</v>
      </c>
      <c r="E5634" s="22">
        <v>0.5</v>
      </c>
      <c r="F5634" s="44">
        <v>3</v>
      </c>
      <c r="G5634" s="119">
        <v>38.880000000000003</v>
      </c>
      <c r="H5634" s="102"/>
    </row>
    <row r="5635" spans="1:8" ht="31.5" x14ac:dyDescent="0.25">
      <c r="A5635" s="22"/>
      <c r="B5635" s="22"/>
      <c r="C5635" s="105" t="s">
        <v>16565</v>
      </c>
      <c r="D5635" s="105"/>
      <c r="E5635" s="107"/>
      <c r="F5635" s="108">
        <v>8</v>
      </c>
      <c r="G5635" s="118">
        <v>971.93</v>
      </c>
      <c r="H5635" s="102"/>
    </row>
    <row r="5636" spans="1:8" ht="31.5" x14ac:dyDescent="0.25">
      <c r="A5636" s="22" t="s">
        <v>6243</v>
      </c>
      <c r="B5636" s="22" t="s">
        <v>11646</v>
      </c>
      <c r="C5636" s="21" t="s">
        <v>6244</v>
      </c>
      <c r="D5636" s="21" t="s">
        <v>7</v>
      </c>
      <c r="E5636" s="22">
        <v>0.5</v>
      </c>
      <c r="F5636" s="44">
        <v>1</v>
      </c>
      <c r="G5636" s="119">
        <v>12.96</v>
      </c>
      <c r="H5636" s="102" t="s">
        <v>18127</v>
      </c>
    </row>
    <row r="5637" spans="1:8" ht="31.5" x14ac:dyDescent="0.25">
      <c r="A5637" s="22"/>
      <c r="B5637" s="22"/>
      <c r="C5637" s="105" t="s">
        <v>16566</v>
      </c>
      <c r="D5637" s="105"/>
      <c r="E5637" s="107"/>
      <c r="F5637" s="108">
        <v>1</v>
      </c>
      <c r="G5637" s="118">
        <v>12.96</v>
      </c>
      <c r="H5637" s="102"/>
    </row>
    <row r="5638" spans="1:8" ht="31.5" x14ac:dyDescent="0.25">
      <c r="A5638" s="22" t="s">
        <v>6247</v>
      </c>
      <c r="B5638" s="22" t="s">
        <v>11648</v>
      </c>
      <c r="C5638" s="21" t="s">
        <v>6248</v>
      </c>
      <c r="D5638" s="21" t="s">
        <v>7</v>
      </c>
      <c r="E5638" s="22">
        <v>0.5</v>
      </c>
      <c r="F5638" s="44">
        <v>1</v>
      </c>
      <c r="G5638" s="119">
        <v>12.96</v>
      </c>
      <c r="H5638" s="102" t="s">
        <v>20714</v>
      </c>
    </row>
    <row r="5639" spans="1:8" ht="31.5" x14ac:dyDescent="0.25">
      <c r="A5639" s="22"/>
      <c r="B5639" s="22"/>
      <c r="C5639" s="105" t="s">
        <v>16567</v>
      </c>
      <c r="D5639" s="105"/>
      <c r="E5639" s="107"/>
      <c r="F5639" s="108">
        <v>1</v>
      </c>
      <c r="G5639" s="118">
        <v>12.96</v>
      </c>
      <c r="H5639" s="102"/>
    </row>
    <row r="5640" spans="1:8" x14ac:dyDescent="0.25">
      <c r="A5640" s="22" t="s">
        <v>6249</v>
      </c>
      <c r="B5640" s="22" t="s">
        <v>11649</v>
      </c>
      <c r="C5640" s="21" t="s">
        <v>6250</v>
      </c>
      <c r="D5640" s="21" t="s">
        <v>7</v>
      </c>
      <c r="E5640" s="22">
        <v>0.5</v>
      </c>
      <c r="F5640" s="44">
        <v>1</v>
      </c>
      <c r="G5640" s="119">
        <v>12.96</v>
      </c>
      <c r="H5640" s="102" t="s">
        <v>20180</v>
      </c>
    </row>
    <row r="5641" spans="1:8" ht="31.5" x14ac:dyDescent="0.25">
      <c r="A5641" s="22"/>
      <c r="B5641" s="22"/>
      <c r="C5641" s="105" t="s">
        <v>16568</v>
      </c>
      <c r="D5641" s="105"/>
      <c r="E5641" s="107"/>
      <c r="F5641" s="108">
        <v>1</v>
      </c>
      <c r="G5641" s="118">
        <v>12.96</v>
      </c>
      <c r="H5641" s="102"/>
    </row>
    <row r="5642" spans="1:8" ht="31.5" x14ac:dyDescent="0.25">
      <c r="A5642" s="22" t="s">
        <v>6251</v>
      </c>
      <c r="B5642" s="22" t="s">
        <v>11650</v>
      </c>
      <c r="C5642" s="21" t="s">
        <v>6252</v>
      </c>
      <c r="D5642" s="21" t="s">
        <v>7</v>
      </c>
      <c r="E5642" s="22">
        <v>0.5</v>
      </c>
      <c r="F5642" s="44">
        <v>13</v>
      </c>
      <c r="G5642" s="119">
        <v>168.47</v>
      </c>
      <c r="H5642" s="102" t="s">
        <v>20686</v>
      </c>
    </row>
    <row r="5643" spans="1:8" ht="47.25" x14ac:dyDescent="0.25">
      <c r="A5643" s="22"/>
      <c r="B5643" s="22"/>
      <c r="C5643" s="105" t="s">
        <v>16569</v>
      </c>
      <c r="D5643" s="105"/>
      <c r="E5643" s="107"/>
      <c r="F5643" s="108">
        <v>13</v>
      </c>
      <c r="G5643" s="118">
        <v>168.47</v>
      </c>
      <c r="H5643" s="102"/>
    </row>
    <row r="5644" spans="1:8" x14ac:dyDescent="0.25">
      <c r="A5644" s="22" t="s">
        <v>6253</v>
      </c>
      <c r="B5644" s="22" t="s">
        <v>11651</v>
      </c>
      <c r="C5644" s="21" t="s">
        <v>6254</v>
      </c>
      <c r="D5644" s="21" t="s">
        <v>8</v>
      </c>
      <c r="E5644" s="22">
        <v>2</v>
      </c>
      <c r="F5644" s="44">
        <v>1</v>
      </c>
      <c r="G5644" s="119">
        <v>51.84</v>
      </c>
      <c r="H5644" s="102" t="s">
        <v>17716</v>
      </c>
    </row>
    <row r="5645" spans="1:8" x14ac:dyDescent="0.25">
      <c r="A5645" s="22"/>
      <c r="B5645" s="22"/>
      <c r="C5645" s="21"/>
      <c r="D5645" s="21" t="s">
        <v>7</v>
      </c>
      <c r="E5645" s="22">
        <v>0.5</v>
      </c>
      <c r="F5645" s="44">
        <v>1</v>
      </c>
      <c r="G5645" s="119">
        <v>12.96</v>
      </c>
      <c r="H5645" s="102"/>
    </row>
    <row r="5646" spans="1:8" ht="31.5" x14ac:dyDescent="0.25">
      <c r="A5646" s="22"/>
      <c r="B5646" s="22"/>
      <c r="C5646" s="105" t="s">
        <v>16570</v>
      </c>
      <c r="D5646" s="105"/>
      <c r="E5646" s="107"/>
      <c r="F5646" s="108">
        <v>2</v>
      </c>
      <c r="G5646" s="118">
        <v>64.800000000000011</v>
      </c>
      <c r="H5646" s="102"/>
    </row>
    <row r="5647" spans="1:8" ht="47.25" x14ac:dyDescent="0.25">
      <c r="A5647" s="22" t="s">
        <v>6255</v>
      </c>
      <c r="B5647" s="22" t="s">
        <v>11652</v>
      </c>
      <c r="C5647" s="21" t="s">
        <v>6256</v>
      </c>
      <c r="D5647" s="21" t="s">
        <v>8</v>
      </c>
      <c r="E5647" s="22">
        <v>2</v>
      </c>
      <c r="F5647" s="44">
        <v>1</v>
      </c>
      <c r="G5647" s="119">
        <v>51.84</v>
      </c>
      <c r="H5647" s="114" t="s">
        <v>17191</v>
      </c>
    </row>
    <row r="5648" spans="1:8" x14ac:dyDescent="0.25">
      <c r="A5648" s="22"/>
      <c r="B5648" s="22"/>
      <c r="C5648" s="21"/>
      <c r="D5648" s="21" t="s">
        <v>7</v>
      </c>
      <c r="E5648" s="22">
        <v>0.5</v>
      </c>
      <c r="F5648" s="44">
        <v>1</v>
      </c>
      <c r="G5648" s="119">
        <v>12.96</v>
      </c>
      <c r="H5648" s="102"/>
    </row>
    <row r="5649" spans="1:8" ht="47.25" x14ac:dyDescent="0.25">
      <c r="A5649" s="22"/>
      <c r="B5649" s="22"/>
      <c r="C5649" s="105" t="s">
        <v>16571</v>
      </c>
      <c r="D5649" s="105"/>
      <c r="E5649" s="107"/>
      <c r="F5649" s="108">
        <v>2</v>
      </c>
      <c r="G5649" s="118">
        <v>64.800000000000011</v>
      </c>
      <c r="H5649" s="102"/>
    </row>
    <row r="5650" spans="1:8" ht="31.5" x14ac:dyDescent="0.25">
      <c r="A5650" s="22" t="s">
        <v>6257</v>
      </c>
      <c r="B5650" s="22" t="s">
        <v>11653</v>
      </c>
      <c r="C5650" s="21" t="s">
        <v>6258</v>
      </c>
      <c r="D5650" s="21" t="s">
        <v>3</v>
      </c>
      <c r="E5650" s="22">
        <v>10</v>
      </c>
      <c r="F5650" s="44">
        <v>1</v>
      </c>
      <c r="G5650" s="119">
        <v>259.18</v>
      </c>
      <c r="H5650" s="102" t="s">
        <v>20329</v>
      </c>
    </row>
    <row r="5651" spans="1:8" x14ac:dyDescent="0.25">
      <c r="A5651" s="22"/>
      <c r="B5651" s="22"/>
      <c r="C5651" s="21"/>
      <c r="D5651" s="21" t="s">
        <v>5</v>
      </c>
      <c r="E5651" s="22">
        <v>5</v>
      </c>
      <c r="F5651" s="44">
        <v>1</v>
      </c>
      <c r="G5651" s="119">
        <v>129.59</v>
      </c>
      <c r="H5651" s="102"/>
    </row>
    <row r="5652" spans="1:8" ht="47.25" x14ac:dyDescent="0.25">
      <c r="A5652" s="22"/>
      <c r="B5652" s="22"/>
      <c r="C5652" s="105" t="s">
        <v>16572</v>
      </c>
      <c r="D5652" s="105"/>
      <c r="E5652" s="107"/>
      <c r="F5652" s="108">
        <v>2</v>
      </c>
      <c r="G5652" s="118">
        <v>388.77</v>
      </c>
      <c r="H5652" s="102"/>
    </row>
    <row r="5653" spans="1:8" ht="31.5" x14ac:dyDescent="0.25">
      <c r="A5653" s="22" t="s">
        <v>6259</v>
      </c>
      <c r="B5653" s="22" t="s">
        <v>11654</v>
      </c>
      <c r="C5653" s="21" t="s">
        <v>6260</v>
      </c>
      <c r="D5653" s="21" t="s">
        <v>3</v>
      </c>
      <c r="E5653" s="22">
        <v>10</v>
      </c>
      <c r="F5653" s="44">
        <v>2</v>
      </c>
      <c r="G5653" s="119">
        <v>518.36</v>
      </c>
      <c r="H5653" s="102" t="s">
        <v>17128</v>
      </c>
    </row>
    <row r="5654" spans="1:8" x14ac:dyDescent="0.25">
      <c r="A5654" s="22"/>
      <c r="B5654" s="22"/>
      <c r="C5654" s="21"/>
      <c r="D5654" s="21" t="s">
        <v>4</v>
      </c>
      <c r="E5654" s="22">
        <v>8</v>
      </c>
      <c r="F5654" s="44">
        <v>3</v>
      </c>
      <c r="G5654" s="119">
        <v>622.04</v>
      </c>
      <c r="H5654" s="102"/>
    </row>
    <row r="5655" spans="1:8" x14ac:dyDescent="0.25">
      <c r="A5655" s="22"/>
      <c r="B5655" s="22"/>
      <c r="C5655" s="21"/>
      <c r="D5655" s="21" t="s">
        <v>5</v>
      </c>
      <c r="E5655" s="22">
        <v>5</v>
      </c>
      <c r="F5655" s="44">
        <v>14</v>
      </c>
      <c r="G5655" s="119">
        <v>1814.27</v>
      </c>
      <c r="H5655" s="102"/>
    </row>
    <row r="5656" spans="1:8" x14ac:dyDescent="0.25">
      <c r="A5656" s="22"/>
      <c r="B5656" s="22"/>
      <c r="C5656" s="21"/>
      <c r="D5656" s="21" t="s">
        <v>8</v>
      </c>
      <c r="E5656" s="22">
        <v>2</v>
      </c>
      <c r="F5656" s="44">
        <v>1</v>
      </c>
      <c r="G5656" s="119">
        <v>51.84</v>
      </c>
      <c r="H5656" s="102"/>
    </row>
    <row r="5657" spans="1:8" x14ac:dyDescent="0.25">
      <c r="A5657" s="22"/>
      <c r="B5657" s="22"/>
      <c r="C5657" s="21"/>
      <c r="D5657" s="21" t="s">
        <v>7</v>
      </c>
      <c r="E5657" s="22">
        <v>0.5</v>
      </c>
      <c r="F5657" s="44">
        <v>14</v>
      </c>
      <c r="G5657" s="119">
        <v>181.43</v>
      </c>
      <c r="H5657" s="102"/>
    </row>
    <row r="5658" spans="1:8" ht="47.25" x14ac:dyDescent="0.25">
      <c r="A5658" s="22"/>
      <c r="B5658" s="22"/>
      <c r="C5658" s="105" t="s">
        <v>16573</v>
      </c>
      <c r="D5658" s="105"/>
      <c r="E5658" s="107"/>
      <c r="F5658" s="108">
        <v>34</v>
      </c>
      <c r="G5658" s="118">
        <v>3187.94</v>
      </c>
      <c r="H5658" s="102"/>
    </row>
    <row r="5659" spans="1:8" ht="31.5" x14ac:dyDescent="0.25">
      <c r="A5659" s="22" t="s">
        <v>6261</v>
      </c>
      <c r="B5659" s="22" t="s">
        <v>11655</v>
      </c>
      <c r="C5659" s="21" t="s">
        <v>6262</v>
      </c>
      <c r="D5659" s="21" t="s">
        <v>5</v>
      </c>
      <c r="E5659" s="22">
        <v>5</v>
      </c>
      <c r="F5659" s="44">
        <v>1</v>
      </c>
      <c r="G5659" s="119">
        <v>129.59</v>
      </c>
      <c r="H5659" s="102" t="s">
        <v>19210</v>
      </c>
    </row>
    <row r="5660" spans="1:8" x14ac:dyDescent="0.25">
      <c r="A5660" s="22"/>
      <c r="B5660" s="22"/>
      <c r="C5660" s="21"/>
      <c r="D5660" s="21" t="s">
        <v>7</v>
      </c>
      <c r="E5660" s="22">
        <v>0.5</v>
      </c>
      <c r="F5660" s="44">
        <v>5</v>
      </c>
      <c r="G5660" s="119">
        <v>64.8</v>
      </c>
      <c r="H5660" s="102"/>
    </row>
    <row r="5661" spans="1:8" ht="31.5" x14ac:dyDescent="0.25">
      <c r="A5661" s="22"/>
      <c r="B5661" s="22"/>
      <c r="C5661" s="105" t="s">
        <v>16574</v>
      </c>
      <c r="D5661" s="105"/>
      <c r="E5661" s="107"/>
      <c r="F5661" s="108">
        <v>6</v>
      </c>
      <c r="G5661" s="118">
        <v>194.39</v>
      </c>
      <c r="H5661" s="102"/>
    </row>
    <row r="5662" spans="1:8" ht="31.5" x14ac:dyDescent="0.25">
      <c r="A5662" s="22" t="s">
        <v>6263</v>
      </c>
      <c r="B5662" s="22" t="s">
        <v>11656</v>
      </c>
      <c r="C5662" s="21" t="s">
        <v>6264</v>
      </c>
      <c r="D5662" s="21" t="s">
        <v>7</v>
      </c>
      <c r="E5662" s="22">
        <v>0.5</v>
      </c>
      <c r="F5662" s="44">
        <v>11</v>
      </c>
      <c r="G5662" s="119">
        <v>142.55000000000001</v>
      </c>
      <c r="H5662" s="102" t="s">
        <v>16852</v>
      </c>
    </row>
    <row r="5663" spans="1:8" ht="31.5" x14ac:dyDescent="0.25">
      <c r="A5663" s="22"/>
      <c r="B5663" s="22"/>
      <c r="C5663" s="105" t="s">
        <v>16575</v>
      </c>
      <c r="D5663" s="105"/>
      <c r="E5663" s="107"/>
      <c r="F5663" s="108">
        <v>11</v>
      </c>
      <c r="G5663" s="118">
        <v>142.55000000000001</v>
      </c>
      <c r="H5663" s="102"/>
    </row>
    <row r="5664" spans="1:8" x14ac:dyDescent="0.25">
      <c r="A5664" s="22" t="s">
        <v>6802</v>
      </c>
      <c r="B5664" s="22" t="s">
        <v>16576</v>
      </c>
      <c r="C5664" s="21" t="s">
        <v>16577</v>
      </c>
      <c r="D5664" s="21" t="s">
        <v>7</v>
      </c>
      <c r="E5664" s="22">
        <v>0.5</v>
      </c>
      <c r="F5664" s="44">
        <v>1</v>
      </c>
      <c r="G5664" s="119">
        <v>12.96</v>
      </c>
      <c r="H5664" s="114" t="s">
        <v>19645</v>
      </c>
    </row>
    <row r="5665" spans="1:8" x14ac:dyDescent="0.25">
      <c r="A5665" s="22"/>
      <c r="B5665" s="22"/>
      <c r="C5665" s="105" t="s">
        <v>16578</v>
      </c>
      <c r="D5665" s="105"/>
      <c r="E5665" s="107"/>
      <c r="F5665" s="108">
        <v>1</v>
      </c>
      <c r="G5665" s="118">
        <v>12.96</v>
      </c>
      <c r="H5665" s="102"/>
    </row>
    <row r="5666" spans="1:8" x14ac:dyDescent="0.25">
      <c r="A5666" s="22" t="s">
        <v>6803</v>
      </c>
      <c r="B5666" s="22" t="s">
        <v>11657</v>
      </c>
      <c r="C5666" s="21" t="s">
        <v>4309</v>
      </c>
      <c r="D5666" s="21" t="s">
        <v>5</v>
      </c>
      <c r="E5666" s="22">
        <v>5</v>
      </c>
      <c r="F5666" s="44">
        <v>2</v>
      </c>
      <c r="G5666" s="119">
        <v>259.18</v>
      </c>
      <c r="H5666" s="102" t="s">
        <v>19969</v>
      </c>
    </row>
    <row r="5667" spans="1:8" ht="31.5" x14ac:dyDescent="0.25">
      <c r="A5667" s="22"/>
      <c r="B5667" s="22"/>
      <c r="C5667" s="105" t="s">
        <v>16579</v>
      </c>
      <c r="D5667" s="105"/>
      <c r="E5667" s="107"/>
      <c r="F5667" s="108">
        <v>2</v>
      </c>
      <c r="G5667" s="118">
        <v>259.18</v>
      </c>
      <c r="H5667" s="102"/>
    </row>
    <row r="5668" spans="1:8" ht="31.5" x14ac:dyDescent="0.25">
      <c r="A5668" s="22" t="s">
        <v>6265</v>
      </c>
      <c r="B5668" s="22" t="s">
        <v>11658</v>
      </c>
      <c r="C5668" s="21" t="s">
        <v>6266</v>
      </c>
      <c r="D5668" s="21" t="s">
        <v>8</v>
      </c>
      <c r="E5668" s="22">
        <v>2</v>
      </c>
      <c r="F5668" s="44">
        <v>1</v>
      </c>
      <c r="G5668" s="119">
        <v>51.84</v>
      </c>
      <c r="H5668" s="102" t="s">
        <v>17159</v>
      </c>
    </row>
    <row r="5669" spans="1:8" ht="31.5" x14ac:dyDescent="0.25">
      <c r="A5669" s="22"/>
      <c r="B5669" s="22"/>
      <c r="C5669" s="105" t="s">
        <v>16580</v>
      </c>
      <c r="D5669" s="105"/>
      <c r="E5669" s="107"/>
      <c r="F5669" s="108">
        <v>1</v>
      </c>
      <c r="G5669" s="118">
        <v>51.84</v>
      </c>
      <c r="H5669" s="102"/>
    </row>
    <row r="5670" spans="1:8" x14ac:dyDescent="0.25">
      <c r="A5670" s="22" t="s">
        <v>6267</v>
      </c>
      <c r="B5670" s="22" t="s">
        <v>11659</v>
      </c>
      <c r="C5670" s="21" t="s">
        <v>6268</v>
      </c>
      <c r="D5670" s="21" t="s">
        <v>7</v>
      </c>
      <c r="E5670" s="22">
        <v>0.5</v>
      </c>
      <c r="F5670" s="44">
        <v>3</v>
      </c>
      <c r="G5670" s="119">
        <v>38.880000000000003</v>
      </c>
      <c r="H5670" s="102" t="s">
        <v>20605</v>
      </c>
    </row>
    <row r="5671" spans="1:8" x14ac:dyDescent="0.25">
      <c r="A5671" s="22"/>
      <c r="B5671" s="22"/>
      <c r="C5671" s="105" t="s">
        <v>16581</v>
      </c>
      <c r="D5671" s="105"/>
      <c r="E5671" s="107"/>
      <c r="F5671" s="108">
        <v>3</v>
      </c>
      <c r="G5671" s="118">
        <v>38.880000000000003</v>
      </c>
      <c r="H5671" s="102"/>
    </row>
    <row r="5672" spans="1:8" ht="31.5" x14ac:dyDescent="0.25">
      <c r="A5672" s="22" t="s">
        <v>875</v>
      </c>
      <c r="B5672" s="22" t="s">
        <v>8672</v>
      </c>
      <c r="C5672" s="21" t="s">
        <v>252</v>
      </c>
      <c r="D5672" s="21" t="s">
        <v>8</v>
      </c>
      <c r="E5672" s="22">
        <v>2</v>
      </c>
      <c r="F5672" s="44">
        <v>1</v>
      </c>
      <c r="G5672" s="119">
        <v>51.84</v>
      </c>
      <c r="H5672" s="102" t="s">
        <v>19598</v>
      </c>
    </row>
    <row r="5673" spans="1:8" ht="31.5" x14ac:dyDescent="0.25">
      <c r="A5673" s="22"/>
      <c r="B5673" s="22"/>
      <c r="C5673" s="105" t="s">
        <v>16582</v>
      </c>
      <c r="D5673" s="105"/>
      <c r="E5673" s="107"/>
      <c r="F5673" s="108">
        <v>1</v>
      </c>
      <c r="G5673" s="118">
        <v>51.84</v>
      </c>
      <c r="H5673" s="102"/>
    </row>
    <row r="5674" spans="1:8" ht="31.5" x14ac:dyDescent="0.25">
      <c r="A5674" s="22" t="s">
        <v>6269</v>
      </c>
      <c r="B5674" s="22" t="s">
        <v>11660</v>
      </c>
      <c r="C5674" s="21" t="s">
        <v>6270</v>
      </c>
      <c r="D5674" s="21" t="s">
        <v>5</v>
      </c>
      <c r="E5674" s="22">
        <v>5</v>
      </c>
      <c r="F5674" s="44">
        <v>3</v>
      </c>
      <c r="G5674" s="119">
        <v>388.77</v>
      </c>
      <c r="H5674" s="102" t="s">
        <v>19322</v>
      </c>
    </row>
    <row r="5675" spans="1:8" x14ac:dyDescent="0.25">
      <c r="A5675" s="22"/>
      <c r="B5675" s="22"/>
      <c r="C5675" s="21"/>
      <c r="D5675" s="21" t="s">
        <v>7</v>
      </c>
      <c r="E5675" s="22">
        <v>0.5</v>
      </c>
      <c r="F5675" s="44">
        <v>1</v>
      </c>
      <c r="G5675" s="119">
        <v>12.96</v>
      </c>
      <c r="H5675" s="102"/>
    </row>
    <row r="5676" spans="1:8" ht="31.5" x14ac:dyDescent="0.25">
      <c r="A5676" s="22"/>
      <c r="B5676" s="22"/>
      <c r="C5676" s="105" t="s">
        <v>16583</v>
      </c>
      <c r="D5676" s="105"/>
      <c r="E5676" s="107"/>
      <c r="F5676" s="108">
        <v>4</v>
      </c>
      <c r="G5676" s="118">
        <v>401.72999999999996</v>
      </c>
      <c r="H5676" s="102"/>
    </row>
    <row r="5677" spans="1:8" ht="31.5" x14ac:dyDescent="0.25">
      <c r="A5677" s="22" t="s">
        <v>6271</v>
      </c>
      <c r="B5677" s="22" t="s">
        <v>11661</v>
      </c>
      <c r="C5677" s="21" t="s">
        <v>6272</v>
      </c>
      <c r="D5677" s="21" t="s">
        <v>8</v>
      </c>
      <c r="E5677" s="22">
        <v>2</v>
      </c>
      <c r="F5677" s="44">
        <v>1</v>
      </c>
      <c r="G5677" s="119">
        <v>51.84</v>
      </c>
      <c r="H5677" s="102" t="s">
        <v>16985</v>
      </c>
    </row>
    <row r="5678" spans="1:8" ht="31.5" x14ac:dyDescent="0.25">
      <c r="A5678" s="22"/>
      <c r="B5678" s="22"/>
      <c r="C5678" s="105" t="s">
        <v>16584</v>
      </c>
      <c r="D5678" s="105"/>
      <c r="E5678" s="107"/>
      <c r="F5678" s="108">
        <v>1</v>
      </c>
      <c r="G5678" s="118">
        <v>51.84</v>
      </c>
      <c r="H5678" s="102"/>
    </row>
    <row r="5679" spans="1:8" ht="31.5" x14ac:dyDescent="0.25">
      <c r="A5679" s="22" t="s">
        <v>6273</v>
      </c>
      <c r="B5679" s="22" t="s">
        <v>11662</v>
      </c>
      <c r="C5679" s="21" t="s">
        <v>6274</v>
      </c>
      <c r="D5679" s="21" t="s">
        <v>8</v>
      </c>
      <c r="E5679" s="22">
        <v>2</v>
      </c>
      <c r="F5679" s="44">
        <v>2</v>
      </c>
      <c r="G5679" s="119">
        <v>103.67</v>
      </c>
      <c r="H5679" s="102" t="s">
        <v>20099</v>
      </c>
    </row>
    <row r="5680" spans="1:8" x14ac:dyDescent="0.25">
      <c r="A5680" s="22"/>
      <c r="B5680" s="22"/>
      <c r="C5680" s="21"/>
      <c r="D5680" s="21" t="s">
        <v>7</v>
      </c>
      <c r="E5680" s="22">
        <v>0.5</v>
      </c>
      <c r="F5680" s="44">
        <v>2</v>
      </c>
      <c r="G5680" s="119">
        <v>25.92</v>
      </c>
      <c r="H5680" s="102"/>
    </row>
    <row r="5681" spans="1:8" ht="31.5" x14ac:dyDescent="0.25">
      <c r="A5681" s="22"/>
      <c r="B5681" s="22"/>
      <c r="C5681" s="105" t="s">
        <v>16585</v>
      </c>
      <c r="D5681" s="105"/>
      <c r="E5681" s="107"/>
      <c r="F5681" s="108">
        <v>4</v>
      </c>
      <c r="G5681" s="118">
        <v>129.59</v>
      </c>
      <c r="H5681" s="102"/>
    </row>
    <row r="5682" spans="1:8" ht="31.5" x14ac:dyDescent="0.25">
      <c r="A5682" s="22" t="s">
        <v>6275</v>
      </c>
      <c r="B5682" s="22" t="s">
        <v>11663</v>
      </c>
      <c r="C5682" s="21" t="s">
        <v>6276</v>
      </c>
      <c r="D5682" s="21" t="s">
        <v>3</v>
      </c>
      <c r="E5682" s="22">
        <v>10</v>
      </c>
      <c r="F5682" s="44">
        <v>1</v>
      </c>
      <c r="G5682" s="119">
        <v>259.18</v>
      </c>
      <c r="H5682" s="102" t="s">
        <v>18541</v>
      </c>
    </row>
    <row r="5683" spans="1:8" x14ac:dyDescent="0.25">
      <c r="A5683" s="22"/>
      <c r="B5683" s="22"/>
      <c r="C5683" s="21"/>
      <c r="D5683" s="21" t="s">
        <v>4</v>
      </c>
      <c r="E5683" s="22">
        <v>8</v>
      </c>
      <c r="F5683" s="44">
        <v>2</v>
      </c>
      <c r="G5683" s="119">
        <v>414.69</v>
      </c>
      <c r="H5683" s="102"/>
    </row>
    <row r="5684" spans="1:8" x14ac:dyDescent="0.25">
      <c r="A5684" s="22"/>
      <c r="B5684" s="22"/>
      <c r="C5684" s="21"/>
      <c r="D5684" s="21" t="s">
        <v>7</v>
      </c>
      <c r="E5684" s="22">
        <v>0.5</v>
      </c>
      <c r="F5684" s="44">
        <v>5</v>
      </c>
      <c r="G5684" s="119">
        <v>64.8</v>
      </c>
      <c r="H5684" s="102"/>
    </row>
    <row r="5685" spans="1:8" ht="31.5" x14ac:dyDescent="0.25">
      <c r="A5685" s="22"/>
      <c r="B5685" s="22"/>
      <c r="C5685" s="105" t="s">
        <v>16586</v>
      </c>
      <c r="D5685" s="105"/>
      <c r="E5685" s="107"/>
      <c r="F5685" s="108">
        <v>8</v>
      </c>
      <c r="G5685" s="118">
        <v>738.67</v>
      </c>
      <c r="H5685" s="102"/>
    </row>
    <row r="5686" spans="1:8" ht="31.5" x14ac:dyDescent="0.25">
      <c r="A5686" s="22" t="s">
        <v>6277</v>
      </c>
      <c r="B5686" s="22" t="s">
        <v>11664</v>
      </c>
      <c r="C5686" s="21" t="s">
        <v>6278</v>
      </c>
      <c r="D5686" s="21" t="s">
        <v>7</v>
      </c>
      <c r="E5686" s="22">
        <v>0.5</v>
      </c>
      <c r="F5686" s="44">
        <v>8</v>
      </c>
      <c r="G5686" s="119">
        <v>103.67</v>
      </c>
      <c r="H5686" s="102" t="s">
        <v>20526</v>
      </c>
    </row>
    <row r="5687" spans="1:8" ht="31.5" x14ac:dyDescent="0.25">
      <c r="A5687" s="22"/>
      <c r="B5687" s="22"/>
      <c r="C5687" s="105" t="s">
        <v>16587</v>
      </c>
      <c r="D5687" s="105"/>
      <c r="E5687" s="107"/>
      <c r="F5687" s="108">
        <v>8</v>
      </c>
      <c r="G5687" s="118">
        <v>103.67</v>
      </c>
      <c r="H5687" s="102"/>
    </row>
    <row r="5688" spans="1:8" ht="31.5" x14ac:dyDescent="0.25">
      <c r="A5688" s="22" t="s">
        <v>6279</v>
      </c>
      <c r="B5688" s="22" t="s">
        <v>11665</v>
      </c>
      <c r="C5688" s="21" t="s">
        <v>6804</v>
      </c>
      <c r="D5688" s="21" t="s">
        <v>5</v>
      </c>
      <c r="E5688" s="22">
        <v>5</v>
      </c>
      <c r="F5688" s="44">
        <v>1</v>
      </c>
      <c r="G5688" s="119">
        <v>129.59</v>
      </c>
      <c r="H5688" s="102" t="s">
        <v>20391</v>
      </c>
    </row>
    <row r="5689" spans="1:8" x14ac:dyDescent="0.25">
      <c r="A5689" s="22"/>
      <c r="B5689" s="22"/>
      <c r="C5689" s="21"/>
      <c r="D5689" s="21" t="s">
        <v>7</v>
      </c>
      <c r="E5689" s="22">
        <v>0.5</v>
      </c>
      <c r="F5689" s="44">
        <v>1</v>
      </c>
      <c r="G5689" s="119">
        <v>12.96</v>
      </c>
      <c r="H5689" s="102"/>
    </row>
    <row r="5690" spans="1:8" ht="47.25" x14ac:dyDescent="0.25">
      <c r="A5690" s="22"/>
      <c r="B5690" s="22"/>
      <c r="C5690" s="105" t="s">
        <v>16588</v>
      </c>
      <c r="D5690" s="105"/>
      <c r="E5690" s="107"/>
      <c r="F5690" s="108">
        <v>2</v>
      </c>
      <c r="G5690" s="118">
        <v>142.55000000000001</v>
      </c>
      <c r="H5690" s="102"/>
    </row>
    <row r="5691" spans="1:8" ht="31.5" x14ac:dyDescent="0.25">
      <c r="A5691" s="22" t="s">
        <v>2814</v>
      </c>
      <c r="B5691" s="22" t="s">
        <v>11666</v>
      </c>
      <c r="C5691" s="21" t="s">
        <v>2815</v>
      </c>
      <c r="D5691" s="21" t="s">
        <v>8</v>
      </c>
      <c r="E5691" s="22">
        <v>2</v>
      </c>
      <c r="F5691" s="44">
        <v>5</v>
      </c>
      <c r="G5691" s="119">
        <v>259.18</v>
      </c>
      <c r="H5691" s="102" t="s">
        <v>18011</v>
      </c>
    </row>
    <row r="5692" spans="1:8" x14ac:dyDescent="0.25">
      <c r="A5692" s="22"/>
      <c r="B5692" s="22"/>
      <c r="C5692" s="21"/>
      <c r="D5692" s="21" t="s">
        <v>7</v>
      </c>
      <c r="E5692" s="22">
        <v>0.5</v>
      </c>
      <c r="F5692" s="44">
        <v>2</v>
      </c>
      <c r="G5692" s="119">
        <v>25.92</v>
      </c>
      <c r="H5692" s="102"/>
    </row>
    <row r="5693" spans="1:8" ht="31.5" x14ac:dyDescent="0.25">
      <c r="A5693" s="22"/>
      <c r="B5693" s="22"/>
      <c r="C5693" s="105" t="s">
        <v>16589</v>
      </c>
      <c r="D5693" s="105"/>
      <c r="E5693" s="107"/>
      <c r="F5693" s="108">
        <v>7</v>
      </c>
      <c r="G5693" s="118">
        <v>285.10000000000002</v>
      </c>
      <c r="H5693" s="102"/>
    </row>
    <row r="5694" spans="1:8" x14ac:dyDescent="0.25">
      <c r="A5694" s="22" t="s">
        <v>6280</v>
      </c>
      <c r="B5694" s="22" t="s">
        <v>11667</v>
      </c>
      <c r="C5694" s="21" t="s">
        <v>6281</v>
      </c>
      <c r="D5694" s="21" t="s">
        <v>5</v>
      </c>
      <c r="E5694" s="22">
        <v>5</v>
      </c>
      <c r="F5694" s="44">
        <v>1</v>
      </c>
      <c r="G5694" s="119">
        <v>129.59</v>
      </c>
      <c r="H5694" s="102" t="s">
        <v>17741</v>
      </c>
    </row>
    <row r="5695" spans="1:8" ht="31.5" x14ac:dyDescent="0.25">
      <c r="A5695" s="22"/>
      <c r="B5695" s="22"/>
      <c r="C5695" s="105" t="s">
        <v>16590</v>
      </c>
      <c r="D5695" s="105"/>
      <c r="E5695" s="107"/>
      <c r="F5695" s="108">
        <v>1</v>
      </c>
      <c r="G5695" s="118">
        <v>129.59</v>
      </c>
      <c r="H5695" s="102"/>
    </row>
    <row r="5696" spans="1:8" x14ac:dyDescent="0.25">
      <c r="A5696" s="22" t="s">
        <v>1150</v>
      </c>
      <c r="B5696" s="22" t="s">
        <v>11668</v>
      </c>
      <c r="C5696" s="21" t="s">
        <v>1151</v>
      </c>
      <c r="D5696" s="21" t="s">
        <v>5</v>
      </c>
      <c r="E5696" s="22">
        <v>5</v>
      </c>
      <c r="F5696" s="44">
        <v>1</v>
      </c>
      <c r="G5696" s="119">
        <v>129.59</v>
      </c>
      <c r="H5696" s="102" t="s">
        <v>18607</v>
      </c>
    </row>
    <row r="5697" spans="1:8" x14ac:dyDescent="0.25">
      <c r="A5697" s="22"/>
      <c r="B5697" s="22"/>
      <c r="C5697" s="21"/>
      <c r="D5697" s="21" t="s">
        <v>7</v>
      </c>
      <c r="E5697" s="22">
        <v>0.5</v>
      </c>
      <c r="F5697" s="44">
        <v>1</v>
      </c>
      <c r="G5697" s="119">
        <v>12.96</v>
      </c>
      <c r="H5697" s="102"/>
    </row>
    <row r="5698" spans="1:8" ht="31.5" x14ac:dyDescent="0.25">
      <c r="A5698" s="22"/>
      <c r="B5698" s="22"/>
      <c r="C5698" s="105" t="s">
        <v>16591</v>
      </c>
      <c r="D5698" s="105"/>
      <c r="E5698" s="107"/>
      <c r="F5698" s="108">
        <v>2</v>
      </c>
      <c r="G5698" s="118">
        <v>142.55000000000001</v>
      </c>
      <c r="H5698" s="102"/>
    </row>
    <row r="5699" spans="1:8" ht="31.5" x14ac:dyDescent="0.25">
      <c r="A5699" s="22" t="s">
        <v>6282</v>
      </c>
      <c r="B5699" s="22" t="s">
        <v>11669</v>
      </c>
      <c r="C5699" s="21" t="s">
        <v>6283</v>
      </c>
      <c r="D5699" s="21" t="s">
        <v>8</v>
      </c>
      <c r="E5699" s="22">
        <v>2</v>
      </c>
      <c r="F5699" s="44">
        <v>1</v>
      </c>
      <c r="G5699" s="119">
        <v>51.84</v>
      </c>
      <c r="H5699" s="102" t="s">
        <v>18443</v>
      </c>
    </row>
    <row r="5700" spans="1:8" ht="31.5" x14ac:dyDescent="0.25">
      <c r="A5700" s="22"/>
      <c r="B5700" s="22"/>
      <c r="C5700" s="105" t="s">
        <v>16592</v>
      </c>
      <c r="D5700" s="105"/>
      <c r="E5700" s="107"/>
      <c r="F5700" s="108">
        <v>1</v>
      </c>
      <c r="G5700" s="118">
        <v>51.84</v>
      </c>
      <c r="H5700" s="102"/>
    </row>
    <row r="5701" spans="1:8" ht="31.5" x14ac:dyDescent="0.25">
      <c r="A5701" s="22" t="s">
        <v>1161</v>
      </c>
      <c r="B5701" s="22" t="s">
        <v>11670</v>
      </c>
      <c r="C5701" s="21" t="s">
        <v>1162</v>
      </c>
      <c r="D5701" s="21" t="s">
        <v>8</v>
      </c>
      <c r="E5701" s="22">
        <v>2</v>
      </c>
      <c r="F5701" s="44">
        <v>1</v>
      </c>
      <c r="G5701" s="119">
        <v>51.84</v>
      </c>
      <c r="H5701" s="102" t="s">
        <v>18242</v>
      </c>
    </row>
    <row r="5702" spans="1:8" ht="31.5" x14ac:dyDescent="0.25">
      <c r="A5702" s="22"/>
      <c r="B5702" s="22"/>
      <c r="C5702" s="105" t="s">
        <v>16593</v>
      </c>
      <c r="D5702" s="105"/>
      <c r="E5702" s="107"/>
      <c r="F5702" s="108">
        <v>1</v>
      </c>
      <c r="G5702" s="118">
        <v>51.84</v>
      </c>
      <c r="H5702" s="102"/>
    </row>
    <row r="5703" spans="1:8" ht="31.5" x14ac:dyDescent="0.25">
      <c r="A5703" s="22" t="s">
        <v>6284</v>
      </c>
      <c r="B5703" s="22" t="s">
        <v>11671</v>
      </c>
      <c r="C5703" s="21" t="s">
        <v>6285</v>
      </c>
      <c r="D5703" s="21" t="s">
        <v>7</v>
      </c>
      <c r="E5703" s="22">
        <v>0.5</v>
      </c>
      <c r="F5703" s="44">
        <v>1</v>
      </c>
      <c r="G5703" s="119">
        <v>12.96</v>
      </c>
      <c r="H5703" s="102" t="s">
        <v>18603</v>
      </c>
    </row>
    <row r="5704" spans="1:8" ht="31.5" x14ac:dyDescent="0.25">
      <c r="A5704" s="22"/>
      <c r="B5704" s="22"/>
      <c r="C5704" s="105" t="s">
        <v>16594</v>
      </c>
      <c r="D5704" s="105"/>
      <c r="E5704" s="107"/>
      <c r="F5704" s="108">
        <v>1</v>
      </c>
      <c r="G5704" s="118">
        <v>12.96</v>
      </c>
      <c r="H5704" s="102"/>
    </row>
    <row r="5705" spans="1:8" x14ac:dyDescent="0.25">
      <c r="A5705" s="22" t="s">
        <v>6286</v>
      </c>
      <c r="B5705" s="22" t="s">
        <v>11672</v>
      </c>
      <c r="C5705" s="21" t="s">
        <v>6287</v>
      </c>
      <c r="D5705" s="21" t="s">
        <v>3</v>
      </c>
      <c r="E5705" s="22">
        <v>10</v>
      </c>
      <c r="F5705" s="44">
        <v>1</v>
      </c>
      <c r="G5705" s="119">
        <v>259.18</v>
      </c>
      <c r="H5705" s="102" t="s">
        <v>19753</v>
      </c>
    </row>
    <row r="5706" spans="1:8" x14ac:dyDescent="0.25">
      <c r="A5706" s="22"/>
      <c r="B5706" s="22"/>
      <c r="C5706" s="21"/>
      <c r="D5706" s="21" t="s">
        <v>6</v>
      </c>
      <c r="E5706" s="22">
        <v>1</v>
      </c>
      <c r="F5706" s="44">
        <v>1</v>
      </c>
      <c r="G5706" s="119">
        <v>25.92</v>
      </c>
      <c r="H5706" s="102"/>
    </row>
    <row r="5707" spans="1:8" ht="31.5" x14ac:dyDescent="0.25">
      <c r="A5707" s="22"/>
      <c r="B5707" s="22"/>
      <c r="C5707" s="105" t="s">
        <v>16595</v>
      </c>
      <c r="D5707" s="105"/>
      <c r="E5707" s="107"/>
      <c r="F5707" s="108">
        <v>2</v>
      </c>
      <c r="G5707" s="118">
        <v>285.10000000000002</v>
      </c>
      <c r="H5707" s="102"/>
    </row>
    <row r="5708" spans="1:8" x14ac:dyDescent="0.25">
      <c r="A5708" s="22" t="s">
        <v>6288</v>
      </c>
      <c r="B5708" s="22" t="s">
        <v>11673</v>
      </c>
      <c r="C5708" s="21" t="s">
        <v>6289</v>
      </c>
      <c r="D5708" s="21" t="s">
        <v>8</v>
      </c>
      <c r="E5708" s="22">
        <v>2</v>
      </c>
      <c r="F5708" s="44">
        <v>3</v>
      </c>
      <c r="G5708" s="119">
        <v>155.51</v>
      </c>
      <c r="H5708" s="102" t="s">
        <v>20948</v>
      </c>
    </row>
    <row r="5709" spans="1:8" x14ac:dyDescent="0.25">
      <c r="A5709" s="22"/>
      <c r="B5709" s="22"/>
      <c r="C5709" s="21"/>
      <c r="D5709" s="21" t="s">
        <v>7</v>
      </c>
      <c r="E5709" s="22">
        <v>0.5</v>
      </c>
      <c r="F5709" s="44">
        <v>3</v>
      </c>
      <c r="G5709" s="119">
        <v>38.880000000000003</v>
      </c>
      <c r="H5709" s="102"/>
    </row>
    <row r="5710" spans="1:8" x14ac:dyDescent="0.25">
      <c r="A5710" s="22"/>
      <c r="B5710" s="22"/>
      <c r="C5710" s="105" t="s">
        <v>16596</v>
      </c>
      <c r="D5710" s="105"/>
      <c r="E5710" s="107"/>
      <c r="F5710" s="108">
        <v>6</v>
      </c>
      <c r="G5710" s="118">
        <v>194.39</v>
      </c>
      <c r="H5710" s="102"/>
    </row>
    <row r="5711" spans="1:8" x14ac:dyDescent="0.25">
      <c r="A5711" s="22" t="s">
        <v>6290</v>
      </c>
      <c r="B5711" s="22" t="s">
        <v>11674</v>
      </c>
      <c r="C5711" s="21" t="s">
        <v>6291</v>
      </c>
      <c r="D5711" s="21" t="s">
        <v>7</v>
      </c>
      <c r="E5711" s="22">
        <v>0.5</v>
      </c>
      <c r="F5711" s="44">
        <v>1</v>
      </c>
      <c r="G5711" s="119">
        <v>12.96</v>
      </c>
      <c r="H5711" s="102" t="s">
        <v>20980</v>
      </c>
    </row>
    <row r="5712" spans="1:8" ht="31.5" x14ac:dyDescent="0.25">
      <c r="A5712" s="22"/>
      <c r="B5712" s="22"/>
      <c r="C5712" s="105" t="s">
        <v>16597</v>
      </c>
      <c r="D5712" s="105"/>
      <c r="E5712" s="107"/>
      <c r="F5712" s="108">
        <v>1</v>
      </c>
      <c r="G5712" s="118">
        <v>12.96</v>
      </c>
      <c r="H5712" s="102"/>
    </row>
    <row r="5713" spans="1:8" x14ac:dyDescent="0.25">
      <c r="A5713" s="22" t="s">
        <v>6292</v>
      </c>
      <c r="B5713" s="22" t="s">
        <v>11675</v>
      </c>
      <c r="C5713" s="21" t="s">
        <v>6293</v>
      </c>
      <c r="D5713" s="21" t="s">
        <v>7</v>
      </c>
      <c r="E5713" s="22">
        <v>0.5</v>
      </c>
      <c r="F5713" s="44">
        <v>2</v>
      </c>
      <c r="G5713" s="119">
        <v>25.92</v>
      </c>
      <c r="H5713" s="114" t="s">
        <v>19991</v>
      </c>
    </row>
    <row r="5714" spans="1:8" x14ac:dyDescent="0.25">
      <c r="A5714" s="22"/>
      <c r="B5714" s="22"/>
      <c r="C5714" s="105" t="s">
        <v>16598</v>
      </c>
      <c r="D5714" s="105"/>
      <c r="E5714" s="107"/>
      <c r="F5714" s="108">
        <v>2</v>
      </c>
      <c r="G5714" s="118">
        <v>25.92</v>
      </c>
      <c r="H5714" s="102"/>
    </row>
    <row r="5715" spans="1:8" x14ac:dyDescent="0.25">
      <c r="A5715" s="22" t="s">
        <v>6294</v>
      </c>
      <c r="B5715" s="22" t="s">
        <v>11676</v>
      </c>
      <c r="C5715" s="21" t="s">
        <v>6295</v>
      </c>
      <c r="D5715" s="21" t="s">
        <v>7</v>
      </c>
      <c r="E5715" s="22">
        <v>0.5</v>
      </c>
      <c r="F5715" s="44">
        <v>1</v>
      </c>
      <c r="G5715" s="119">
        <v>12.96</v>
      </c>
      <c r="H5715" s="102" t="s">
        <v>20316</v>
      </c>
    </row>
    <row r="5716" spans="1:8" ht="31.5" x14ac:dyDescent="0.25">
      <c r="A5716" s="22"/>
      <c r="B5716" s="22"/>
      <c r="C5716" s="105" t="s">
        <v>16599</v>
      </c>
      <c r="D5716" s="105"/>
      <c r="E5716" s="107"/>
      <c r="F5716" s="108">
        <v>1</v>
      </c>
      <c r="G5716" s="118">
        <v>12.96</v>
      </c>
      <c r="H5716" s="102"/>
    </row>
    <row r="5717" spans="1:8" x14ac:dyDescent="0.25">
      <c r="A5717" s="22" t="s">
        <v>6296</v>
      </c>
      <c r="B5717" s="22" t="s">
        <v>11677</v>
      </c>
      <c r="C5717" s="21" t="s">
        <v>6297</v>
      </c>
      <c r="D5717" s="21" t="s">
        <v>7</v>
      </c>
      <c r="E5717" s="22">
        <v>0.5</v>
      </c>
      <c r="F5717" s="44">
        <v>1</v>
      </c>
      <c r="G5717" s="119">
        <v>12.96</v>
      </c>
      <c r="H5717" s="102" t="s">
        <v>19658</v>
      </c>
    </row>
    <row r="5718" spans="1:8" ht="31.5" x14ac:dyDescent="0.25">
      <c r="A5718" s="22"/>
      <c r="B5718" s="22"/>
      <c r="C5718" s="105" t="s">
        <v>16600</v>
      </c>
      <c r="D5718" s="105"/>
      <c r="E5718" s="107"/>
      <c r="F5718" s="108">
        <v>1</v>
      </c>
      <c r="G5718" s="118">
        <v>12.96</v>
      </c>
      <c r="H5718" s="102"/>
    </row>
    <row r="5719" spans="1:8" ht="31.5" x14ac:dyDescent="0.25">
      <c r="A5719" s="22" t="s">
        <v>6298</v>
      </c>
      <c r="B5719" s="22" t="s">
        <v>11678</v>
      </c>
      <c r="C5719" s="21" t="s">
        <v>6299</v>
      </c>
      <c r="D5719" s="21" t="s">
        <v>7</v>
      </c>
      <c r="E5719" s="22">
        <v>0.5</v>
      </c>
      <c r="F5719" s="44">
        <v>1</v>
      </c>
      <c r="G5719" s="119">
        <v>12.96</v>
      </c>
      <c r="H5719" s="102" t="s">
        <v>17138</v>
      </c>
    </row>
    <row r="5720" spans="1:8" ht="31.5" x14ac:dyDescent="0.25">
      <c r="A5720" s="22"/>
      <c r="B5720" s="22"/>
      <c r="C5720" s="105" t="s">
        <v>16601</v>
      </c>
      <c r="D5720" s="105"/>
      <c r="E5720" s="107"/>
      <c r="F5720" s="108">
        <v>1</v>
      </c>
      <c r="G5720" s="118">
        <v>12.96</v>
      </c>
      <c r="H5720" s="102"/>
    </row>
    <row r="5721" spans="1:8" ht="31.5" x14ac:dyDescent="0.25">
      <c r="A5721" s="22" t="s">
        <v>6300</v>
      </c>
      <c r="B5721" s="22" t="s">
        <v>11679</v>
      </c>
      <c r="C5721" s="21" t="s">
        <v>6301</v>
      </c>
      <c r="D5721" s="21" t="s">
        <v>7</v>
      </c>
      <c r="E5721" s="22">
        <v>0.5</v>
      </c>
      <c r="F5721" s="44">
        <v>1</v>
      </c>
      <c r="G5721" s="119">
        <v>12.96</v>
      </c>
      <c r="H5721" s="102" t="s">
        <v>20156</v>
      </c>
    </row>
    <row r="5722" spans="1:8" ht="31.5" x14ac:dyDescent="0.25">
      <c r="A5722" s="22"/>
      <c r="B5722" s="22"/>
      <c r="C5722" s="105" t="s">
        <v>16602</v>
      </c>
      <c r="D5722" s="105"/>
      <c r="E5722" s="107"/>
      <c r="F5722" s="108">
        <v>1</v>
      </c>
      <c r="G5722" s="118">
        <v>12.96</v>
      </c>
      <c r="H5722" s="102"/>
    </row>
    <row r="5723" spans="1:8" x14ac:dyDescent="0.25">
      <c r="A5723" s="22" t="s">
        <v>6302</v>
      </c>
      <c r="B5723" s="22" t="s">
        <v>11680</v>
      </c>
      <c r="C5723" s="21" t="s">
        <v>6303</v>
      </c>
      <c r="D5723" s="21" t="s">
        <v>4</v>
      </c>
      <c r="E5723" s="22">
        <v>8</v>
      </c>
      <c r="F5723" s="44">
        <v>1</v>
      </c>
      <c r="G5723" s="119">
        <v>207.35</v>
      </c>
      <c r="H5723" s="102" t="s">
        <v>17854</v>
      </c>
    </row>
    <row r="5724" spans="1:8" x14ac:dyDescent="0.25">
      <c r="A5724" s="22"/>
      <c r="B5724" s="22"/>
      <c r="C5724" s="105" t="s">
        <v>16603</v>
      </c>
      <c r="D5724" s="105"/>
      <c r="E5724" s="107"/>
      <c r="F5724" s="108">
        <v>1</v>
      </c>
      <c r="G5724" s="118">
        <v>207.35</v>
      </c>
      <c r="H5724" s="102"/>
    </row>
    <row r="5725" spans="1:8" x14ac:dyDescent="0.25">
      <c r="A5725" s="22" t="s">
        <v>6805</v>
      </c>
      <c r="B5725" s="22" t="s">
        <v>11681</v>
      </c>
      <c r="C5725" s="21" t="s">
        <v>6806</v>
      </c>
      <c r="D5725" s="21" t="s">
        <v>7</v>
      </c>
      <c r="E5725" s="22">
        <v>0.5</v>
      </c>
      <c r="F5725" s="44">
        <v>1</v>
      </c>
      <c r="G5725" s="119">
        <v>12.96</v>
      </c>
      <c r="H5725" s="102" t="s">
        <v>18539</v>
      </c>
    </row>
    <row r="5726" spans="1:8" x14ac:dyDescent="0.25">
      <c r="A5726" s="22"/>
      <c r="B5726" s="22"/>
      <c r="C5726" s="105" t="s">
        <v>16604</v>
      </c>
      <c r="D5726" s="105"/>
      <c r="E5726" s="107"/>
      <c r="F5726" s="108">
        <v>1</v>
      </c>
      <c r="G5726" s="118">
        <v>12.96</v>
      </c>
      <c r="H5726" s="102"/>
    </row>
    <row r="5727" spans="1:8" ht="31.5" x14ac:dyDescent="0.25">
      <c r="A5727" s="22" t="s">
        <v>1173</v>
      </c>
      <c r="B5727" s="22" t="s">
        <v>11682</v>
      </c>
      <c r="C5727" s="21" t="s">
        <v>1174</v>
      </c>
      <c r="D5727" s="21" t="s">
        <v>5</v>
      </c>
      <c r="E5727" s="22">
        <v>5</v>
      </c>
      <c r="F5727" s="44">
        <v>1</v>
      </c>
      <c r="G5727" s="119">
        <v>129.59</v>
      </c>
      <c r="H5727" s="102" t="s">
        <v>18395</v>
      </c>
    </row>
    <row r="5728" spans="1:8" x14ac:dyDescent="0.25">
      <c r="A5728" s="22"/>
      <c r="B5728" s="22"/>
      <c r="C5728" s="21"/>
      <c r="D5728" s="21" t="s">
        <v>7</v>
      </c>
      <c r="E5728" s="22">
        <v>0.5</v>
      </c>
      <c r="F5728" s="44">
        <v>3</v>
      </c>
      <c r="G5728" s="119">
        <v>38.880000000000003</v>
      </c>
      <c r="H5728" s="102"/>
    </row>
    <row r="5729" spans="1:8" ht="31.5" x14ac:dyDescent="0.25">
      <c r="A5729" s="22"/>
      <c r="B5729" s="22"/>
      <c r="C5729" s="105" t="s">
        <v>16605</v>
      </c>
      <c r="D5729" s="105"/>
      <c r="E5729" s="107"/>
      <c r="F5729" s="108">
        <v>4</v>
      </c>
      <c r="G5729" s="118">
        <v>168.47</v>
      </c>
      <c r="H5729" s="102"/>
    </row>
    <row r="5730" spans="1:8" ht="31.5" x14ac:dyDescent="0.25">
      <c r="A5730" s="22" t="s">
        <v>6304</v>
      </c>
      <c r="B5730" s="22" t="s">
        <v>11683</v>
      </c>
      <c r="C5730" s="21" t="s">
        <v>6305</v>
      </c>
      <c r="D5730" s="21" t="s">
        <v>5</v>
      </c>
      <c r="E5730" s="22">
        <v>5</v>
      </c>
      <c r="F5730" s="44">
        <v>1</v>
      </c>
      <c r="G5730" s="119">
        <v>129.59</v>
      </c>
      <c r="H5730" s="102" t="s">
        <v>20173</v>
      </c>
    </row>
    <row r="5731" spans="1:8" x14ac:dyDescent="0.25">
      <c r="A5731" s="22"/>
      <c r="B5731" s="22"/>
      <c r="C5731" s="21"/>
      <c r="D5731" s="21" t="s">
        <v>7</v>
      </c>
      <c r="E5731" s="22">
        <v>0.5</v>
      </c>
      <c r="F5731" s="44">
        <v>1</v>
      </c>
      <c r="G5731" s="119">
        <v>12.96</v>
      </c>
      <c r="H5731" s="102"/>
    </row>
    <row r="5732" spans="1:8" ht="31.5" x14ac:dyDescent="0.25">
      <c r="A5732" s="22"/>
      <c r="B5732" s="22"/>
      <c r="C5732" s="105" t="s">
        <v>16606</v>
      </c>
      <c r="D5732" s="105"/>
      <c r="E5732" s="107"/>
      <c r="F5732" s="108">
        <v>2</v>
      </c>
      <c r="G5732" s="118">
        <v>142.55000000000001</v>
      </c>
      <c r="H5732" s="102"/>
    </row>
    <row r="5733" spans="1:8" x14ac:dyDescent="0.25">
      <c r="A5733" s="22" t="s">
        <v>6306</v>
      </c>
      <c r="B5733" s="22" t="s">
        <v>11684</v>
      </c>
      <c r="C5733" s="21" t="s">
        <v>6307</v>
      </c>
      <c r="D5733" s="21" t="s">
        <v>7</v>
      </c>
      <c r="E5733" s="22">
        <v>0.5</v>
      </c>
      <c r="F5733" s="44">
        <v>1</v>
      </c>
      <c r="G5733" s="119">
        <v>12.96</v>
      </c>
      <c r="H5733" s="102" t="s">
        <v>18296</v>
      </c>
    </row>
    <row r="5734" spans="1:8" ht="31.5" x14ac:dyDescent="0.25">
      <c r="A5734" s="22"/>
      <c r="B5734" s="22"/>
      <c r="C5734" s="105" t="s">
        <v>16607</v>
      </c>
      <c r="D5734" s="105"/>
      <c r="E5734" s="107"/>
      <c r="F5734" s="108">
        <v>1</v>
      </c>
      <c r="G5734" s="118">
        <v>12.96</v>
      </c>
      <c r="H5734" s="102"/>
    </row>
    <row r="5735" spans="1:8" x14ac:dyDescent="0.25">
      <c r="A5735" s="22" t="s">
        <v>6308</v>
      </c>
      <c r="B5735" s="22" t="s">
        <v>11685</v>
      </c>
      <c r="C5735" s="21" t="s">
        <v>6309</v>
      </c>
      <c r="D5735" s="21" t="s">
        <v>7</v>
      </c>
      <c r="E5735" s="22">
        <v>0.5</v>
      </c>
      <c r="F5735" s="44">
        <v>1</v>
      </c>
      <c r="G5735" s="119">
        <v>12.96</v>
      </c>
      <c r="H5735" s="102" t="s">
        <v>18347</v>
      </c>
    </row>
    <row r="5736" spans="1:8" x14ac:dyDescent="0.25">
      <c r="A5736" s="22"/>
      <c r="B5736" s="22"/>
      <c r="C5736" s="105" t="s">
        <v>16608</v>
      </c>
      <c r="D5736" s="105"/>
      <c r="E5736" s="107"/>
      <c r="F5736" s="108">
        <v>1</v>
      </c>
      <c r="G5736" s="118">
        <v>12.96</v>
      </c>
      <c r="H5736" s="102"/>
    </row>
    <row r="5737" spans="1:8" x14ac:dyDescent="0.25">
      <c r="A5737" s="22" t="s">
        <v>6310</v>
      </c>
      <c r="B5737" s="22" t="s">
        <v>11686</v>
      </c>
      <c r="C5737" s="21" t="s">
        <v>6807</v>
      </c>
      <c r="D5737" s="21" t="s">
        <v>8</v>
      </c>
      <c r="E5737" s="22">
        <v>2</v>
      </c>
      <c r="F5737" s="44">
        <v>1</v>
      </c>
      <c r="G5737" s="119">
        <v>51.84</v>
      </c>
      <c r="H5737" s="102" t="s">
        <v>18217</v>
      </c>
    </row>
    <row r="5738" spans="1:8" x14ac:dyDescent="0.25">
      <c r="A5738" s="22"/>
      <c r="B5738" s="22"/>
      <c r="C5738" s="21"/>
      <c r="D5738" s="21" t="s">
        <v>7</v>
      </c>
      <c r="E5738" s="22">
        <v>0.5</v>
      </c>
      <c r="F5738" s="44">
        <v>1</v>
      </c>
      <c r="G5738" s="119">
        <v>12.96</v>
      </c>
      <c r="H5738" s="102"/>
    </row>
    <row r="5739" spans="1:8" x14ac:dyDescent="0.25">
      <c r="A5739" s="22"/>
      <c r="B5739" s="22"/>
      <c r="C5739" s="105" t="s">
        <v>16609</v>
      </c>
      <c r="D5739" s="105"/>
      <c r="E5739" s="107"/>
      <c r="F5739" s="108">
        <v>2</v>
      </c>
      <c r="G5739" s="118">
        <v>64.800000000000011</v>
      </c>
      <c r="H5739" s="102"/>
    </row>
    <row r="5740" spans="1:8" ht="47.25" x14ac:dyDescent="0.25">
      <c r="A5740" s="22" t="s">
        <v>6311</v>
      </c>
      <c r="B5740" s="22" t="s">
        <v>11687</v>
      </c>
      <c r="C5740" s="21" t="s">
        <v>6312</v>
      </c>
      <c r="D5740" s="21" t="s">
        <v>8</v>
      </c>
      <c r="E5740" s="22">
        <v>2</v>
      </c>
      <c r="F5740" s="44">
        <v>2</v>
      </c>
      <c r="G5740" s="119">
        <v>103.67</v>
      </c>
      <c r="H5740" s="102" t="s">
        <v>19721</v>
      </c>
    </row>
    <row r="5741" spans="1:8" ht="47.25" x14ac:dyDescent="0.25">
      <c r="A5741" s="22"/>
      <c r="B5741" s="22"/>
      <c r="C5741" s="105" t="s">
        <v>16610</v>
      </c>
      <c r="D5741" s="105"/>
      <c r="E5741" s="107"/>
      <c r="F5741" s="108">
        <v>2</v>
      </c>
      <c r="G5741" s="118">
        <v>103.67</v>
      </c>
      <c r="H5741" s="102"/>
    </row>
    <row r="5742" spans="1:8" ht="31.5" x14ac:dyDescent="0.25">
      <c r="A5742" s="22" t="s">
        <v>6313</v>
      </c>
      <c r="B5742" s="22" t="s">
        <v>11688</v>
      </c>
      <c r="C5742" s="21" t="s">
        <v>6314</v>
      </c>
      <c r="D5742" s="21" t="s">
        <v>5</v>
      </c>
      <c r="E5742" s="22">
        <v>5</v>
      </c>
      <c r="F5742" s="44">
        <v>1</v>
      </c>
      <c r="G5742" s="119">
        <v>129.59</v>
      </c>
      <c r="H5742" s="102" t="s">
        <v>18598</v>
      </c>
    </row>
    <row r="5743" spans="1:8" ht="31.5" x14ac:dyDescent="0.25">
      <c r="A5743" s="22"/>
      <c r="B5743" s="22"/>
      <c r="C5743" s="105" t="s">
        <v>16611</v>
      </c>
      <c r="D5743" s="105"/>
      <c r="E5743" s="107"/>
      <c r="F5743" s="108">
        <v>1</v>
      </c>
      <c r="G5743" s="118">
        <v>129.59</v>
      </c>
      <c r="H5743" s="102"/>
    </row>
    <row r="5744" spans="1:8" ht="31.5" x14ac:dyDescent="0.25">
      <c r="A5744" s="22" t="s">
        <v>6315</v>
      </c>
      <c r="B5744" s="22" t="s">
        <v>11689</v>
      </c>
      <c r="C5744" s="21" t="s">
        <v>6316</v>
      </c>
      <c r="D5744" s="21" t="s">
        <v>7</v>
      </c>
      <c r="E5744" s="22">
        <v>0.5</v>
      </c>
      <c r="F5744" s="44">
        <v>1</v>
      </c>
      <c r="G5744" s="119">
        <v>12.96</v>
      </c>
      <c r="H5744" s="102" t="s">
        <v>19075</v>
      </c>
    </row>
    <row r="5745" spans="1:8" ht="31.5" x14ac:dyDescent="0.25">
      <c r="A5745" s="22"/>
      <c r="B5745" s="22"/>
      <c r="C5745" s="105" t="s">
        <v>16612</v>
      </c>
      <c r="D5745" s="105"/>
      <c r="E5745" s="107"/>
      <c r="F5745" s="108">
        <v>1</v>
      </c>
      <c r="G5745" s="118">
        <v>12.96</v>
      </c>
      <c r="H5745" s="102"/>
    </row>
    <row r="5746" spans="1:8" ht="31.5" x14ac:dyDescent="0.25">
      <c r="A5746" s="22" t="s">
        <v>1203</v>
      </c>
      <c r="B5746" s="22" t="s">
        <v>11690</v>
      </c>
      <c r="C5746" s="21" t="s">
        <v>1204</v>
      </c>
      <c r="D5746" s="21" t="s">
        <v>8</v>
      </c>
      <c r="E5746" s="22">
        <v>2</v>
      </c>
      <c r="F5746" s="44">
        <v>1</v>
      </c>
      <c r="G5746" s="119">
        <v>51.84</v>
      </c>
      <c r="H5746" s="102" t="s">
        <v>20372</v>
      </c>
    </row>
    <row r="5747" spans="1:8" ht="31.5" x14ac:dyDescent="0.25">
      <c r="A5747" s="22"/>
      <c r="B5747" s="22"/>
      <c r="C5747" s="105" t="s">
        <v>16613</v>
      </c>
      <c r="D5747" s="105"/>
      <c r="E5747" s="107"/>
      <c r="F5747" s="108">
        <v>1</v>
      </c>
      <c r="G5747" s="118">
        <v>51.84</v>
      </c>
      <c r="H5747" s="102"/>
    </row>
    <row r="5748" spans="1:8" x14ac:dyDescent="0.25">
      <c r="A5748" s="22" t="s">
        <v>6317</v>
      </c>
      <c r="B5748" s="22" t="s">
        <v>11691</v>
      </c>
      <c r="C5748" s="21" t="s">
        <v>6318</v>
      </c>
      <c r="D5748" s="21" t="s">
        <v>8</v>
      </c>
      <c r="E5748" s="22">
        <v>2</v>
      </c>
      <c r="F5748" s="44">
        <v>1</v>
      </c>
      <c r="G5748" s="119">
        <v>51.84</v>
      </c>
      <c r="H5748" s="102" t="s">
        <v>17076</v>
      </c>
    </row>
    <row r="5749" spans="1:8" x14ac:dyDescent="0.25">
      <c r="A5749" s="22"/>
      <c r="B5749" s="22"/>
      <c r="C5749" s="105" t="s">
        <v>16614</v>
      </c>
      <c r="D5749" s="105"/>
      <c r="E5749" s="107"/>
      <c r="F5749" s="108">
        <v>1</v>
      </c>
      <c r="G5749" s="118">
        <v>51.84</v>
      </c>
      <c r="H5749" s="102"/>
    </row>
    <row r="5750" spans="1:8" ht="31.5" x14ac:dyDescent="0.25">
      <c r="A5750" s="22" t="s">
        <v>6319</v>
      </c>
      <c r="B5750" s="22" t="s">
        <v>11692</v>
      </c>
      <c r="C5750" s="21" t="s">
        <v>6320</v>
      </c>
      <c r="D5750" s="21" t="s">
        <v>8</v>
      </c>
      <c r="E5750" s="22">
        <v>2</v>
      </c>
      <c r="F5750" s="44">
        <v>1</v>
      </c>
      <c r="G5750" s="119">
        <v>51.84</v>
      </c>
      <c r="H5750" s="102" t="s">
        <v>20757</v>
      </c>
    </row>
    <row r="5751" spans="1:8" x14ac:dyDescent="0.25">
      <c r="A5751" s="22"/>
      <c r="B5751" s="22"/>
      <c r="C5751" s="21"/>
      <c r="D5751" s="21" t="s">
        <v>7</v>
      </c>
      <c r="E5751" s="22">
        <v>0.5</v>
      </c>
      <c r="F5751" s="44">
        <v>1</v>
      </c>
      <c r="G5751" s="119">
        <v>12.96</v>
      </c>
      <c r="H5751" s="102"/>
    </row>
    <row r="5752" spans="1:8" ht="31.5" x14ac:dyDescent="0.25">
      <c r="A5752" s="22"/>
      <c r="B5752" s="22"/>
      <c r="C5752" s="105" t="s">
        <v>16615</v>
      </c>
      <c r="D5752" s="105"/>
      <c r="E5752" s="107"/>
      <c r="F5752" s="108">
        <v>2</v>
      </c>
      <c r="G5752" s="118">
        <v>64.800000000000011</v>
      </c>
      <c r="H5752" s="102"/>
    </row>
    <row r="5753" spans="1:8" ht="31.5" x14ac:dyDescent="0.25">
      <c r="A5753" s="22" t="s">
        <v>1209</v>
      </c>
      <c r="B5753" s="22" t="s">
        <v>11693</v>
      </c>
      <c r="C5753" s="21" t="s">
        <v>1210</v>
      </c>
      <c r="D5753" s="21" t="s">
        <v>8</v>
      </c>
      <c r="E5753" s="22">
        <v>2</v>
      </c>
      <c r="F5753" s="44">
        <v>1</v>
      </c>
      <c r="G5753" s="119">
        <v>51.84</v>
      </c>
      <c r="H5753" s="102" t="s">
        <v>20649</v>
      </c>
    </row>
    <row r="5754" spans="1:8" x14ac:dyDescent="0.25">
      <c r="A5754" s="22"/>
      <c r="B5754" s="22"/>
      <c r="C5754" s="21"/>
      <c r="D5754" s="21" t="s">
        <v>7</v>
      </c>
      <c r="E5754" s="22">
        <v>0.5</v>
      </c>
      <c r="F5754" s="44">
        <v>1</v>
      </c>
      <c r="G5754" s="119">
        <v>12.96</v>
      </c>
      <c r="H5754" s="102"/>
    </row>
    <row r="5755" spans="1:8" ht="31.5" x14ac:dyDescent="0.25">
      <c r="A5755" s="22"/>
      <c r="B5755" s="22"/>
      <c r="C5755" s="105" t="s">
        <v>16616</v>
      </c>
      <c r="D5755" s="105"/>
      <c r="E5755" s="107"/>
      <c r="F5755" s="108">
        <v>2</v>
      </c>
      <c r="G5755" s="118">
        <v>64.800000000000011</v>
      </c>
      <c r="H5755" s="102"/>
    </row>
    <row r="5756" spans="1:8" ht="31.5" x14ac:dyDescent="0.25">
      <c r="A5756" s="22" t="s">
        <v>1215</v>
      </c>
      <c r="B5756" s="22" t="s">
        <v>11694</v>
      </c>
      <c r="C5756" s="21" t="s">
        <v>1216</v>
      </c>
      <c r="D5756" s="21" t="s">
        <v>7</v>
      </c>
      <c r="E5756" s="22">
        <v>0.5</v>
      </c>
      <c r="F5756" s="44">
        <v>2</v>
      </c>
      <c r="G5756" s="119">
        <v>25.92</v>
      </c>
      <c r="H5756" s="102" t="s">
        <v>19010</v>
      </c>
    </row>
    <row r="5757" spans="1:8" ht="31.5" x14ac:dyDescent="0.25">
      <c r="A5757" s="22"/>
      <c r="B5757" s="22"/>
      <c r="C5757" s="105" t="s">
        <v>16617</v>
      </c>
      <c r="D5757" s="105"/>
      <c r="E5757" s="107"/>
      <c r="F5757" s="108">
        <v>2</v>
      </c>
      <c r="G5757" s="118">
        <v>25.92</v>
      </c>
      <c r="H5757" s="102"/>
    </row>
    <row r="5758" spans="1:8" ht="47.25" x14ac:dyDescent="0.25">
      <c r="A5758" s="22" t="s">
        <v>6321</v>
      </c>
      <c r="B5758" s="22" t="s">
        <v>11695</v>
      </c>
      <c r="C5758" s="21" t="s">
        <v>6322</v>
      </c>
      <c r="D5758" s="21" t="s">
        <v>7</v>
      </c>
      <c r="E5758" s="22">
        <v>0.5</v>
      </c>
      <c r="F5758" s="44">
        <v>1</v>
      </c>
      <c r="G5758" s="119">
        <v>12.96</v>
      </c>
      <c r="H5758" s="102" t="s">
        <v>18334</v>
      </c>
    </row>
    <row r="5759" spans="1:8" ht="63" x14ac:dyDescent="0.25">
      <c r="A5759" s="22"/>
      <c r="B5759" s="22"/>
      <c r="C5759" s="105" t="s">
        <v>16618</v>
      </c>
      <c r="D5759" s="105"/>
      <c r="E5759" s="107"/>
      <c r="F5759" s="108">
        <v>1</v>
      </c>
      <c r="G5759" s="118">
        <v>12.96</v>
      </c>
      <c r="H5759" s="102"/>
    </row>
    <row r="5760" spans="1:8" ht="31.5" x14ac:dyDescent="0.25">
      <c r="A5760" s="22" t="s">
        <v>6323</v>
      </c>
      <c r="B5760" s="22" t="s">
        <v>11696</v>
      </c>
      <c r="C5760" s="21" t="s">
        <v>6324</v>
      </c>
      <c r="D5760" s="21" t="s">
        <v>3</v>
      </c>
      <c r="E5760" s="22">
        <v>10</v>
      </c>
      <c r="F5760" s="44">
        <v>1</v>
      </c>
      <c r="G5760" s="119">
        <v>259.18</v>
      </c>
      <c r="H5760" s="102" t="s">
        <v>18117</v>
      </c>
    </row>
    <row r="5761" spans="1:8" ht="47.25" x14ac:dyDescent="0.25">
      <c r="A5761" s="22"/>
      <c r="B5761" s="22"/>
      <c r="C5761" s="105" t="s">
        <v>16619</v>
      </c>
      <c r="D5761" s="105"/>
      <c r="E5761" s="107"/>
      <c r="F5761" s="108">
        <v>1</v>
      </c>
      <c r="G5761" s="118">
        <v>259.18</v>
      </c>
      <c r="H5761" s="102"/>
    </row>
    <row r="5762" spans="1:8" x14ac:dyDescent="0.25">
      <c r="A5762" s="22" t="s">
        <v>6325</v>
      </c>
      <c r="B5762" s="22" t="s">
        <v>11697</v>
      </c>
      <c r="C5762" s="21" t="s">
        <v>6326</v>
      </c>
      <c r="D5762" s="21" t="s">
        <v>5</v>
      </c>
      <c r="E5762" s="22">
        <v>5</v>
      </c>
      <c r="F5762" s="44">
        <v>1</v>
      </c>
      <c r="G5762" s="119">
        <v>129.59</v>
      </c>
      <c r="H5762" s="102" t="s">
        <v>17534</v>
      </c>
    </row>
    <row r="5763" spans="1:8" x14ac:dyDescent="0.25">
      <c r="A5763" s="22"/>
      <c r="B5763" s="22"/>
      <c r="C5763" s="105" t="s">
        <v>16620</v>
      </c>
      <c r="D5763" s="105"/>
      <c r="E5763" s="107"/>
      <c r="F5763" s="108">
        <v>1</v>
      </c>
      <c r="G5763" s="118">
        <v>129.59</v>
      </c>
      <c r="H5763" s="102"/>
    </row>
    <row r="5764" spans="1:8" x14ac:dyDescent="0.25">
      <c r="A5764" s="22" t="s">
        <v>6327</v>
      </c>
      <c r="B5764" s="22" t="s">
        <v>11698</v>
      </c>
      <c r="C5764" s="21" t="s">
        <v>6328</v>
      </c>
      <c r="D5764" s="21" t="s">
        <v>7</v>
      </c>
      <c r="E5764" s="22">
        <v>0.5</v>
      </c>
      <c r="F5764" s="44">
        <v>1</v>
      </c>
      <c r="G5764" s="119">
        <v>12.96</v>
      </c>
      <c r="H5764" s="102" t="s">
        <v>17305</v>
      </c>
    </row>
    <row r="5765" spans="1:8" ht="31.5" x14ac:dyDescent="0.25">
      <c r="A5765" s="22"/>
      <c r="B5765" s="22"/>
      <c r="C5765" s="105" t="s">
        <v>16621</v>
      </c>
      <c r="D5765" s="105"/>
      <c r="E5765" s="107"/>
      <c r="F5765" s="108">
        <v>1</v>
      </c>
      <c r="G5765" s="118">
        <v>12.96</v>
      </c>
      <c r="H5765" s="102"/>
    </row>
    <row r="5766" spans="1:8" x14ac:dyDescent="0.25">
      <c r="A5766" s="22" t="s">
        <v>6331</v>
      </c>
      <c r="B5766" s="22" t="s">
        <v>11699</v>
      </c>
      <c r="C5766" s="21" t="s">
        <v>6332</v>
      </c>
      <c r="D5766" s="21" t="s">
        <v>8</v>
      </c>
      <c r="E5766" s="22">
        <v>2</v>
      </c>
      <c r="F5766" s="44">
        <v>2</v>
      </c>
      <c r="G5766" s="119">
        <v>103.67</v>
      </c>
      <c r="H5766" s="102" t="s">
        <v>16824</v>
      </c>
    </row>
    <row r="5767" spans="1:8" x14ac:dyDescent="0.25">
      <c r="A5767" s="22"/>
      <c r="B5767" s="22"/>
      <c r="C5767" s="21"/>
      <c r="D5767" s="21" t="s">
        <v>7</v>
      </c>
      <c r="E5767" s="22">
        <v>0.5</v>
      </c>
      <c r="F5767" s="44">
        <v>4</v>
      </c>
      <c r="G5767" s="119">
        <v>51.84</v>
      </c>
      <c r="H5767" s="102"/>
    </row>
    <row r="5768" spans="1:8" x14ac:dyDescent="0.25">
      <c r="A5768" s="22"/>
      <c r="B5768" s="22"/>
      <c r="C5768" s="105" t="s">
        <v>16622</v>
      </c>
      <c r="D5768" s="105"/>
      <c r="E5768" s="107"/>
      <c r="F5768" s="108">
        <v>6</v>
      </c>
      <c r="G5768" s="118">
        <v>155.51</v>
      </c>
      <c r="H5768" s="102"/>
    </row>
    <row r="5769" spans="1:8" ht="31.5" x14ac:dyDescent="0.25">
      <c r="A5769" s="22" t="s">
        <v>6333</v>
      </c>
      <c r="B5769" s="22" t="s">
        <v>11700</v>
      </c>
      <c r="C5769" s="21" t="s">
        <v>6334</v>
      </c>
      <c r="D5769" s="21" t="s">
        <v>5</v>
      </c>
      <c r="E5769" s="22">
        <v>5</v>
      </c>
      <c r="F5769" s="44">
        <v>1</v>
      </c>
      <c r="G5769" s="119">
        <v>129.59</v>
      </c>
      <c r="H5769" s="102" t="s">
        <v>20381</v>
      </c>
    </row>
    <row r="5770" spans="1:8" ht="47.25" x14ac:dyDescent="0.25">
      <c r="A5770" s="22"/>
      <c r="B5770" s="22"/>
      <c r="C5770" s="105" t="s">
        <v>16623</v>
      </c>
      <c r="D5770" s="105"/>
      <c r="E5770" s="107"/>
      <c r="F5770" s="108">
        <v>1</v>
      </c>
      <c r="G5770" s="118">
        <v>129.59</v>
      </c>
      <c r="H5770" s="102"/>
    </row>
    <row r="5771" spans="1:8" x14ac:dyDescent="0.25">
      <c r="A5771" s="22" t="s">
        <v>16624</v>
      </c>
      <c r="B5771" s="22" t="s">
        <v>16625</v>
      </c>
      <c r="C5771" s="21" t="s">
        <v>16626</v>
      </c>
      <c r="D5771" s="21" t="s">
        <v>7</v>
      </c>
      <c r="E5771" s="22">
        <v>0.5</v>
      </c>
      <c r="F5771" s="44">
        <v>1</v>
      </c>
      <c r="G5771" s="119">
        <v>12.96</v>
      </c>
      <c r="H5771" s="102" t="s">
        <v>20750</v>
      </c>
    </row>
    <row r="5772" spans="1:8" ht="31.5" x14ac:dyDescent="0.25">
      <c r="A5772" s="22"/>
      <c r="B5772" s="22"/>
      <c r="C5772" s="105" t="s">
        <v>16627</v>
      </c>
      <c r="D5772" s="105"/>
      <c r="E5772" s="107"/>
      <c r="F5772" s="108">
        <v>1</v>
      </c>
      <c r="G5772" s="118">
        <v>12.96</v>
      </c>
      <c r="H5772" s="102"/>
    </row>
    <row r="5773" spans="1:8" x14ac:dyDescent="0.25">
      <c r="A5773" s="22" t="s">
        <v>6335</v>
      </c>
      <c r="B5773" s="22" t="s">
        <v>11701</v>
      </c>
      <c r="C5773" s="21" t="s">
        <v>6336</v>
      </c>
      <c r="D5773" s="21" t="s">
        <v>3</v>
      </c>
      <c r="E5773" s="22">
        <v>10</v>
      </c>
      <c r="F5773" s="44">
        <v>1</v>
      </c>
      <c r="G5773" s="119">
        <v>259.18</v>
      </c>
      <c r="H5773" s="102" t="s">
        <v>20830</v>
      </c>
    </row>
    <row r="5774" spans="1:8" x14ac:dyDescent="0.25">
      <c r="A5774" s="22"/>
      <c r="B5774" s="22"/>
      <c r="C5774" s="105" t="s">
        <v>16628</v>
      </c>
      <c r="D5774" s="105"/>
      <c r="E5774" s="107"/>
      <c r="F5774" s="108">
        <v>1</v>
      </c>
      <c r="G5774" s="118">
        <v>259.18</v>
      </c>
      <c r="H5774" s="102"/>
    </row>
    <row r="5775" spans="1:8" ht="31.5" x14ac:dyDescent="0.25">
      <c r="A5775" s="22" t="s">
        <v>6337</v>
      </c>
      <c r="B5775" s="22" t="s">
        <v>11702</v>
      </c>
      <c r="C5775" s="21" t="s">
        <v>6338</v>
      </c>
      <c r="D5775" s="21" t="s">
        <v>8</v>
      </c>
      <c r="E5775" s="22">
        <v>2</v>
      </c>
      <c r="F5775" s="44">
        <v>1</v>
      </c>
      <c r="G5775" s="119">
        <v>51.84</v>
      </c>
      <c r="H5775" s="102" t="s">
        <v>20398</v>
      </c>
    </row>
    <row r="5776" spans="1:8" ht="31.5" x14ac:dyDescent="0.25">
      <c r="A5776" s="22"/>
      <c r="B5776" s="22"/>
      <c r="C5776" s="105" t="s">
        <v>16629</v>
      </c>
      <c r="D5776" s="105"/>
      <c r="E5776" s="107"/>
      <c r="F5776" s="108">
        <v>1</v>
      </c>
      <c r="G5776" s="118">
        <v>51.84</v>
      </c>
      <c r="H5776" s="102"/>
    </row>
    <row r="5777" spans="1:8" ht="31.5" x14ac:dyDescent="0.25">
      <c r="A5777" s="22" t="s">
        <v>6339</v>
      </c>
      <c r="B5777" s="22" t="s">
        <v>11703</v>
      </c>
      <c r="C5777" s="21" t="s">
        <v>6340</v>
      </c>
      <c r="D5777" s="21" t="s">
        <v>7</v>
      </c>
      <c r="E5777" s="22">
        <v>0.5</v>
      </c>
      <c r="F5777" s="44">
        <v>6</v>
      </c>
      <c r="G5777" s="119">
        <v>77.75</v>
      </c>
      <c r="H5777" s="102" t="s">
        <v>17390</v>
      </c>
    </row>
    <row r="5778" spans="1:8" ht="47.25" x14ac:dyDescent="0.25">
      <c r="A5778" s="22"/>
      <c r="B5778" s="22"/>
      <c r="C5778" s="105" t="s">
        <v>16630</v>
      </c>
      <c r="D5778" s="105"/>
      <c r="E5778" s="107"/>
      <c r="F5778" s="108">
        <v>6</v>
      </c>
      <c r="G5778" s="118">
        <v>77.75</v>
      </c>
      <c r="H5778" s="102"/>
    </row>
    <row r="5779" spans="1:8" ht="31.5" x14ac:dyDescent="0.25">
      <c r="A5779" s="22" t="s">
        <v>6341</v>
      </c>
      <c r="B5779" s="22" t="s">
        <v>11704</v>
      </c>
      <c r="C5779" s="21" t="s">
        <v>16631</v>
      </c>
      <c r="D5779" s="21" t="s">
        <v>7</v>
      </c>
      <c r="E5779" s="22">
        <v>0.5</v>
      </c>
      <c r="F5779" s="44">
        <v>2</v>
      </c>
      <c r="G5779" s="119">
        <v>25.92</v>
      </c>
      <c r="H5779" s="102" t="s">
        <v>17886</v>
      </c>
    </row>
    <row r="5780" spans="1:8" ht="47.25" x14ac:dyDescent="0.25">
      <c r="A5780" s="22"/>
      <c r="B5780" s="22"/>
      <c r="C5780" s="105" t="s">
        <v>16632</v>
      </c>
      <c r="D5780" s="105"/>
      <c r="E5780" s="107"/>
      <c r="F5780" s="108">
        <v>2</v>
      </c>
      <c r="G5780" s="118">
        <v>25.92</v>
      </c>
      <c r="H5780" s="102"/>
    </row>
    <row r="5781" spans="1:8" x14ac:dyDescent="0.25">
      <c r="A5781" s="22" t="s">
        <v>6342</v>
      </c>
      <c r="B5781" s="22" t="s">
        <v>11705</v>
      </c>
      <c r="C5781" s="21" t="s">
        <v>6343</v>
      </c>
      <c r="D5781" s="21" t="s">
        <v>7</v>
      </c>
      <c r="E5781" s="22">
        <v>0.5</v>
      </c>
      <c r="F5781" s="44">
        <v>1</v>
      </c>
      <c r="G5781" s="119">
        <v>12.96</v>
      </c>
      <c r="H5781" s="102" t="s">
        <v>18142</v>
      </c>
    </row>
    <row r="5782" spans="1:8" ht="31.5" x14ac:dyDescent="0.25">
      <c r="A5782" s="22"/>
      <c r="B5782" s="22"/>
      <c r="C5782" s="105" t="s">
        <v>16633</v>
      </c>
      <c r="D5782" s="105"/>
      <c r="E5782" s="107"/>
      <c r="F5782" s="108">
        <v>1</v>
      </c>
      <c r="G5782" s="118">
        <v>12.96</v>
      </c>
      <c r="H5782" s="102"/>
    </row>
    <row r="5783" spans="1:8" x14ac:dyDescent="0.25">
      <c r="A5783" s="22" t="s">
        <v>6808</v>
      </c>
      <c r="B5783" s="22" t="s">
        <v>11706</v>
      </c>
      <c r="C5783" s="21" t="s">
        <v>6809</v>
      </c>
      <c r="D5783" s="21" t="s">
        <v>7</v>
      </c>
      <c r="E5783" s="22">
        <v>0.5</v>
      </c>
      <c r="F5783" s="44">
        <v>1</v>
      </c>
      <c r="G5783" s="119">
        <v>12.96</v>
      </c>
      <c r="H5783" s="102" t="s">
        <v>20414</v>
      </c>
    </row>
    <row r="5784" spans="1:8" x14ac:dyDescent="0.25">
      <c r="A5784" s="22"/>
      <c r="B5784" s="22"/>
      <c r="C5784" s="105" t="s">
        <v>16634</v>
      </c>
      <c r="D5784" s="105"/>
      <c r="E5784" s="107"/>
      <c r="F5784" s="108">
        <v>1</v>
      </c>
      <c r="G5784" s="118">
        <v>12.96</v>
      </c>
      <c r="H5784" s="102"/>
    </row>
    <row r="5785" spans="1:8" x14ac:dyDescent="0.25">
      <c r="A5785" s="22" t="s">
        <v>1220</v>
      </c>
      <c r="B5785" s="22" t="s">
        <v>11707</v>
      </c>
      <c r="C5785" s="21" t="s">
        <v>1221</v>
      </c>
      <c r="D5785" s="21" t="s">
        <v>5</v>
      </c>
      <c r="E5785" s="22">
        <v>5</v>
      </c>
      <c r="F5785" s="44">
        <v>2</v>
      </c>
      <c r="G5785" s="119">
        <v>259.18</v>
      </c>
      <c r="H5785" s="102" t="s">
        <v>17803</v>
      </c>
    </row>
    <row r="5786" spans="1:8" x14ac:dyDescent="0.25">
      <c r="A5786" s="22"/>
      <c r="B5786" s="22"/>
      <c r="C5786" s="21"/>
      <c r="D5786" s="21" t="s">
        <v>7</v>
      </c>
      <c r="E5786" s="22">
        <v>0.5</v>
      </c>
      <c r="F5786" s="44">
        <v>6</v>
      </c>
      <c r="G5786" s="119">
        <v>77.75</v>
      </c>
      <c r="H5786" s="102"/>
    </row>
    <row r="5787" spans="1:8" ht="31.5" x14ac:dyDescent="0.25">
      <c r="A5787" s="22"/>
      <c r="B5787" s="22"/>
      <c r="C5787" s="105" t="s">
        <v>16635</v>
      </c>
      <c r="D5787" s="105"/>
      <c r="E5787" s="107"/>
      <c r="F5787" s="108">
        <v>8</v>
      </c>
      <c r="G5787" s="118">
        <v>336.93</v>
      </c>
      <c r="H5787" s="102"/>
    </row>
    <row r="5788" spans="1:8" x14ac:dyDescent="0.25">
      <c r="A5788" s="22" t="s">
        <v>6344</v>
      </c>
      <c r="B5788" s="22" t="s">
        <v>11708</v>
      </c>
      <c r="C5788" s="21" t="s">
        <v>6345</v>
      </c>
      <c r="D5788" s="21" t="s">
        <v>7</v>
      </c>
      <c r="E5788" s="22">
        <v>0.5</v>
      </c>
      <c r="F5788" s="44">
        <v>1</v>
      </c>
      <c r="G5788" s="119">
        <v>12.96</v>
      </c>
      <c r="H5788" s="102" t="s">
        <v>17822</v>
      </c>
    </row>
    <row r="5789" spans="1:8" x14ac:dyDescent="0.25">
      <c r="A5789" s="22"/>
      <c r="B5789" s="22"/>
      <c r="C5789" s="105" t="s">
        <v>16636</v>
      </c>
      <c r="D5789" s="105"/>
      <c r="E5789" s="107"/>
      <c r="F5789" s="108">
        <v>1</v>
      </c>
      <c r="G5789" s="118">
        <v>12.96</v>
      </c>
      <c r="H5789" s="102"/>
    </row>
    <row r="5790" spans="1:8" ht="31.5" x14ac:dyDescent="0.25">
      <c r="A5790" s="22" t="s">
        <v>6346</v>
      </c>
      <c r="B5790" s="22" t="s">
        <v>11709</v>
      </c>
      <c r="C5790" s="21" t="s">
        <v>6347</v>
      </c>
      <c r="D5790" s="21" t="s">
        <v>7</v>
      </c>
      <c r="E5790" s="22">
        <v>0.5</v>
      </c>
      <c r="F5790" s="44">
        <v>1</v>
      </c>
      <c r="G5790" s="119">
        <v>12.96</v>
      </c>
      <c r="H5790" s="102" t="s">
        <v>18111</v>
      </c>
    </row>
    <row r="5791" spans="1:8" ht="31.5" x14ac:dyDescent="0.25">
      <c r="A5791" s="22"/>
      <c r="B5791" s="22"/>
      <c r="C5791" s="105" t="s">
        <v>16637</v>
      </c>
      <c r="D5791" s="105"/>
      <c r="E5791" s="107"/>
      <c r="F5791" s="108">
        <v>1</v>
      </c>
      <c r="G5791" s="118">
        <v>12.96</v>
      </c>
      <c r="H5791" s="102"/>
    </row>
    <row r="5792" spans="1:8" x14ac:dyDescent="0.25">
      <c r="A5792" s="22" t="s">
        <v>6348</v>
      </c>
      <c r="B5792" s="22" t="s">
        <v>11710</v>
      </c>
      <c r="C5792" s="21" t="s">
        <v>6349</v>
      </c>
      <c r="D5792" s="21" t="s">
        <v>5</v>
      </c>
      <c r="E5792" s="22">
        <v>5</v>
      </c>
      <c r="F5792" s="44">
        <v>1</v>
      </c>
      <c r="G5792" s="119">
        <v>129.59</v>
      </c>
      <c r="H5792" s="102" t="s">
        <v>17200</v>
      </c>
    </row>
    <row r="5793" spans="1:8" ht="31.5" x14ac:dyDescent="0.25">
      <c r="A5793" s="22"/>
      <c r="B5793" s="22"/>
      <c r="C5793" s="105" t="s">
        <v>16638</v>
      </c>
      <c r="D5793" s="105"/>
      <c r="E5793" s="107"/>
      <c r="F5793" s="108">
        <v>1</v>
      </c>
      <c r="G5793" s="118">
        <v>129.59</v>
      </c>
      <c r="H5793" s="102"/>
    </row>
    <row r="5794" spans="1:8" ht="31.5" x14ac:dyDescent="0.25">
      <c r="A5794" s="22" t="s">
        <v>6350</v>
      </c>
      <c r="B5794" s="22" t="s">
        <v>11711</v>
      </c>
      <c r="C5794" s="21" t="s">
        <v>6351</v>
      </c>
      <c r="D5794" s="21" t="s">
        <v>8</v>
      </c>
      <c r="E5794" s="22">
        <v>2</v>
      </c>
      <c r="F5794" s="44">
        <v>1</v>
      </c>
      <c r="G5794" s="119">
        <v>51.84</v>
      </c>
      <c r="H5794" s="102" t="s">
        <v>20891</v>
      </c>
    </row>
    <row r="5795" spans="1:8" ht="31.5" x14ac:dyDescent="0.25">
      <c r="A5795" s="22"/>
      <c r="B5795" s="22"/>
      <c r="C5795" s="105" t="s">
        <v>16639</v>
      </c>
      <c r="D5795" s="105"/>
      <c r="E5795" s="107"/>
      <c r="F5795" s="108">
        <v>1</v>
      </c>
      <c r="G5795" s="118">
        <v>51.84</v>
      </c>
      <c r="H5795" s="102"/>
    </row>
    <row r="5796" spans="1:8" ht="31.5" x14ac:dyDescent="0.25">
      <c r="A5796" s="22" t="s">
        <v>6352</v>
      </c>
      <c r="B5796" s="22" t="s">
        <v>11712</v>
      </c>
      <c r="C5796" s="21" t="s">
        <v>6353</v>
      </c>
      <c r="D5796" s="21" t="s">
        <v>5</v>
      </c>
      <c r="E5796" s="22">
        <v>5</v>
      </c>
      <c r="F5796" s="44">
        <v>1</v>
      </c>
      <c r="G5796" s="119">
        <v>129.59</v>
      </c>
      <c r="H5796" s="102" t="s">
        <v>19479</v>
      </c>
    </row>
    <row r="5797" spans="1:8" ht="31.5" x14ac:dyDescent="0.25">
      <c r="A5797" s="22"/>
      <c r="B5797" s="22"/>
      <c r="C5797" s="105" t="s">
        <v>16640</v>
      </c>
      <c r="D5797" s="105"/>
      <c r="E5797" s="107"/>
      <c r="F5797" s="108">
        <v>1</v>
      </c>
      <c r="G5797" s="118">
        <v>129.59</v>
      </c>
      <c r="H5797" s="102"/>
    </row>
    <row r="5798" spans="1:8" ht="31.5" x14ac:dyDescent="0.25">
      <c r="A5798" s="22" t="s">
        <v>6354</v>
      </c>
      <c r="B5798" s="22" t="s">
        <v>11713</v>
      </c>
      <c r="C5798" s="21" t="s">
        <v>6355</v>
      </c>
      <c r="D5798" s="21" t="s">
        <v>8</v>
      </c>
      <c r="E5798" s="22">
        <v>2</v>
      </c>
      <c r="F5798" s="44">
        <v>1</v>
      </c>
      <c r="G5798" s="119">
        <v>51.84</v>
      </c>
      <c r="H5798" s="102" t="s">
        <v>19756</v>
      </c>
    </row>
    <row r="5799" spans="1:8" ht="31.5" x14ac:dyDescent="0.25">
      <c r="A5799" s="22"/>
      <c r="B5799" s="22"/>
      <c r="C5799" s="105" t="s">
        <v>16641</v>
      </c>
      <c r="D5799" s="105"/>
      <c r="E5799" s="107"/>
      <c r="F5799" s="108">
        <v>1</v>
      </c>
      <c r="G5799" s="118">
        <v>51.84</v>
      </c>
      <c r="H5799" s="102"/>
    </row>
    <row r="5800" spans="1:8" ht="31.5" x14ac:dyDescent="0.25">
      <c r="A5800" s="22" t="s">
        <v>6356</v>
      </c>
      <c r="B5800" s="22" t="s">
        <v>11714</v>
      </c>
      <c r="C5800" s="21" t="s">
        <v>6357</v>
      </c>
      <c r="D5800" s="21" t="s">
        <v>4</v>
      </c>
      <c r="E5800" s="22">
        <v>8</v>
      </c>
      <c r="F5800" s="44">
        <v>1</v>
      </c>
      <c r="G5800" s="119">
        <v>207.35</v>
      </c>
      <c r="H5800" s="102" t="s">
        <v>18854</v>
      </c>
    </row>
    <row r="5801" spans="1:8" x14ac:dyDescent="0.25">
      <c r="A5801" s="22"/>
      <c r="B5801" s="22"/>
      <c r="C5801" s="21"/>
      <c r="D5801" s="21" t="s">
        <v>7</v>
      </c>
      <c r="E5801" s="22">
        <v>0.5</v>
      </c>
      <c r="F5801" s="44">
        <v>2</v>
      </c>
      <c r="G5801" s="119">
        <v>25.92</v>
      </c>
      <c r="H5801" s="102"/>
    </row>
    <row r="5802" spans="1:8" ht="47.25" x14ac:dyDescent="0.25">
      <c r="A5802" s="22"/>
      <c r="B5802" s="22"/>
      <c r="C5802" s="105" t="s">
        <v>16642</v>
      </c>
      <c r="D5802" s="105"/>
      <c r="E5802" s="107"/>
      <c r="F5802" s="108">
        <v>3</v>
      </c>
      <c r="G5802" s="118">
        <v>233.26999999999998</v>
      </c>
      <c r="H5802" s="102"/>
    </row>
    <row r="5803" spans="1:8" x14ac:dyDescent="0.25">
      <c r="A5803" s="22" t="s">
        <v>6358</v>
      </c>
      <c r="B5803" s="22" t="s">
        <v>11715</v>
      </c>
      <c r="C5803" s="21" t="s">
        <v>6359</v>
      </c>
      <c r="D5803" s="21" t="s">
        <v>7</v>
      </c>
      <c r="E5803" s="22">
        <v>0.5</v>
      </c>
      <c r="F5803" s="44">
        <v>1</v>
      </c>
      <c r="G5803" s="119">
        <v>12.96</v>
      </c>
      <c r="H5803" s="102" t="s">
        <v>19896</v>
      </c>
    </row>
    <row r="5804" spans="1:8" ht="31.5" x14ac:dyDescent="0.25">
      <c r="A5804" s="22"/>
      <c r="B5804" s="22"/>
      <c r="C5804" s="105" t="s">
        <v>16643</v>
      </c>
      <c r="D5804" s="105"/>
      <c r="E5804" s="107"/>
      <c r="F5804" s="108">
        <v>1</v>
      </c>
      <c r="G5804" s="118">
        <v>12.96</v>
      </c>
      <c r="H5804" s="102"/>
    </row>
    <row r="5805" spans="1:8" x14ac:dyDescent="0.25">
      <c r="A5805" s="22" t="s">
        <v>6360</v>
      </c>
      <c r="B5805" s="22" t="s">
        <v>11716</v>
      </c>
      <c r="C5805" s="21" t="s">
        <v>6361</v>
      </c>
      <c r="D5805" s="21" t="s">
        <v>7</v>
      </c>
      <c r="E5805" s="22">
        <v>0.5</v>
      </c>
      <c r="F5805" s="44">
        <v>1</v>
      </c>
      <c r="G5805" s="119">
        <v>12.96</v>
      </c>
      <c r="H5805" s="102" t="s">
        <v>18348</v>
      </c>
    </row>
    <row r="5806" spans="1:8" ht="31.5" x14ac:dyDescent="0.25">
      <c r="A5806" s="22"/>
      <c r="B5806" s="22"/>
      <c r="C5806" s="105" t="s">
        <v>16644</v>
      </c>
      <c r="D5806" s="105"/>
      <c r="E5806" s="107"/>
      <c r="F5806" s="108">
        <v>1</v>
      </c>
      <c r="G5806" s="118">
        <v>12.96</v>
      </c>
      <c r="H5806" s="102"/>
    </row>
    <row r="5807" spans="1:8" ht="31.5" x14ac:dyDescent="0.25">
      <c r="A5807" s="22" t="s">
        <v>1249</v>
      </c>
      <c r="B5807" s="22" t="s">
        <v>7671</v>
      </c>
      <c r="C5807" s="21" t="s">
        <v>1250</v>
      </c>
      <c r="D5807" s="21" t="s">
        <v>5</v>
      </c>
      <c r="E5807" s="22">
        <v>5</v>
      </c>
      <c r="F5807" s="44">
        <v>2</v>
      </c>
      <c r="G5807" s="119">
        <v>259.18</v>
      </c>
      <c r="H5807" s="102" t="s">
        <v>19973</v>
      </c>
    </row>
    <row r="5808" spans="1:8" x14ac:dyDescent="0.25">
      <c r="A5808" s="22"/>
      <c r="B5808" s="22"/>
      <c r="C5808" s="21"/>
      <c r="D5808" s="21" t="s">
        <v>7</v>
      </c>
      <c r="E5808" s="22">
        <v>0.5</v>
      </c>
      <c r="F5808" s="44">
        <v>4</v>
      </c>
      <c r="G5808" s="119">
        <v>51.84</v>
      </c>
      <c r="H5808" s="102"/>
    </row>
    <row r="5809" spans="1:8" ht="31.5" x14ac:dyDescent="0.25">
      <c r="A5809" s="22"/>
      <c r="B5809" s="22"/>
      <c r="C5809" s="105" t="s">
        <v>16645</v>
      </c>
      <c r="D5809" s="105"/>
      <c r="E5809" s="107"/>
      <c r="F5809" s="108">
        <v>6</v>
      </c>
      <c r="G5809" s="118">
        <v>311.02</v>
      </c>
      <c r="H5809" s="102"/>
    </row>
    <row r="5810" spans="1:8" x14ac:dyDescent="0.25">
      <c r="A5810" s="22" t="s">
        <v>6362</v>
      </c>
      <c r="B5810" s="22" t="s">
        <v>11717</v>
      </c>
      <c r="C5810" s="21" t="s">
        <v>6363</v>
      </c>
      <c r="D5810" s="21" t="s">
        <v>3</v>
      </c>
      <c r="E5810" s="22">
        <v>10</v>
      </c>
      <c r="F5810" s="44">
        <v>1</v>
      </c>
      <c r="G5810" s="119">
        <v>259.18</v>
      </c>
      <c r="H5810" s="102" t="s">
        <v>17359</v>
      </c>
    </row>
    <row r="5811" spans="1:8" ht="31.5" x14ac:dyDescent="0.25">
      <c r="A5811" s="22"/>
      <c r="B5811" s="22"/>
      <c r="C5811" s="105" t="s">
        <v>16646</v>
      </c>
      <c r="D5811" s="105"/>
      <c r="E5811" s="107"/>
      <c r="F5811" s="108">
        <v>1</v>
      </c>
      <c r="G5811" s="118">
        <v>259.18</v>
      </c>
      <c r="H5811" s="102"/>
    </row>
    <row r="5812" spans="1:8" x14ac:dyDescent="0.25">
      <c r="A5812" s="22" t="s">
        <v>6364</v>
      </c>
      <c r="B5812" s="22" t="s">
        <v>11718</v>
      </c>
      <c r="C5812" s="21" t="s">
        <v>6365</v>
      </c>
      <c r="D5812" s="21" t="s">
        <v>7</v>
      </c>
      <c r="E5812" s="22">
        <v>0.5</v>
      </c>
      <c r="F5812" s="44">
        <v>1</v>
      </c>
      <c r="G5812" s="119">
        <v>12.96</v>
      </c>
      <c r="H5812" s="102" t="s">
        <v>20782</v>
      </c>
    </row>
    <row r="5813" spans="1:8" ht="31.5" x14ac:dyDescent="0.25">
      <c r="A5813" s="22"/>
      <c r="B5813" s="22"/>
      <c r="C5813" s="105" t="s">
        <v>16647</v>
      </c>
      <c r="D5813" s="105"/>
      <c r="E5813" s="107"/>
      <c r="F5813" s="108">
        <v>1</v>
      </c>
      <c r="G5813" s="118">
        <v>12.96</v>
      </c>
      <c r="H5813" s="102"/>
    </row>
    <row r="5814" spans="1:8" ht="31.5" x14ac:dyDescent="0.25">
      <c r="A5814" s="22" t="s">
        <v>6366</v>
      </c>
      <c r="B5814" s="22" t="s">
        <v>11719</v>
      </c>
      <c r="C5814" s="21" t="s">
        <v>6367</v>
      </c>
      <c r="D5814" s="21" t="s">
        <v>7</v>
      </c>
      <c r="E5814" s="22">
        <v>0.5</v>
      </c>
      <c r="F5814" s="44">
        <v>1</v>
      </c>
      <c r="G5814" s="119">
        <v>12.96</v>
      </c>
      <c r="H5814" s="102" t="s">
        <v>18984</v>
      </c>
    </row>
    <row r="5815" spans="1:8" ht="31.5" x14ac:dyDescent="0.25">
      <c r="A5815" s="22"/>
      <c r="B5815" s="22"/>
      <c r="C5815" s="105" t="s">
        <v>16648</v>
      </c>
      <c r="D5815" s="105"/>
      <c r="E5815" s="107"/>
      <c r="F5815" s="108">
        <v>1</v>
      </c>
      <c r="G5815" s="118">
        <v>12.96</v>
      </c>
      <c r="H5815" s="102"/>
    </row>
    <row r="5816" spans="1:8" ht="31.5" x14ac:dyDescent="0.25">
      <c r="A5816" s="22" t="s">
        <v>6368</v>
      </c>
      <c r="B5816" s="22" t="s">
        <v>11720</v>
      </c>
      <c r="C5816" s="21" t="s">
        <v>6369</v>
      </c>
      <c r="D5816" s="21" t="s">
        <v>7</v>
      </c>
      <c r="E5816" s="22">
        <v>0.5</v>
      </c>
      <c r="F5816" s="44">
        <v>1</v>
      </c>
      <c r="G5816" s="119">
        <v>12.96</v>
      </c>
      <c r="H5816" s="102" t="s">
        <v>18474</v>
      </c>
    </row>
    <row r="5817" spans="1:8" ht="31.5" x14ac:dyDescent="0.25">
      <c r="A5817" s="22"/>
      <c r="B5817" s="22"/>
      <c r="C5817" s="105" t="s">
        <v>16649</v>
      </c>
      <c r="D5817" s="105"/>
      <c r="E5817" s="107"/>
      <c r="F5817" s="108">
        <v>1</v>
      </c>
      <c r="G5817" s="118">
        <v>12.96</v>
      </c>
      <c r="H5817" s="102"/>
    </row>
    <row r="5818" spans="1:8" ht="31.5" x14ac:dyDescent="0.25">
      <c r="A5818" s="22" t="s">
        <v>6370</v>
      </c>
      <c r="B5818" s="22" t="s">
        <v>11721</v>
      </c>
      <c r="C5818" s="21" t="s">
        <v>6371</v>
      </c>
      <c r="D5818" s="21" t="s">
        <v>7</v>
      </c>
      <c r="E5818" s="22">
        <v>0.5</v>
      </c>
      <c r="F5818" s="44">
        <v>1</v>
      </c>
      <c r="G5818" s="119">
        <v>12.96</v>
      </c>
      <c r="H5818" s="102" t="s">
        <v>18383</v>
      </c>
    </row>
    <row r="5819" spans="1:8" ht="31.5" x14ac:dyDescent="0.25">
      <c r="A5819" s="22"/>
      <c r="B5819" s="22"/>
      <c r="C5819" s="105" t="s">
        <v>16650</v>
      </c>
      <c r="D5819" s="105"/>
      <c r="E5819" s="107"/>
      <c r="F5819" s="108">
        <v>1</v>
      </c>
      <c r="G5819" s="118">
        <v>12.96</v>
      </c>
      <c r="H5819" s="102"/>
    </row>
    <row r="5820" spans="1:8" ht="31.5" x14ac:dyDescent="0.25">
      <c r="A5820" s="22" t="s">
        <v>6372</v>
      </c>
      <c r="B5820" s="22" t="s">
        <v>11722</v>
      </c>
      <c r="C5820" s="21" t="s">
        <v>6373</v>
      </c>
      <c r="D5820" s="21" t="s">
        <v>8</v>
      </c>
      <c r="E5820" s="22">
        <v>2</v>
      </c>
      <c r="F5820" s="44">
        <v>1</v>
      </c>
      <c r="G5820" s="119">
        <v>51.84</v>
      </c>
      <c r="H5820" s="102" t="s">
        <v>19130</v>
      </c>
    </row>
    <row r="5821" spans="1:8" ht="31.5" x14ac:dyDescent="0.25">
      <c r="A5821" s="22"/>
      <c r="B5821" s="22"/>
      <c r="C5821" s="105" t="s">
        <v>16651</v>
      </c>
      <c r="D5821" s="105"/>
      <c r="E5821" s="107"/>
      <c r="F5821" s="108">
        <v>1</v>
      </c>
      <c r="G5821" s="118">
        <v>51.84</v>
      </c>
      <c r="H5821" s="102"/>
    </row>
    <row r="5822" spans="1:8" ht="31.5" x14ac:dyDescent="0.25">
      <c r="A5822" s="22" t="s">
        <v>6374</v>
      </c>
      <c r="B5822" s="22" t="s">
        <v>11723</v>
      </c>
      <c r="C5822" s="21" t="s">
        <v>6375</v>
      </c>
      <c r="D5822" s="21" t="s">
        <v>8</v>
      </c>
      <c r="E5822" s="22">
        <v>2</v>
      </c>
      <c r="F5822" s="44">
        <v>1</v>
      </c>
      <c r="G5822" s="119">
        <v>51.84</v>
      </c>
      <c r="H5822" s="102" t="s">
        <v>19138</v>
      </c>
    </row>
    <row r="5823" spans="1:8" x14ac:dyDescent="0.25">
      <c r="A5823" s="22"/>
      <c r="B5823" s="22"/>
      <c r="C5823" s="21"/>
      <c r="D5823" s="21" t="s">
        <v>7</v>
      </c>
      <c r="E5823" s="22">
        <v>0.5</v>
      </c>
      <c r="F5823" s="44">
        <v>3</v>
      </c>
      <c r="G5823" s="119">
        <v>38.880000000000003</v>
      </c>
      <c r="H5823" s="102"/>
    </row>
    <row r="5824" spans="1:8" ht="31.5" x14ac:dyDescent="0.25">
      <c r="A5824" s="22"/>
      <c r="B5824" s="22"/>
      <c r="C5824" s="105" t="s">
        <v>16652</v>
      </c>
      <c r="D5824" s="105"/>
      <c r="E5824" s="107"/>
      <c r="F5824" s="108">
        <v>4</v>
      </c>
      <c r="G5824" s="118">
        <v>90.72</v>
      </c>
      <c r="H5824" s="102"/>
    </row>
    <row r="5825" spans="1:8" ht="31.5" x14ac:dyDescent="0.25">
      <c r="A5825" s="22" t="s">
        <v>6376</v>
      </c>
      <c r="B5825" s="22" t="s">
        <v>11724</v>
      </c>
      <c r="C5825" s="21" t="s">
        <v>6377</v>
      </c>
      <c r="D5825" s="21" t="s">
        <v>8</v>
      </c>
      <c r="E5825" s="22">
        <v>2</v>
      </c>
      <c r="F5825" s="44">
        <v>1</v>
      </c>
      <c r="G5825" s="119">
        <v>51.84</v>
      </c>
      <c r="H5825" s="102" t="s">
        <v>20462</v>
      </c>
    </row>
    <row r="5826" spans="1:8" ht="31.5" x14ac:dyDescent="0.25">
      <c r="A5826" s="22"/>
      <c r="B5826" s="22"/>
      <c r="C5826" s="105" t="s">
        <v>16653</v>
      </c>
      <c r="D5826" s="105"/>
      <c r="E5826" s="107"/>
      <c r="F5826" s="108">
        <v>1</v>
      </c>
      <c r="G5826" s="118">
        <v>51.84</v>
      </c>
      <c r="H5826" s="102"/>
    </row>
    <row r="5827" spans="1:8" ht="31.5" x14ac:dyDescent="0.25">
      <c r="A5827" s="22" t="s">
        <v>6378</v>
      </c>
      <c r="B5827" s="22" t="s">
        <v>11725</v>
      </c>
      <c r="C5827" s="21" t="s">
        <v>6379</v>
      </c>
      <c r="D5827" s="21" t="s">
        <v>8</v>
      </c>
      <c r="E5827" s="22">
        <v>2</v>
      </c>
      <c r="F5827" s="44">
        <v>1</v>
      </c>
      <c r="G5827" s="119">
        <v>51.84</v>
      </c>
      <c r="H5827" s="102" t="s">
        <v>18842</v>
      </c>
    </row>
    <row r="5828" spans="1:8" ht="31.5" x14ac:dyDescent="0.25">
      <c r="A5828" s="22"/>
      <c r="B5828" s="22"/>
      <c r="C5828" s="105" t="s">
        <v>16654</v>
      </c>
      <c r="D5828" s="105"/>
      <c r="E5828" s="107"/>
      <c r="F5828" s="108">
        <v>1</v>
      </c>
      <c r="G5828" s="118">
        <v>51.84</v>
      </c>
      <c r="H5828" s="102"/>
    </row>
    <row r="5829" spans="1:8" ht="31.5" x14ac:dyDescent="0.25">
      <c r="A5829" s="22" t="s">
        <v>6380</v>
      </c>
      <c r="B5829" s="22" t="s">
        <v>11726</v>
      </c>
      <c r="C5829" s="21" t="s">
        <v>6381</v>
      </c>
      <c r="D5829" s="21" t="s">
        <v>4</v>
      </c>
      <c r="E5829" s="22">
        <v>8</v>
      </c>
      <c r="F5829" s="44">
        <v>2</v>
      </c>
      <c r="G5829" s="119">
        <v>414.69</v>
      </c>
      <c r="H5829" s="102" t="s">
        <v>20480</v>
      </c>
    </row>
    <row r="5830" spans="1:8" x14ac:dyDescent="0.25">
      <c r="A5830" s="22"/>
      <c r="B5830" s="22"/>
      <c r="C5830" s="21"/>
      <c r="D5830" s="21" t="s">
        <v>7</v>
      </c>
      <c r="E5830" s="22">
        <v>0.5</v>
      </c>
      <c r="F5830" s="44">
        <v>2</v>
      </c>
      <c r="G5830" s="119">
        <v>25.92</v>
      </c>
      <c r="H5830" s="102"/>
    </row>
    <row r="5831" spans="1:8" ht="31.5" x14ac:dyDescent="0.25">
      <c r="A5831" s="22"/>
      <c r="B5831" s="22"/>
      <c r="C5831" s="105" t="s">
        <v>16655</v>
      </c>
      <c r="D5831" s="105"/>
      <c r="E5831" s="107"/>
      <c r="F5831" s="108">
        <v>4</v>
      </c>
      <c r="G5831" s="118">
        <v>440.61</v>
      </c>
      <c r="H5831" s="102"/>
    </row>
    <row r="5832" spans="1:8" ht="31.5" x14ac:dyDescent="0.25">
      <c r="A5832" s="22" t="s">
        <v>6382</v>
      </c>
      <c r="B5832" s="22" t="s">
        <v>11727</v>
      </c>
      <c r="C5832" s="21" t="s">
        <v>6383</v>
      </c>
      <c r="D5832" s="21" t="s">
        <v>8</v>
      </c>
      <c r="E5832" s="22">
        <v>2</v>
      </c>
      <c r="F5832" s="44">
        <v>1</v>
      </c>
      <c r="G5832" s="119">
        <v>51.84</v>
      </c>
      <c r="H5832" s="102" t="s">
        <v>20663</v>
      </c>
    </row>
    <row r="5833" spans="1:8" ht="31.5" x14ac:dyDescent="0.25">
      <c r="A5833" s="22"/>
      <c r="B5833" s="22"/>
      <c r="C5833" s="105" t="s">
        <v>16656</v>
      </c>
      <c r="D5833" s="105"/>
      <c r="E5833" s="107"/>
      <c r="F5833" s="108">
        <v>1</v>
      </c>
      <c r="G5833" s="118">
        <v>51.84</v>
      </c>
      <c r="H5833" s="102"/>
    </row>
    <row r="5834" spans="1:8" ht="47.25" x14ac:dyDescent="0.25">
      <c r="A5834" s="22" t="s">
        <v>6384</v>
      </c>
      <c r="B5834" s="22" t="s">
        <v>11728</v>
      </c>
      <c r="C5834" s="21" t="s">
        <v>6385</v>
      </c>
      <c r="D5834" s="21" t="s">
        <v>5</v>
      </c>
      <c r="E5834" s="22">
        <v>5</v>
      </c>
      <c r="F5834" s="44">
        <v>1</v>
      </c>
      <c r="G5834" s="119">
        <v>129.59</v>
      </c>
      <c r="H5834" s="102" t="s">
        <v>20853</v>
      </c>
    </row>
    <row r="5835" spans="1:8" ht="47.25" x14ac:dyDescent="0.25">
      <c r="A5835" s="22"/>
      <c r="B5835" s="22"/>
      <c r="C5835" s="105" t="s">
        <v>16657</v>
      </c>
      <c r="D5835" s="105"/>
      <c r="E5835" s="107"/>
      <c r="F5835" s="108">
        <v>1</v>
      </c>
      <c r="G5835" s="118">
        <v>129.59</v>
      </c>
      <c r="H5835" s="102"/>
    </row>
    <row r="5836" spans="1:8" x14ac:dyDescent="0.25">
      <c r="A5836" s="22" t="s">
        <v>6386</v>
      </c>
      <c r="B5836" s="22" t="s">
        <v>11729</v>
      </c>
      <c r="C5836" s="21" t="s">
        <v>6387</v>
      </c>
      <c r="D5836" s="21" t="s">
        <v>5</v>
      </c>
      <c r="E5836" s="22">
        <v>5</v>
      </c>
      <c r="F5836" s="44">
        <v>1</v>
      </c>
      <c r="G5836" s="119">
        <v>129.59</v>
      </c>
      <c r="H5836" s="102" t="s">
        <v>19647</v>
      </c>
    </row>
    <row r="5837" spans="1:8" ht="31.5" x14ac:dyDescent="0.25">
      <c r="A5837" s="22"/>
      <c r="B5837" s="22"/>
      <c r="C5837" s="105" t="s">
        <v>16658</v>
      </c>
      <c r="D5837" s="105"/>
      <c r="E5837" s="107"/>
      <c r="F5837" s="108">
        <v>1</v>
      </c>
      <c r="G5837" s="118">
        <v>129.59</v>
      </c>
      <c r="H5837" s="102"/>
    </row>
    <row r="5838" spans="1:8" ht="31.5" x14ac:dyDescent="0.25">
      <c r="A5838" s="22" t="s">
        <v>6388</v>
      </c>
      <c r="B5838" s="22" t="s">
        <v>11730</v>
      </c>
      <c r="C5838" s="21" t="s">
        <v>6389</v>
      </c>
      <c r="D5838" s="21" t="s">
        <v>3</v>
      </c>
      <c r="E5838" s="22">
        <v>10</v>
      </c>
      <c r="F5838" s="44">
        <v>1</v>
      </c>
      <c r="G5838" s="119">
        <v>259.18</v>
      </c>
      <c r="H5838" s="102" t="s">
        <v>20045</v>
      </c>
    </row>
    <row r="5839" spans="1:8" ht="47.25" x14ac:dyDescent="0.25">
      <c r="A5839" s="22"/>
      <c r="B5839" s="22"/>
      <c r="C5839" s="105" t="s">
        <v>16659</v>
      </c>
      <c r="D5839" s="105"/>
      <c r="E5839" s="107"/>
      <c r="F5839" s="108">
        <v>1</v>
      </c>
      <c r="G5839" s="118">
        <v>259.18</v>
      </c>
      <c r="H5839" s="102"/>
    </row>
    <row r="5840" spans="1:8" ht="47.25" x14ac:dyDescent="0.25">
      <c r="A5840" s="22" t="s">
        <v>6390</v>
      </c>
      <c r="B5840" s="22" t="s">
        <v>11731</v>
      </c>
      <c r="C5840" s="21" t="s">
        <v>6391</v>
      </c>
      <c r="D5840" s="21" t="s">
        <v>7</v>
      </c>
      <c r="E5840" s="22">
        <v>0.5</v>
      </c>
      <c r="F5840" s="44">
        <v>1</v>
      </c>
      <c r="G5840" s="119">
        <v>12.96</v>
      </c>
      <c r="H5840" s="114" t="s">
        <v>20517</v>
      </c>
    </row>
    <row r="5841" spans="1:8" ht="63" x14ac:dyDescent="0.25">
      <c r="A5841" s="22"/>
      <c r="B5841" s="22"/>
      <c r="C5841" s="105" t="s">
        <v>16660</v>
      </c>
      <c r="D5841" s="105"/>
      <c r="E5841" s="107"/>
      <c r="F5841" s="108">
        <v>1</v>
      </c>
      <c r="G5841" s="118">
        <v>12.96</v>
      </c>
      <c r="H5841" s="102"/>
    </row>
    <row r="5842" spans="1:8" ht="31.5" x14ac:dyDescent="0.25">
      <c r="A5842" s="22" t="s">
        <v>6392</v>
      </c>
      <c r="B5842" s="22" t="s">
        <v>11732</v>
      </c>
      <c r="C5842" s="21" t="s">
        <v>6393</v>
      </c>
      <c r="D5842" s="21" t="s">
        <v>5</v>
      </c>
      <c r="E5842" s="22">
        <v>5</v>
      </c>
      <c r="F5842" s="44">
        <v>1</v>
      </c>
      <c r="G5842" s="119">
        <v>129.59</v>
      </c>
      <c r="H5842" s="102" t="s">
        <v>19315</v>
      </c>
    </row>
    <row r="5843" spans="1:8" ht="31.5" x14ac:dyDescent="0.25">
      <c r="A5843" s="22"/>
      <c r="B5843" s="22"/>
      <c r="C5843" s="105" t="s">
        <v>16661</v>
      </c>
      <c r="D5843" s="105"/>
      <c r="E5843" s="107"/>
      <c r="F5843" s="108">
        <v>1</v>
      </c>
      <c r="G5843" s="118">
        <v>129.59</v>
      </c>
      <c r="H5843" s="102"/>
    </row>
    <row r="5844" spans="1:8" ht="31.5" x14ac:dyDescent="0.25">
      <c r="A5844" s="22" t="s">
        <v>6394</v>
      </c>
      <c r="B5844" s="22" t="s">
        <v>11733</v>
      </c>
      <c r="C5844" s="21" t="s">
        <v>6395</v>
      </c>
      <c r="D5844" s="21" t="s">
        <v>7</v>
      </c>
      <c r="E5844" s="22">
        <v>0.5</v>
      </c>
      <c r="F5844" s="44">
        <v>1</v>
      </c>
      <c r="G5844" s="119">
        <v>12.96</v>
      </c>
      <c r="H5844" s="102" t="s">
        <v>18897</v>
      </c>
    </row>
    <row r="5845" spans="1:8" ht="47.25" x14ac:dyDescent="0.25">
      <c r="A5845" s="22"/>
      <c r="B5845" s="22"/>
      <c r="C5845" s="105" t="s">
        <v>16662</v>
      </c>
      <c r="D5845" s="105"/>
      <c r="E5845" s="107"/>
      <c r="F5845" s="108">
        <v>1</v>
      </c>
      <c r="G5845" s="118">
        <v>12.96</v>
      </c>
      <c r="H5845" s="102"/>
    </row>
    <row r="5846" spans="1:8" x14ac:dyDescent="0.25">
      <c r="A5846" s="22" t="s">
        <v>1280</v>
      </c>
      <c r="B5846" s="22" t="s">
        <v>11734</v>
      </c>
      <c r="C5846" s="21" t="s">
        <v>1281</v>
      </c>
      <c r="D5846" s="21" t="s">
        <v>7</v>
      </c>
      <c r="E5846" s="22">
        <v>0.5</v>
      </c>
      <c r="F5846" s="44">
        <v>1</v>
      </c>
      <c r="G5846" s="119">
        <v>12.96</v>
      </c>
      <c r="H5846" s="102" t="s">
        <v>18795</v>
      </c>
    </row>
    <row r="5847" spans="1:8" ht="31.5" x14ac:dyDescent="0.25">
      <c r="A5847" s="22"/>
      <c r="B5847" s="22"/>
      <c r="C5847" s="105" t="s">
        <v>16663</v>
      </c>
      <c r="D5847" s="105"/>
      <c r="E5847" s="107"/>
      <c r="F5847" s="108">
        <v>1</v>
      </c>
      <c r="G5847" s="118">
        <v>12.96</v>
      </c>
      <c r="H5847" s="102"/>
    </row>
    <row r="5848" spans="1:8" ht="31.5" x14ac:dyDescent="0.25">
      <c r="A5848" s="22" t="s">
        <v>6810</v>
      </c>
      <c r="B5848" s="22" t="s">
        <v>11735</v>
      </c>
      <c r="C5848" s="21" t="s">
        <v>6811</v>
      </c>
      <c r="D5848" s="21" t="s">
        <v>7</v>
      </c>
      <c r="E5848" s="22">
        <v>0.5</v>
      </c>
      <c r="F5848" s="44">
        <v>1</v>
      </c>
      <c r="G5848" s="119">
        <v>12.96</v>
      </c>
      <c r="H5848" s="102" t="s">
        <v>20972</v>
      </c>
    </row>
    <row r="5849" spans="1:8" ht="31.5" x14ac:dyDescent="0.25">
      <c r="A5849" s="22"/>
      <c r="B5849" s="22"/>
      <c r="C5849" s="105" t="s">
        <v>16664</v>
      </c>
      <c r="D5849" s="105"/>
      <c r="E5849" s="107"/>
      <c r="F5849" s="108">
        <v>1</v>
      </c>
      <c r="G5849" s="118">
        <v>12.96</v>
      </c>
      <c r="H5849" s="102"/>
    </row>
    <row r="5850" spans="1:8" ht="31.5" x14ac:dyDescent="0.25">
      <c r="A5850" s="22" t="s">
        <v>6396</v>
      </c>
      <c r="B5850" s="22" t="s">
        <v>11736</v>
      </c>
      <c r="C5850" s="21" t="s">
        <v>6397</v>
      </c>
      <c r="D5850" s="21" t="s">
        <v>8</v>
      </c>
      <c r="E5850" s="22">
        <v>2</v>
      </c>
      <c r="F5850" s="44">
        <v>1</v>
      </c>
      <c r="G5850" s="119">
        <v>51.84</v>
      </c>
      <c r="H5850" s="102" t="s">
        <v>17399</v>
      </c>
    </row>
    <row r="5851" spans="1:8" ht="31.5" x14ac:dyDescent="0.25">
      <c r="A5851" s="22"/>
      <c r="B5851" s="22"/>
      <c r="C5851" s="105" t="s">
        <v>16665</v>
      </c>
      <c r="D5851" s="105"/>
      <c r="E5851" s="107"/>
      <c r="F5851" s="108">
        <v>1</v>
      </c>
      <c r="G5851" s="118">
        <v>51.84</v>
      </c>
      <c r="H5851" s="102"/>
    </row>
    <row r="5852" spans="1:8" ht="31.5" x14ac:dyDescent="0.25">
      <c r="A5852" s="22" t="s">
        <v>6398</v>
      </c>
      <c r="B5852" s="22" t="s">
        <v>11737</v>
      </c>
      <c r="C5852" s="21" t="s">
        <v>6399</v>
      </c>
      <c r="D5852" s="21" t="s">
        <v>7</v>
      </c>
      <c r="E5852" s="22">
        <v>0.5</v>
      </c>
      <c r="F5852" s="44">
        <v>1</v>
      </c>
      <c r="G5852" s="119">
        <v>12.96</v>
      </c>
      <c r="H5852" s="102" t="s">
        <v>17952</v>
      </c>
    </row>
    <row r="5853" spans="1:8" ht="31.5" x14ac:dyDescent="0.25">
      <c r="A5853" s="22"/>
      <c r="B5853" s="22"/>
      <c r="C5853" s="105" t="s">
        <v>16666</v>
      </c>
      <c r="D5853" s="105"/>
      <c r="E5853" s="107"/>
      <c r="F5853" s="108">
        <v>1</v>
      </c>
      <c r="G5853" s="118">
        <v>12.96</v>
      </c>
      <c r="H5853" s="102"/>
    </row>
    <row r="5854" spans="1:8" ht="31.5" x14ac:dyDescent="0.25">
      <c r="A5854" s="22" t="s">
        <v>1294</v>
      </c>
      <c r="B5854" s="22" t="s">
        <v>11738</v>
      </c>
      <c r="C5854" s="21" t="s">
        <v>1295</v>
      </c>
      <c r="D5854" s="21" t="s">
        <v>8</v>
      </c>
      <c r="E5854" s="22">
        <v>2</v>
      </c>
      <c r="F5854" s="44">
        <v>2</v>
      </c>
      <c r="G5854" s="119">
        <v>103.67</v>
      </c>
      <c r="H5854" s="102" t="s">
        <v>18387</v>
      </c>
    </row>
    <row r="5855" spans="1:8" x14ac:dyDescent="0.25">
      <c r="A5855" s="22"/>
      <c r="B5855" s="22"/>
      <c r="C5855" s="21"/>
      <c r="D5855" s="21" t="s">
        <v>7</v>
      </c>
      <c r="E5855" s="22">
        <v>0.5</v>
      </c>
      <c r="F5855" s="44">
        <v>4</v>
      </c>
      <c r="G5855" s="119">
        <v>51.84</v>
      </c>
      <c r="H5855" s="102"/>
    </row>
    <row r="5856" spans="1:8" ht="47.25" x14ac:dyDescent="0.25">
      <c r="A5856" s="22"/>
      <c r="B5856" s="22"/>
      <c r="C5856" s="105" t="s">
        <v>16667</v>
      </c>
      <c r="D5856" s="105"/>
      <c r="E5856" s="107"/>
      <c r="F5856" s="108">
        <v>6</v>
      </c>
      <c r="G5856" s="118">
        <v>155.51</v>
      </c>
      <c r="H5856" s="102"/>
    </row>
    <row r="5857" spans="1:8" x14ac:dyDescent="0.25">
      <c r="A5857" s="22" t="s">
        <v>6400</v>
      </c>
      <c r="B5857" s="22" t="s">
        <v>11739</v>
      </c>
      <c r="C5857" s="21" t="s">
        <v>6401</v>
      </c>
      <c r="D5857" s="21" t="s">
        <v>7</v>
      </c>
      <c r="E5857" s="22">
        <v>0.5</v>
      </c>
      <c r="F5857" s="44">
        <v>1</v>
      </c>
      <c r="G5857" s="119">
        <v>12.96</v>
      </c>
      <c r="H5857" s="102" t="s">
        <v>18261</v>
      </c>
    </row>
    <row r="5858" spans="1:8" x14ac:dyDescent="0.25">
      <c r="A5858" s="22"/>
      <c r="B5858" s="22"/>
      <c r="C5858" s="105" t="s">
        <v>16668</v>
      </c>
      <c r="D5858" s="105"/>
      <c r="E5858" s="107"/>
      <c r="F5858" s="108">
        <v>1</v>
      </c>
      <c r="G5858" s="118">
        <v>12.96</v>
      </c>
      <c r="H5858" s="102"/>
    </row>
    <row r="5859" spans="1:8" ht="31.5" x14ac:dyDescent="0.25">
      <c r="A5859" s="22" t="s">
        <v>1980</v>
      </c>
      <c r="B5859" s="22" t="s">
        <v>8932</v>
      </c>
      <c r="C5859" s="21" t="s">
        <v>1981</v>
      </c>
      <c r="D5859" s="21" t="s">
        <v>8</v>
      </c>
      <c r="E5859" s="22">
        <v>2</v>
      </c>
      <c r="F5859" s="44">
        <v>1</v>
      </c>
      <c r="G5859" s="119">
        <v>51.84</v>
      </c>
      <c r="H5859" s="102" t="s">
        <v>17663</v>
      </c>
    </row>
    <row r="5860" spans="1:8" x14ac:dyDescent="0.25">
      <c r="A5860" s="22"/>
      <c r="B5860" s="22"/>
      <c r="C5860" s="21"/>
      <c r="D5860" s="21" t="s">
        <v>7</v>
      </c>
      <c r="E5860" s="22">
        <v>0.5</v>
      </c>
      <c r="F5860" s="44">
        <v>1</v>
      </c>
      <c r="G5860" s="119">
        <v>12.96</v>
      </c>
      <c r="H5860" s="102"/>
    </row>
    <row r="5861" spans="1:8" ht="47.25" x14ac:dyDescent="0.25">
      <c r="A5861" s="22"/>
      <c r="B5861" s="22"/>
      <c r="C5861" s="105" t="s">
        <v>16669</v>
      </c>
      <c r="D5861" s="105"/>
      <c r="E5861" s="107"/>
      <c r="F5861" s="108">
        <v>2</v>
      </c>
      <c r="G5861" s="118">
        <v>64.800000000000011</v>
      </c>
      <c r="H5861" s="102"/>
    </row>
    <row r="5862" spans="1:8" x14ac:dyDescent="0.25">
      <c r="A5862" s="22" t="s">
        <v>6402</v>
      </c>
      <c r="B5862" s="22" t="s">
        <v>11740</v>
      </c>
      <c r="C5862" s="21" t="s">
        <v>6403</v>
      </c>
      <c r="D5862" s="21" t="s">
        <v>7</v>
      </c>
      <c r="E5862" s="22">
        <v>0.5</v>
      </c>
      <c r="F5862" s="44">
        <v>1</v>
      </c>
      <c r="G5862" s="119">
        <v>12.96</v>
      </c>
      <c r="H5862" s="102" t="s">
        <v>17559</v>
      </c>
    </row>
    <row r="5863" spans="1:8" ht="31.5" x14ac:dyDescent="0.25">
      <c r="A5863" s="22"/>
      <c r="B5863" s="22"/>
      <c r="C5863" s="105" t="s">
        <v>16670</v>
      </c>
      <c r="D5863" s="105"/>
      <c r="E5863" s="107"/>
      <c r="F5863" s="108">
        <v>1</v>
      </c>
      <c r="G5863" s="118">
        <v>12.96</v>
      </c>
      <c r="H5863" s="102"/>
    </row>
    <row r="5864" spans="1:8" x14ac:dyDescent="0.25">
      <c r="A5864" s="22" t="s">
        <v>6406</v>
      </c>
      <c r="B5864" s="22" t="s">
        <v>11741</v>
      </c>
      <c r="C5864" s="21" t="s">
        <v>6407</v>
      </c>
      <c r="D5864" s="21" t="s">
        <v>7</v>
      </c>
      <c r="E5864" s="22">
        <v>0.5</v>
      </c>
      <c r="F5864" s="44">
        <v>1</v>
      </c>
      <c r="G5864" s="119">
        <v>12.96</v>
      </c>
      <c r="H5864" s="102" t="s">
        <v>19674</v>
      </c>
    </row>
    <row r="5865" spans="1:8" ht="31.5" x14ac:dyDescent="0.25">
      <c r="A5865" s="22"/>
      <c r="B5865" s="22"/>
      <c r="C5865" s="105" t="s">
        <v>16671</v>
      </c>
      <c r="D5865" s="105"/>
      <c r="E5865" s="107"/>
      <c r="F5865" s="108">
        <v>1</v>
      </c>
      <c r="G5865" s="118">
        <v>12.96</v>
      </c>
      <c r="H5865" s="102"/>
    </row>
    <row r="5866" spans="1:8" ht="31.5" x14ac:dyDescent="0.25">
      <c r="A5866" s="22" t="s">
        <v>6408</v>
      </c>
      <c r="B5866" s="22" t="s">
        <v>11742</v>
      </c>
      <c r="C5866" s="21" t="s">
        <v>6409</v>
      </c>
      <c r="D5866" s="21" t="s">
        <v>8</v>
      </c>
      <c r="E5866" s="22">
        <v>2</v>
      </c>
      <c r="F5866" s="44">
        <v>3</v>
      </c>
      <c r="G5866" s="119">
        <v>155.51</v>
      </c>
      <c r="H5866" s="102" t="s">
        <v>19946</v>
      </c>
    </row>
    <row r="5867" spans="1:8" x14ac:dyDescent="0.25">
      <c r="A5867" s="22"/>
      <c r="B5867" s="22"/>
      <c r="C5867" s="21"/>
      <c r="D5867" s="21" t="s">
        <v>7</v>
      </c>
      <c r="E5867" s="22">
        <v>0.5</v>
      </c>
      <c r="F5867" s="44">
        <v>2</v>
      </c>
      <c r="G5867" s="119">
        <v>25.92</v>
      </c>
      <c r="H5867" s="102"/>
    </row>
    <row r="5868" spans="1:8" ht="31.5" x14ac:dyDescent="0.25">
      <c r="A5868" s="22"/>
      <c r="B5868" s="22"/>
      <c r="C5868" s="105" t="s">
        <v>16672</v>
      </c>
      <c r="D5868" s="105"/>
      <c r="E5868" s="107"/>
      <c r="F5868" s="108">
        <v>5</v>
      </c>
      <c r="G5868" s="118">
        <v>181.43</v>
      </c>
      <c r="H5868" s="102"/>
    </row>
    <row r="5869" spans="1:8" x14ac:dyDescent="0.25">
      <c r="A5869" s="22" t="s">
        <v>6410</v>
      </c>
      <c r="B5869" s="22" t="s">
        <v>11743</v>
      </c>
      <c r="C5869" s="21" t="s">
        <v>6411</v>
      </c>
      <c r="D5869" s="21" t="s">
        <v>8</v>
      </c>
      <c r="E5869" s="22">
        <v>2</v>
      </c>
      <c r="F5869" s="44">
        <v>2</v>
      </c>
      <c r="G5869" s="119">
        <v>103.67</v>
      </c>
      <c r="H5869" s="102" t="s">
        <v>18566</v>
      </c>
    </row>
    <row r="5870" spans="1:8" x14ac:dyDescent="0.25">
      <c r="A5870" s="22"/>
      <c r="B5870" s="22"/>
      <c r="C5870" s="21"/>
      <c r="D5870" s="21" t="s">
        <v>7</v>
      </c>
      <c r="E5870" s="22">
        <v>0.5</v>
      </c>
      <c r="F5870" s="44">
        <v>1</v>
      </c>
      <c r="G5870" s="119">
        <v>12.96</v>
      </c>
      <c r="H5870" s="102"/>
    </row>
    <row r="5871" spans="1:8" x14ac:dyDescent="0.25">
      <c r="A5871" s="22"/>
      <c r="B5871" s="22"/>
      <c r="C5871" s="105" t="s">
        <v>16673</v>
      </c>
      <c r="D5871" s="105"/>
      <c r="E5871" s="107"/>
      <c r="F5871" s="108">
        <v>3</v>
      </c>
      <c r="G5871" s="118">
        <v>116.63</v>
      </c>
      <c r="H5871" s="102"/>
    </row>
    <row r="5872" spans="1:8" ht="47.25" x14ac:dyDescent="0.25">
      <c r="A5872" s="22" t="s">
        <v>6412</v>
      </c>
      <c r="B5872" s="22" t="s">
        <v>11744</v>
      </c>
      <c r="C5872" s="21" t="s">
        <v>6413</v>
      </c>
      <c r="D5872" s="21" t="s">
        <v>8</v>
      </c>
      <c r="E5872" s="22">
        <v>2</v>
      </c>
      <c r="F5872" s="44">
        <v>1</v>
      </c>
      <c r="G5872" s="119">
        <v>51.84</v>
      </c>
      <c r="H5872" s="102" t="s">
        <v>18225</v>
      </c>
    </row>
    <row r="5873" spans="1:8" x14ac:dyDescent="0.25">
      <c r="A5873" s="22"/>
      <c r="B5873" s="22"/>
      <c r="C5873" s="21"/>
      <c r="D5873" s="21" t="s">
        <v>7</v>
      </c>
      <c r="E5873" s="22">
        <v>0.5</v>
      </c>
      <c r="F5873" s="44">
        <v>1</v>
      </c>
      <c r="G5873" s="119">
        <v>12.96</v>
      </c>
      <c r="H5873" s="102"/>
    </row>
    <row r="5874" spans="1:8" ht="47.25" x14ac:dyDescent="0.25">
      <c r="A5874" s="22"/>
      <c r="B5874" s="22"/>
      <c r="C5874" s="105" t="s">
        <v>16674</v>
      </c>
      <c r="D5874" s="105"/>
      <c r="E5874" s="107"/>
      <c r="F5874" s="108">
        <v>2</v>
      </c>
      <c r="G5874" s="118">
        <v>64.800000000000011</v>
      </c>
      <c r="H5874" s="102"/>
    </row>
    <row r="5875" spans="1:8" x14ac:dyDescent="0.25">
      <c r="A5875" s="22" t="s">
        <v>6414</v>
      </c>
      <c r="B5875" s="22" t="s">
        <v>11745</v>
      </c>
      <c r="C5875" s="21" t="s">
        <v>6415</v>
      </c>
      <c r="D5875" s="21" t="s">
        <v>8</v>
      </c>
      <c r="E5875" s="22">
        <v>2</v>
      </c>
      <c r="F5875" s="44">
        <v>2</v>
      </c>
      <c r="G5875" s="119">
        <v>103.67</v>
      </c>
      <c r="H5875" s="102" t="s">
        <v>17593</v>
      </c>
    </row>
    <row r="5876" spans="1:8" x14ac:dyDescent="0.25">
      <c r="A5876" s="22"/>
      <c r="B5876" s="22"/>
      <c r="C5876" s="21"/>
      <c r="D5876" s="21" t="s">
        <v>7</v>
      </c>
      <c r="E5876" s="22">
        <v>0.5</v>
      </c>
      <c r="F5876" s="44">
        <v>4</v>
      </c>
      <c r="G5876" s="119">
        <v>51.84</v>
      </c>
      <c r="H5876" s="102"/>
    </row>
    <row r="5877" spans="1:8" x14ac:dyDescent="0.25">
      <c r="A5877" s="22"/>
      <c r="B5877" s="22"/>
      <c r="C5877" s="105" t="s">
        <v>16675</v>
      </c>
      <c r="D5877" s="105"/>
      <c r="E5877" s="107"/>
      <c r="F5877" s="108">
        <v>6</v>
      </c>
      <c r="G5877" s="118">
        <v>155.51</v>
      </c>
      <c r="H5877" s="102"/>
    </row>
    <row r="5878" spans="1:8" ht="31.5" x14ac:dyDescent="0.25">
      <c r="A5878" s="22" t="s">
        <v>6416</v>
      </c>
      <c r="B5878" s="22" t="s">
        <v>11746</v>
      </c>
      <c r="C5878" s="21" t="s">
        <v>6417</v>
      </c>
      <c r="D5878" s="21" t="s">
        <v>7</v>
      </c>
      <c r="E5878" s="22">
        <v>0.5</v>
      </c>
      <c r="F5878" s="44">
        <v>1</v>
      </c>
      <c r="G5878" s="119">
        <v>12.96</v>
      </c>
      <c r="H5878" s="102" t="s">
        <v>19835</v>
      </c>
    </row>
    <row r="5879" spans="1:8" ht="31.5" x14ac:dyDescent="0.25">
      <c r="A5879" s="22"/>
      <c r="B5879" s="22"/>
      <c r="C5879" s="105" t="s">
        <v>16676</v>
      </c>
      <c r="D5879" s="105"/>
      <c r="E5879" s="107"/>
      <c r="F5879" s="108">
        <v>1</v>
      </c>
      <c r="G5879" s="118">
        <v>12.96</v>
      </c>
      <c r="H5879" s="102"/>
    </row>
    <row r="5880" spans="1:8" x14ac:dyDescent="0.25">
      <c r="A5880" s="22" t="s">
        <v>6419</v>
      </c>
      <c r="B5880" s="22" t="s">
        <v>11747</v>
      </c>
      <c r="C5880" s="21" t="s">
        <v>6420</v>
      </c>
      <c r="D5880" s="21" t="s">
        <v>7</v>
      </c>
      <c r="E5880" s="22">
        <v>0.5</v>
      </c>
      <c r="F5880" s="44">
        <v>1</v>
      </c>
      <c r="G5880" s="119">
        <v>12.96</v>
      </c>
      <c r="H5880" s="102" t="s">
        <v>19016</v>
      </c>
    </row>
    <row r="5881" spans="1:8" ht="31.5" x14ac:dyDescent="0.25">
      <c r="A5881" s="22"/>
      <c r="B5881" s="22"/>
      <c r="C5881" s="105" t="s">
        <v>16677</v>
      </c>
      <c r="D5881" s="105"/>
      <c r="E5881" s="107"/>
      <c r="F5881" s="108">
        <v>1</v>
      </c>
      <c r="G5881" s="118">
        <v>12.96</v>
      </c>
      <c r="H5881" s="102"/>
    </row>
    <row r="5882" spans="1:8" ht="31.5" x14ac:dyDescent="0.25">
      <c r="A5882" s="22" t="s">
        <v>6421</v>
      </c>
      <c r="B5882" s="22" t="s">
        <v>11748</v>
      </c>
      <c r="C5882" s="21" t="s">
        <v>6422</v>
      </c>
      <c r="D5882" s="21" t="s">
        <v>3</v>
      </c>
      <c r="E5882" s="22">
        <v>10</v>
      </c>
      <c r="F5882" s="44">
        <v>1</v>
      </c>
      <c r="G5882" s="119">
        <v>259.18</v>
      </c>
      <c r="H5882" s="102" t="s">
        <v>17057</v>
      </c>
    </row>
    <row r="5883" spans="1:8" ht="47.25" x14ac:dyDescent="0.25">
      <c r="A5883" s="22"/>
      <c r="B5883" s="22"/>
      <c r="C5883" s="105" t="s">
        <v>16678</v>
      </c>
      <c r="D5883" s="105"/>
      <c r="E5883" s="107"/>
      <c r="F5883" s="108">
        <v>1</v>
      </c>
      <c r="G5883" s="118">
        <v>259.18</v>
      </c>
      <c r="H5883" s="102"/>
    </row>
    <row r="5884" spans="1:8" ht="31.5" x14ac:dyDescent="0.25">
      <c r="A5884" s="22" t="s">
        <v>6423</v>
      </c>
      <c r="B5884" s="22" t="s">
        <v>11749</v>
      </c>
      <c r="C5884" s="21" t="s">
        <v>6424</v>
      </c>
      <c r="D5884" s="21" t="s">
        <v>8</v>
      </c>
      <c r="E5884" s="22">
        <v>2</v>
      </c>
      <c r="F5884" s="44">
        <v>2</v>
      </c>
      <c r="G5884" s="119">
        <v>103.67</v>
      </c>
      <c r="H5884" s="102" t="s">
        <v>17853</v>
      </c>
    </row>
    <row r="5885" spans="1:8" x14ac:dyDescent="0.25">
      <c r="A5885" s="22"/>
      <c r="B5885" s="22"/>
      <c r="C5885" s="21"/>
      <c r="D5885" s="21" t="s">
        <v>7</v>
      </c>
      <c r="E5885" s="22">
        <v>0.5</v>
      </c>
      <c r="F5885" s="44">
        <v>1</v>
      </c>
      <c r="G5885" s="119">
        <v>12.96</v>
      </c>
      <c r="H5885" s="102"/>
    </row>
    <row r="5886" spans="1:8" ht="31.5" x14ac:dyDescent="0.25">
      <c r="A5886" s="22"/>
      <c r="B5886" s="22"/>
      <c r="C5886" s="105" t="s">
        <v>16679</v>
      </c>
      <c r="D5886" s="105"/>
      <c r="E5886" s="107"/>
      <c r="F5886" s="108">
        <v>3</v>
      </c>
      <c r="G5886" s="118">
        <v>116.63</v>
      </c>
      <c r="H5886" s="102"/>
    </row>
    <row r="5887" spans="1:8" x14ac:dyDescent="0.25">
      <c r="A5887" s="22" t="s">
        <v>6425</v>
      </c>
      <c r="B5887" s="22" t="s">
        <v>11750</v>
      </c>
      <c r="C5887" s="21" t="s">
        <v>6426</v>
      </c>
      <c r="D5887" s="21" t="s">
        <v>7</v>
      </c>
      <c r="E5887" s="22">
        <v>0.5</v>
      </c>
      <c r="F5887" s="44">
        <v>1</v>
      </c>
      <c r="G5887" s="119">
        <v>12.96</v>
      </c>
      <c r="H5887" s="102" t="s">
        <v>18590</v>
      </c>
    </row>
    <row r="5888" spans="1:8" ht="31.5" x14ac:dyDescent="0.25">
      <c r="A5888" s="22"/>
      <c r="B5888" s="22"/>
      <c r="C5888" s="105" t="s">
        <v>16680</v>
      </c>
      <c r="D5888" s="105"/>
      <c r="E5888" s="107"/>
      <c r="F5888" s="108">
        <v>1</v>
      </c>
      <c r="G5888" s="118">
        <v>12.96</v>
      </c>
      <c r="H5888" s="102"/>
    </row>
    <row r="5889" spans="1:8" ht="31.5" x14ac:dyDescent="0.25">
      <c r="A5889" s="22" t="s">
        <v>6427</v>
      </c>
      <c r="B5889" s="22" t="s">
        <v>11751</v>
      </c>
      <c r="C5889" s="21" t="s">
        <v>6812</v>
      </c>
      <c r="D5889" s="21" t="s">
        <v>7</v>
      </c>
      <c r="E5889" s="22">
        <v>0.5</v>
      </c>
      <c r="F5889" s="44">
        <v>2</v>
      </c>
      <c r="G5889" s="119">
        <v>25.92</v>
      </c>
      <c r="H5889" s="102" t="s">
        <v>17938</v>
      </c>
    </row>
    <row r="5890" spans="1:8" ht="31.5" x14ac:dyDescent="0.25">
      <c r="A5890" s="22"/>
      <c r="B5890" s="22"/>
      <c r="C5890" s="105" t="s">
        <v>16681</v>
      </c>
      <c r="D5890" s="105"/>
      <c r="E5890" s="107"/>
      <c r="F5890" s="108">
        <v>2</v>
      </c>
      <c r="G5890" s="118">
        <v>25.92</v>
      </c>
      <c r="H5890" s="102"/>
    </row>
    <row r="5891" spans="1:8" ht="31.5" x14ac:dyDescent="0.25">
      <c r="A5891" s="22" t="s">
        <v>6813</v>
      </c>
      <c r="B5891" s="22" t="s">
        <v>11752</v>
      </c>
      <c r="C5891" s="21" t="s">
        <v>6814</v>
      </c>
      <c r="D5891" s="21" t="s">
        <v>4</v>
      </c>
      <c r="E5891" s="22">
        <v>8</v>
      </c>
      <c r="F5891" s="44">
        <v>1</v>
      </c>
      <c r="G5891" s="119">
        <v>207.35</v>
      </c>
      <c r="H5891" s="102" t="s">
        <v>19471</v>
      </c>
    </row>
    <row r="5892" spans="1:8" x14ac:dyDescent="0.25">
      <c r="A5892" s="22"/>
      <c r="B5892" s="22"/>
      <c r="C5892" s="21"/>
      <c r="D5892" s="21" t="s">
        <v>7</v>
      </c>
      <c r="E5892" s="22">
        <v>0.5</v>
      </c>
      <c r="F5892" s="44">
        <v>3</v>
      </c>
      <c r="G5892" s="119">
        <v>38.880000000000003</v>
      </c>
      <c r="H5892" s="102"/>
    </row>
    <row r="5893" spans="1:8" ht="47.25" x14ac:dyDescent="0.25">
      <c r="A5893" s="22"/>
      <c r="B5893" s="22"/>
      <c r="C5893" s="105" t="s">
        <v>16682</v>
      </c>
      <c r="D5893" s="105"/>
      <c r="E5893" s="107"/>
      <c r="F5893" s="108">
        <v>4</v>
      </c>
      <c r="G5893" s="118">
        <v>246.23</v>
      </c>
      <c r="H5893" s="102"/>
    </row>
    <row r="5894" spans="1:8" ht="31.5" x14ac:dyDescent="0.25">
      <c r="A5894" s="22" t="s">
        <v>6428</v>
      </c>
      <c r="B5894" s="22" t="s">
        <v>8736</v>
      </c>
      <c r="C5894" s="21" t="s">
        <v>7416</v>
      </c>
      <c r="D5894" s="21" t="s">
        <v>7</v>
      </c>
      <c r="E5894" s="22">
        <v>0.5</v>
      </c>
      <c r="F5894" s="44">
        <v>1</v>
      </c>
      <c r="G5894" s="119">
        <v>12.96</v>
      </c>
      <c r="H5894" s="114" t="s">
        <v>20595</v>
      </c>
    </row>
    <row r="5895" spans="1:8" ht="47.25" x14ac:dyDescent="0.25">
      <c r="A5895" s="22"/>
      <c r="B5895" s="22"/>
      <c r="C5895" s="105" t="s">
        <v>16683</v>
      </c>
      <c r="D5895" s="105"/>
      <c r="E5895" s="107"/>
      <c r="F5895" s="108">
        <v>1</v>
      </c>
      <c r="G5895" s="118">
        <v>12.96</v>
      </c>
      <c r="H5895" s="102"/>
    </row>
    <row r="5896" spans="1:8" x14ac:dyDescent="0.25">
      <c r="A5896" s="22" t="s">
        <v>6815</v>
      </c>
      <c r="B5896" s="22" t="s">
        <v>11753</v>
      </c>
      <c r="C5896" s="21" t="s">
        <v>6816</v>
      </c>
      <c r="D5896" s="21" t="s">
        <v>7</v>
      </c>
      <c r="E5896" s="22">
        <v>0.5</v>
      </c>
      <c r="F5896" s="44">
        <v>1</v>
      </c>
      <c r="G5896" s="119">
        <v>12.96</v>
      </c>
      <c r="H5896" s="102" t="s">
        <v>20987</v>
      </c>
    </row>
    <row r="5897" spans="1:8" ht="31.5" x14ac:dyDescent="0.25">
      <c r="A5897" s="22"/>
      <c r="B5897" s="22"/>
      <c r="C5897" s="105" t="s">
        <v>16684</v>
      </c>
      <c r="D5897" s="105"/>
      <c r="E5897" s="107"/>
      <c r="F5897" s="108">
        <v>1</v>
      </c>
      <c r="G5897" s="118">
        <v>12.96</v>
      </c>
      <c r="H5897" s="102"/>
    </row>
    <row r="5898" spans="1:8" ht="31.5" x14ac:dyDescent="0.25">
      <c r="A5898" s="22" t="s">
        <v>6429</v>
      </c>
      <c r="B5898" s="22" t="s">
        <v>11754</v>
      </c>
      <c r="C5898" s="21" t="s">
        <v>6430</v>
      </c>
      <c r="D5898" s="21" t="s">
        <v>7</v>
      </c>
      <c r="E5898" s="22">
        <v>0.5</v>
      </c>
      <c r="F5898" s="44">
        <v>1</v>
      </c>
      <c r="G5898" s="119">
        <v>12.96</v>
      </c>
      <c r="H5898" s="102" t="s">
        <v>20435</v>
      </c>
    </row>
    <row r="5899" spans="1:8" ht="31.5" x14ac:dyDescent="0.25">
      <c r="A5899" s="22"/>
      <c r="B5899" s="22"/>
      <c r="C5899" s="105" t="s">
        <v>16685</v>
      </c>
      <c r="D5899" s="105"/>
      <c r="E5899" s="107"/>
      <c r="F5899" s="108">
        <v>1</v>
      </c>
      <c r="G5899" s="118">
        <v>12.96</v>
      </c>
      <c r="H5899" s="102"/>
    </row>
    <row r="5900" spans="1:8" ht="31.5" x14ac:dyDescent="0.25">
      <c r="A5900" s="22" t="s">
        <v>6431</v>
      </c>
      <c r="B5900" s="22" t="s">
        <v>11755</v>
      </c>
      <c r="C5900" s="21" t="s">
        <v>6432</v>
      </c>
      <c r="D5900" s="21" t="s">
        <v>7</v>
      </c>
      <c r="E5900" s="22">
        <v>0.5</v>
      </c>
      <c r="F5900" s="44">
        <v>1</v>
      </c>
      <c r="G5900" s="119">
        <v>12.96</v>
      </c>
      <c r="H5900" s="102" t="s">
        <v>18022</v>
      </c>
    </row>
    <row r="5901" spans="1:8" ht="31.5" x14ac:dyDescent="0.25">
      <c r="A5901" s="22"/>
      <c r="B5901" s="22"/>
      <c r="C5901" s="105" t="s">
        <v>16686</v>
      </c>
      <c r="D5901" s="105"/>
      <c r="E5901" s="107"/>
      <c r="F5901" s="108">
        <v>1</v>
      </c>
      <c r="G5901" s="118">
        <v>12.96</v>
      </c>
      <c r="H5901" s="102"/>
    </row>
    <row r="5902" spans="1:8" x14ac:dyDescent="0.25">
      <c r="A5902" s="22" t="s">
        <v>6433</v>
      </c>
      <c r="B5902" s="22" t="s">
        <v>11756</v>
      </c>
      <c r="C5902" s="21" t="s">
        <v>6434</v>
      </c>
      <c r="D5902" s="21" t="s">
        <v>7</v>
      </c>
      <c r="E5902" s="22">
        <v>0.5</v>
      </c>
      <c r="F5902" s="44">
        <v>1</v>
      </c>
      <c r="G5902" s="119">
        <v>12.96</v>
      </c>
      <c r="H5902" s="102" t="s">
        <v>19819</v>
      </c>
    </row>
    <row r="5903" spans="1:8" ht="31.5" x14ac:dyDescent="0.25">
      <c r="A5903" s="22"/>
      <c r="B5903" s="22"/>
      <c r="C5903" s="105" t="s">
        <v>16687</v>
      </c>
      <c r="D5903" s="105"/>
      <c r="E5903" s="107"/>
      <c r="F5903" s="108">
        <v>1</v>
      </c>
      <c r="G5903" s="118">
        <v>12.96</v>
      </c>
      <c r="H5903" s="102"/>
    </row>
    <row r="5904" spans="1:8" x14ac:dyDescent="0.25">
      <c r="A5904" s="22" t="s">
        <v>6435</v>
      </c>
      <c r="B5904" s="22" t="s">
        <v>11757</v>
      </c>
      <c r="C5904" s="21" t="s">
        <v>6436</v>
      </c>
      <c r="D5904" s="21" t="s">
        <v>7</v>
      </c>
      <c r="E5904" s="22">
        <v>0.5</v>
      </c>
      <c r="F5904" s="44">
        <v>2</v>
      </c>
      <c r="G5904" s="119">
        <v>25.92</v>
      </c>
      <c r="H5904" s="102" t="s">
        <v>18855</v>
      </c>
    </row>
    <row r="5905" spans="1:8" ht="31.5" x14ac:dyDescent="0.25">
      <c r="A5905" s="22"/>
      <c r="B5905" s="22"/>
      <c r="C5905" s="105" t="s">
        <v>16688</v>
      </c>
      <c r="D5905" s="105"/>
      <c r="E5905" s="107"/>
      <c r="F5905" s="108">
        <v>2</v>
      </c>
      <c r="G5905" s="118">
        <v>25.92</v>
      </c>
      <c r="H5905" s="102"/>
    </row>
    <row r="5906" spans="1:8" x14ac:dyDescent="0.25">
      <c r="A5906" s="22" t="s">
        <v>6437</v>
      </c>
      <c r="B5906" s="22" t="s">
        <v>11758</v>
      </c>
      <c r="C5906" s="21" t="s">
        <v>6438</v>
      </c>
      <c r="D5906" s="21" t="s">
        <v>6</v>
      </c>
      <c r="E5906" s="22">
        <v>1</v>
      </c>
      <c r="F5906" s="44">
        <v>1</v>
      </c>
      <c r="G5906" s="119">
        <v>25.92</v>
      </c>
      <c r="H5906" s="102" t="s">
        <v>17405</v>
      </c>
    </row>
    <row r="5907" spans="1:8" ht="31.5" x14ac:dyDescent="0.25">
      <c r="A5907" s="22"/>
      <c r="B5907" s="22"/>
      <c r="C5907" s="105" t="s">
        <v>16689</v>
      </c>
      <c r="D5907" s="105"/>
      <c r="E5907" s="107"/>
      <c r="F5907" s="108">
        <v>1</v>
      </c>
      <c r="G5907" s="118">
        <v>25.92</v>
      </c>
      <c r="H5907" s="102"/>
    </row>
    <row r="5908" spans="1:8" ht="31.5" x14ac:dyDescent="0.25">
      <c r="A5908" s="22" t="s">
        <v>7103</v>
      </c>
      <c r="B5908" s="22" t="s">
        <v>11759</v>
      </c>
      <c r="C5908" s="21" t="s">
        <v>5587</v>
      </c>
      <c r="D5908" s="21" t="s">
        <v>7</v>
      </c>
      <c r="E5908" s="22">
        <v>0.5</v>
      </c>
      <c r="F5908" s="44">
        <v>2</v>
      </c>
      <c r="G5908" s="119">
        <v>25.92</v>
      </c>
      <c r="H5908" s="102" t="s">
        <v>19801</v>
      </c>
    </row>
    <row r="5909" spans="1:8" ht="31.5" x14ac:dyDescent="0.25">
      <c r="A5909" s="22"/>
      <c r="B5909" s="22"/>
      <c r="C5909" s="105" t="s">
        <v>16690</v>
      </c>
      <c r="D5909" s="105"/>
      <c r="E5909" s="107"/>
      <c r="F5909" s="108">
        <v>2</v>
      </c>
      <c r="G5909" s="118">
        <v>25.92</v>
      </c>
      <c r="H5909" s="102"/>
    </row>
    <row r="5910" spans="1:8" x14ac:dyDescent="0.25">
      <c r="A5910" s="22" t="s">
        <v>6442</v>
      </c>
      <c r="B5910" s="22" t="s">
        <v>11760</v>
      </c>
      <c r="C5910" s="21" t="s">
        <v>6443</v>
      </c>
      <c r="D5910" s="21" t="s">
        <v>7</v>
      </c>
      <c r="E5910" s="22">
        <v>0.5</v>
      </c>
      <c r="F5910" s="44">
        <v>1</v>
      </c>
      <c r="G5910" s="119">
        <v>12.96</v>
      </c>
      <c r="H5910" s="102" t="s">
        <v>18627</v>
      </c>
    </row>
    <row r="5911" spans="1:8" ht="31.5" x14ac:dyDescent="0.25">
      <c r="A5911" s="22"/>
      <c r="B5911" s="22"/>
      <c r="C5911" s="105" t="s">
        <v>16691</v>
      </c>
      <c r="D5911" s="105"/>
      <c r="E5911" s="107"/>
      <c r="F5911" s="108">
        <v>1</v>
      </c>
      <c r="G5911" s="118">
        <v>12.96</v>
      </c>
      <c r="H5911" s="102"/>
    </row>
  </sheetData>
  <autoFilter ref="A6:H5911" xr:uid="{00000000-0001-0000-0200-000000000000}"/>
  <mergeCells count="2">
    <mergeCell ref="D1:G1"/>
    <mergeCell ref="E2:G2"/>
  </mergeCells>
  <printOptions horizontalCentered="1"/>
  <pageMargins left="0.70866141732283472" right="0.70866141732283472" top="0.74803149606299213" bottom="0.74803149606299213" header="0.31496062992125984" footer="3.464566929133858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ED1B0-63FE-4B71-BF1D-A28D046CF284}">
  <dimension ref="A1:R65"/>
  <sheetViews>
    <sheetView workbookViewId="0">
      <selection activeCell="L19" sqref="L19"/>
    </sheetView>
  </sheetViews>
  <sheetFormatPr defaultRowHeight="15.75" x14ac:dyDescent="0.25"/>
  <cols>
    <col min="1" max="1" width="16.85546875" style="56" customWidth="1"/>
    <col min="2" max="2" width="15.5703125" style="56" customWidth="1"/>
    <col min="3" max="3" width="30.7109375" style="56" customWidth="1"/>
    <col min="4" max="4" width="20.140625" style="56" customWidth="1"/>
    <col min="5" max="7" width="14.85546875" style="56" customWidth="1"/>
    <col min="8" max="8" width="16.140625" style="56" customWidth="1"/>
    <col min="9" max="9" width="25" style="56" customWidth="1"/>
    <col min="10" max="10" width="23.28515625" style="58" customWidth="1"/>
    <col min="11" max="16384" width="9.140625" style="56"/>
  </cols>
  <sheetData>
    <row r="1" spans="1:18" x14ac:dyDescent="0.25">
      <c r="A1" s="1"/>
      <c r="B1" s="1"/>
      <c r="C1" s="4"/>
      <c r="D1" s="130" t="s">
        <v>11763</v>
      </c>
      <c r="E1" s="130"/>
      <c r="F1" s="130"/>
      <c r="G1" s="45"/>
      <c r="H1" s="131"/>
      <c r="I1" s="131"/>
      <c r="J1" s="131"/>
      <c r="K1" s="131"/>
    </row>
    <row r="2" spans="1:18" x14ac:dyDescent="0.25">
      <c r="A2" s="1"/>
      <c r="B2" s="1"/>
      <c r="C2" s="4"/>
      <c r="D2" s="4"/>
      <c r="E2" s="132"/>
      <c r="F2" s="132"/>
      <c r="G2" s="57"/>
      <c r="I2" s="57"/>
    </row>
    <row r="3" spans="1:18" x14ac:dyDescent="0.25">
      <c r="A3" s="1"/>
      <c r="B3" s="1"/>
      <c r="C3" s="4"/>
      <c r="D3" s="4"/>
      <c r="E3" s="1"/>
      <c r="F3" s="12"/>
      <c r="G3" s="12"/>
      <c r="I3" s="12"/>
    </row>
    <row r="4" spans="1:18" x14ac:dyDescent="0.25">
      <c r="A4" s="59" t="s">
        <v>2378</v>
      </c>
      <c r="B4" s="38"/>
      <c r="C4" s="60"/>
      <c r="D4" s="61">
        <v>25.918199592668024</v>
      </c>
      <c r="E4" s="1"/>
      <c r="F4" s="12"/>
      <c r="G4" s="12"/>
      <c r="I4" s="12"/>
    </row>
    <row r="5" spans="1:18" x14ac:dyDescent="0.25">
      <c r="A5" s="1"/>
      <c r="B5" s="1"/>
      <c r="C5" s="4"/>
      <c r="D5" s="4"/>
      <c r="E5" s="1"/>
      <c r="F5" s="12"/>
      <c r="G5" s="12"/>
      <c r="I5" s="12"/>
    </row>
    <row r="6" spans="1:18" ht="102" customHeight="1" x14ac:dyDescent="0.25">
      <c r="A6" s="62" t="s">
        <v>879</v>
      </c>
      <c r="B6" s="63" t="s">
        <v>16692</v>
      </c>
      <c r="C6" s="64" t="s">
        <v>367</v>
      </c>
      <c r="D6" s="65" t="s">
        <v>0</v>
      </c>
      <c r="E6" s="65" t="s">
        <v>1</v>
      </c>
      <c r="F6" s="65" t="s">
        <v>16693</v>
      </c>
      <c r="G6" s="65" t="s">
        <v>16694</v>
      </c>
      <c r="H6" s="65" t="s">
        <v>16695</v>
      </c>
      <c r="I6" s="65" t="s">
        <v>16696</v>
      </c>
      <c r="J6" s="66" t="s">
        <v>16697</v>
      </c>
    </row>
    <row r="7" spans="1:18" x14ac:dyDescent="0.25">
      <c r="A7" s="67" t="s">
        <v>16698</v>
      </c>
      <c r="B7" s="67" t="s">
        <v>16699</v>
      </c>
      <c r="C7" s="68" t="s">
        <v>16700</v>
      </c>
      <c r="D7" s="69" t="s">
        <v>7</v>
      </c>
      <c r="E7" s="70">
        <v>0.5</v>
      </c>
      <c r="F7" s="70">
        <v>6</v>
      </c>
      <c r="G7" s="70">
        <f>ROUND($D$4*E7*F7,2)</f>
        <v>77.75</v>
      </c>
      <c r="H7" s="71">
        <f>ROUND(G7/365*358,2)</f>
        <v>76.260000000000005</v>
      </c>
      <c r="I7" s="70" t="s">
        <v>16701</v>
      </c>
      <c r="J7" s="70"/>
      <c r="M7" s="58"/>
    </row>
    <row r="8" spans="1:18" s="73" customFormat="1" x14ac:dyDescent="0.25">
      <c r="A8" s="67" t="s">
        <v>16698</v>
      </c>
      <c r="B8" s="67" t="s">
        <v>16699</v>
      </c>
      <c r="C8" s="68" t="s">
        <v>16700</v>
      </c>
      <c r="D8" s="72" t="s">
        <v>16702</v>
      </c>
      <c r="E8" s="72"/>
      <c r="F8" s="72"/>
      <c r="G8" s="72">
        <f>G7</f>
        <v>77.75</v>
      </c>
      <c r="H8" s="72">
        <f>H7</f>
        <v>76.260000000000005</v>
      </c>
      <c r="I8" s="70" t="s">
        <v>16701</v>
      </c>
      <c r="J8" s="70" t="s">
        <v>16703</v>
      </c>
      <c r="K8" s="56"/>
      <c r="M8" s="74"/>
    </row>
    <row r="9" spans="1:18" s="1" customFormat="1" x14ac:dyDescent="0.25">
      <c r="A9" s="67" t="s">
        <v>16704</v>
      </c>
      <c r="B9" s="67" t="s">
        <v>16705</v>
      </c>
      <c r="C9" s="68" t="s">
        <v>16706</v>
      </c>
      <c r="D9" s="69" t="s">
        <v>7</v>
      </c>
      <c r="E9" s="70">
        <v>0.5</v>
      </c>
      <c r="F9" s="70">
        <v>1</v>
      </c>
      <c r="G9" s="70">
        <f>ROUND($D$4*E9*F9,2)</f>
        <v>12.96</v>
      </c>
      <c r="H9" s="71">
        <f>ROUND(G9/365*340,2)</f>
        <v>12.07</v>
      </c>
      <c r="I9" s="70" t="s">
        <v>16707</v>
      </c>
      <c r="J9" s="70"/>
      <c r="K9" s="56"/>
      <c r="L9" s="56"/>
      <c r="M9" s="58"/>
      <c r="N9" s="56"/>
      <c r="O9" s="56"/>
      <c r="P9" s="56"/>
      <c r="Q9" s="56"/>
      <c r="R9" s="56"/>
    </row>
    <row r="10" spans="1:18" s="9" customFormat="1" x14ac:dyDescent="0.25">
      <c r="A10" s="67" t="s">
        <v>16704</v>
      </c>
      <c r="B10" s="67" t="s">
        <v>16705</v>
      </c>
      <c r="C10" s="68" t="s">
        <v>16706</v>
      </c>
      <c r="D10" s="72" t="s">
        <v>16702</v>
      </c>
      <c r="E10" s="72"/>
      <c r="F10" s="72"/>
      <c r="G10" s="72">
        <f>G9</f>
        <v>12.96</v>
      </c>
      <c r="H10" s="72">
        <f>H9</f>
        <v>12.07</v>
      </c>
      <c r="I10" s="70" t="s">
        <v>16707</v>
      </c>
      <c r="J10" s="70" t="s">
        <v>16708</v>
      </c>
      <c r="K10" s="56"/>
      <c r="M10" s="50"/>
    </row>
    <row r="11" spans="1:18" s="1" customFormat="1" ht="31.5" x14ac:dyDescent="0.25">
      <c r="A11" s="70" t="s">
        <v>16709</v>
      </c>
      <c r="B11" s="70" t="s">
        <v>16710</v>
      </c>
      <c r="C11" s="70" t="s">
        <v>16711</v>
      </c>
      <c r="D11" s="69" t="s">
        <v>5</v>
      </c>
      <c r="E11" s="70">
        <v>5</v>
      </c>
      <c r="F11" s="70">
        <v>1</v>
      </c>
      <c r="G11" s="70">
        <f>ROUND($D$4*E11*F11,2)</f>
        <v>129.59</v>
      </c>
      <c r="H11" s="71">
        <f>ROUND(G11/365*360,2)</f>
        <v>127.81</v>
      </c>
      <c r="I11" s="70" t="s">
        <v>16712</v>
      </c>
      <c r="J11" s="70"/>
      <c r="K11" s="56"/>
      <c r="L11" s="56"/>
      <c r="M11" s="58"/>
      <c r="N11" s="56"/>
      <c r="O11" s="56"/>
      <c r="P11" s="56"/>
      <c r="Q11" s="56"/>
      <c r="R11" s="56"/>
    </row>
    <row r="12" spans="1:18" s="73" customFormat="1" ht="31.5" x14ac:dyDescent="0.25">
      <c r="A12" s="70" t="s">
        <v>16709</v>
      </c>
      <c r="B12" s="70" t="s">
        <v>16710</v>
      </c>
      <c r="C12" s="70" t="s">
        <v>16711</v>
      </c>
      <c r="D12" s="72" t="s">
        <v>16702</v>
      </c>
      <c r="E12" s="72"/>
      <c r="F12" s="72"/>
      <c r="G12" s="72">
        <f>G11</f>
        <v>129.59</v>
      </c>
      <c r="H12" s="72">
        <f>H11</f>
        <v>127.81</v>
      </c>
      <c r="I12" s="70" t="s">
        <v>16712</v>
      </c>
      <c r="J12" s="70" t="s">
        <v>16713</v>
      </c>
      <c r="K12" s="56"/>
    </row>
    <row r="13" spans="1:18" s="73" customFormat="1" x14ac:dyDescent="0.25">
      <c r="A13" s="70" t="s">
        <v>16714</v>
      </c>
      <c r="B13" s="70" t="s">
        <v>16715</v>
      </c>
      <c r="C13" s="70" t="s">
        <v>16716</v>
      </c>
      <c r="D13" s="69" t="s">
        <v>7</v>
      </c>
      <c r="E13" s="70">
        <v>0.5</v>
      </c>
      <c r="F13" s="70">
        <v>1</v>
      </c>
      <c r="G13" s="70">
        <f>ROUND($D$4*E13*F13,2)</f>
        <v>12.96</v>
      </c>
      <c r="H13" s="71">
        <f>ROUND(G13/365*347,2)</f>
        <v>12.32</v>
      </c>
      <c r="I13" s="70" t="s">
        <v>16717</v>
      </c>
      <c r="J13" s="70"/>
      <c r="K13" s="56"/>
      <c r="L13" s="56"/>
      <c r="M13" s="58"/>
      <c r="N13" s="56"/>
      <c r="O13" s="56"/>
      <c r="P13" s="56"/>
      <c r="Q13" s="56"/>
      <c r="R13" s="56"/>
    </row>
    <row r="14" spans="1:18" s="73" customFormat="1" x14ac:dyDescent="0.25">
      <c r="A14" s="70" t="s">
        <v>16714</v>
      </c>
      <c r="B14" s="70" t="s">
        <v>16715</v>
      </c>
      <c r="C14" s="70" t="s">
        <v>16716</v>
      </c>
      <c r="D14" s="72" t="s">
        <v>16702</v>
      </c>
      <c r="E14" s="72"/>
      <c r="F14" s="72"/>
      <c r="G14" s="72">
        <f>G13</f>
        <v>12.96</v>
      </c>
      <c r="H14" s="72">
        <f>H13</f>
        <v>12.32</v>
      </c>
      <c r="I14" s="70" t="s">
        <v>16717</v>
      </c>
      <c r="J14" s="70" t="s">
        <v>16718</v>
      </c>
      <c r="K14" s="56"/>
    </row>
    <row r="15" spans="1:18" s="1" customFormat="1" x14ac:dyDescent="0.25">
      <c r="A15" s="75" t="s">
        <v>16719</v>
      </c>
      <c r="B15" s="76" t="s">
        <v>16720</v>
      </c>
      <c r="C15" s="76" t="s">
        <v>16721</v>
      </c>
      <c r="D15" s="69" t="s">
        <v>7</v>
      </c>
      <c r="E15" s="70">
        <v>0.5</v>
      </c>
      <c r="F15" s="70">
        <v>1</v>
      </c>
      <c r="G15" s="70">
        <f>ROUND($D$4*E15*F15,2)</f>
        <v>12.96</v>
      </c>
      <c r="H15" s="71">
        <f>ROUND(G15/365*351,2)</f>
        <v>12.46</v>
      </c>
      <c r="I15" s="70" t="s">
        <v>16722</v>
      </c>
      <c r="J15" s="70"/>
      <c r="K15" s="56"/>
      <c r="L15" s="56"/>
      <c r="M15" s="58"/>
      <c r="N15" s="56"/>
      <c r="O15" s="56"/>
      <c r="P15" s="56"/>
      <c r="Q15" s="56"/>
      <c r="R15" s="56"/>
    </row>
    <row r="16" spans="1:18" s="9" customFormat="1" x14ac:dyDescent="0.25">
      <c r="A16" s="75" t="s">
        <v>16719</v>
      </c>
      <c r="B16" s="76" t="s">
        <v>16720</v>
      </c>
      <c r="C16" s="76" t="s">
        <v>16721</v>
      </c>
      <c r="D16" s="72" t="s">
        <v>16702</v>
      </c>
      <c r="E16" s="72"/>
      <c r="F16" s="72"/>
      <c r="G16" s="72">
        <f>G15</f>
        <v>12.96</v>
      </c>
      <c r="H16" s="72">
        <f>H15</f>
        <v>12.46</v>
      </c>
      <c r="I16" s="70" t="s">
        <v>16722</v>
      </c>
      <c r="J16" s="70" t="s">
        <v>16723</v>
      </c>
      <c r="K16" s="56"/>
    </row>
    <row r="17" spans="1:13" x14ac:dyDescent="0.25">
      <c r="A17" s="67" t="s">
        <v>16724</v>
      </c>
      <c r="B17" s="68" t="s">
        <v>16725</v>
      </c>
      <c r="C17" s="68" t="s">
        <v>16726</v>
      </c>
      <c r="D17" s="69" t="s">
        <v>5</v>
      </c>
      <c r="E17" s="70">
        <v>5</v>
      </c>
      <c r="F17" s="70">
        <v>1</v>
      </c>
      <c r="G17" s="70">
        <f>ROUND($D$4*E17*F17,2)</f>
        <v>129.59</v>
      </c>
      <c r="H17" s="71">
        <f>ROUND(G17/365*339,2)</f>
        <v>120.36</v>
      </c>
      <c r="I17" s="70" t="s">
        <v>16727</v>
      </c>
      <c r="J17" s="70"/>
      <c r="M17" s="58"/>
    </row>
    <row r="18" spans="1:13" s="73" customFormat="1" x14ac:dyDescent="0.25">
      <c r="A18" s="67" t="s">
        <v>16724</v>
      </c>
      <c r="B18" s="68" t="s">
        <v>16725</v>
      </c>
      <c r="C18" s="68" t="s">
        <v>16726</v>
      </c>
      <c r="D18" s="72" t="s">
        <v>16702</v>
      </c>
      <c r="E18" s="72"/>
      <c r="F18" s="72"/>
      <c r="G18" s="72">
        <f>G17</f>
        <v>129.59</v>
      </c>
      <c r="H18" s="72">
        <f>H17</f>
        <v>120.36</v>
      </c>
      <c r="I18" s="70" t="s">
        <v>16727</v>
      </c>
      <c r="J18" s="70" t="s">
        <v>16728</v>
      </c>
      <c r="K18" s="56"/>
    </row>
    <row r="19" spans="1:13" ht="31.5" x14ac:dyDescent="0.25">
      <c r="A19" s="70" t="s">
        <v>16729</v>
      </c>
      <c r="B19" s="70" t="s">
        <v>16730</v>
      </c>
      <c r="C19" s="70" t="s">
        <v>16731</v>
      </c>
      <c r="D19" s="69" t="s">
        <v>7</v>
      </c>
      <c r="E19" s="70">
        <v>0.5</v>
      </c>
      <c r="F19" s="70">
        <v>1</v>
      </c>
      <c r="G19" s="70">
        <f>ROUND($D$4*E19*F19,2)</f>
        <v>12.96</v>
      </c>
      <c r="H19" s="71">
        <f>ROUND(G19/365*346,2)</f>
        <v>12.29</v>
      </c>
      <c r="I19" s="70" t="s">
        <v>16732</v>
      </c>
      <c r="J19" s="70"/>
      <c r="M19" s="58"/>
    </row>
    <row r="20" spans="1:13" s="73" customFormat="1" ht="31.5" x14ac:dyDescent="0.25">
      <c r="A20" s="70" t="s">
        <v>16729</v>
      </c>
      <c r="B20" s="70" t="s">
        <v>16730</v>
      </c>
      <c r="C20" s="70" t="s">
        <v>16731</v>
      </c>
      <c r="D20" s="72" t="s">
        <v>16702</v>
      </c>
      <c r="E20" s="72"/>
      <c r="F20" s="72"/>
      <c r="G20" s="72">
        <f>G19</f>
        <v>12.96</v>
      </c>
      <c r="H20" s="72">
        <f>H19</f>
        <v>12.29</v>
      </c>
      <c r="I20" s="70" t="s">
        <v>16732</v>
      </c>
      <c r="J20" s="70" t="s">
        <v>16733</v>
      </c>
      <c r="K20" s="56"/>
    </row>
    <row r="21" spans="1:13" x14ac:dyDescent="0.25">
      <c r="A21" s="70" t="s">
        <v>16734</v>
      </c>
      <c r="B21" s="70" t="s">
        <v>16735</v>
      </c>
      <c r="C21" s="70" t="s">
        <v>16736</v>
      </c>
      <c r="D21" s="69" t="s">
        <v>3</v>
      </c>
      <c r="E21" s="70">
        <v>10</v>
      </c>
      <c r="F21" s="70">
        <v>1</v>
      </c>
      <c r="G21" s="70">
        <f>ROUND($D$4*E21*F21,2)</f>
        <v>259.18</v>
      </c>
      <c r="H21" s="71">
        <f>ROUND(G21/365*347,2)</f>
        <v>246.4</v>
      </c>
      <c r="I21" s="70" t="s">
        <v>16717</v>
      </c>
      <c r="J21" s="70"/>
      <c r="M21" s="58"/>
    </row>
    <row r="22" spans="1:13" s="73" customFormat="1" x14ac:dyDescent="0.25">
      <c r="A22" s="70" t="s">
        <v>16734</v>
      </c>
      <c r="B22" s="70" t="s">
        <v>16735</v>
      </c>
      <c r="C22" s="70" t="s">
        <v>16736</v>
      </c>
      <c r="D22" s="72" t="s">
        <v>16702</v>
      </c>
      <c r="E22" s="72"/>
      <c r="F22" s="72"/>
      <c r="G22" s="72">
        <f>G21</f>
        <v>259.18</v>
      </c>
      <c r="H22" s="72">
        <f>H21</f>
        <v>246.4</v>
      </c>
      <c r="I22" s="70" t="s">
        <v>16717</v>
      </c>
      <c r="J22" s="70" t="s">
        <v>16737</v>
      </c>
      <c r="K22" s="56"/>
    </row>
    <row r="23" spans="1:13" x14ac:dyDescent="0.25">
      <c r="A23" s="70" t="s">
        <v>16738</v>
      </c>
      <c r="B23" s="70" t="s">
        <v>16739</v>
      </c>
      <c r="C23" s="70" t="s">
        <v>16740</v>
      </c>
      <c r="D23" s="69" t="s">
        <v>7</v>
      </c>
      <c r="E23" s="70">
        <v>0.5</v>
      </c>
      <c r="F23" s="70">
        <v>2</v>
      </c>
      <c r="G23" s="70">
        <f>ROUND($D$4*E23*F23,2)</f>
        <v>25.92</v>
      </c>
      <c r="H23" s="71">
        <f>ROUND(G23/365*345,2)</f>
        <v>24.5</v>
      </c>
      <c r="I23" s="70" t="s">
        <v>16741</v>
      </c>
      <c r="J23" s="70"/>
      <c r="M23" s="58"/>
    </row>
    <row r="24" spans="1:13" s="73" customFormat="1" x14ac:dyDescent="0.25">
      <c r="A24" s="70" t="s">
        <v>16738</v>
      </c>
      <c r="B24" s="70" t="s">
        <v>16739</v>
      </c>
      <c r="C24" s="70" t="s">
        <v>16740</v>
      </c>
      <c r="D24" s="72" t="s">
        <v>16702</v>
      </c>
      <c r="E24" s="72"/>
      <c r="F24" s="72"/>
      <c r="G24" s="72">
        <f>G23</f>
        <v>25.92</v>
      </c>
      <c r="H24" s="72">
        <f>H23</f>
        <v>24.5</v>
      </c>
      <c r="I24" s="70" t="s">
        <v>16741</v>
      </c>
      <c r="J24" s="70" t="s">
        <v>16742</v>
      </c>
      <c r="K24" s="56"/>
    </row>
    <row r="25" spans="1:13" x14ac:dyDescent="0.25">
      <c r="A25" s="70" t="s">
        <v>16743</v>
      </c>
      <c r="B25" s="70" t="s">
        <v>16744</v>
      </c>
      <c r="C25" s="70" t="s">
        <v>16745</v>
      </c>
      <c r="D25" s="69" t="s">
        <v>7</v>
      </c>
      <c r="E25" s="70">
        <v>0.5</v>
      </c>
      <c r="F25" s="70">
        <v>1</v>
      </c>
      <c r="G25" s="70">
        <f>ROUND($D$4*E25*F25,2)</f>
        <v>12.96</v>
      </c>
      <c r="H25" s="71">
        <f>ROUND(G25/365*294,2)</f>
        <v>10.44</v>
      </c>
      <c r="I25" s="70" t="s">
        <v>16746</v>
      </c>
      <c r="J25" s="70"/>
      <c r="M25" s="58"/>
    </row>
    <row r="26" spans="1:13" x14ac:dyDescent="0.25">
      <c r="A26" s="70" t="s">
        <v>16743</v>
      </c>
      <c r="B26" s="70" t="s">
        <v>16744</v>
      </c>
      <c r="C26" s="70" t="s">
        <v>16745</v>
      </c>
      <c r="D26" s="72" t="s">
        <v>16702</v>
      </c>
      <c r="E26" s="72"/>
      <c r="F26" s="72"/>
      <c r="G26" s="72">
        <f>G25</f>
        <v>12.96</v>
      </c>
      <c r="H26" s="72">
        <f>H25</f>
        <v>10.44</v>
      </c>
      <c r="I26" s="70" t="s">
        <v>16746</v>
      </c>
      <c r="J26" s="70" t="s">
        <v>16747</v>
      </c>
      <c r="M26" s="58"/>
    </row>
    <row r="27" spans="1:13" s="73" customFormat="1" x14ac:dyDescent="0.25">
      <c r="A27" s="70" t="s">
        <v>16748</v>
      </c>
      <c r="B27" s="70" t="s">
        <v>16749</v>
      </c>
      <c r="C27" s="70" t="s">
        <v>16750</v>
      </c>
      <c r="D27" s="69" t="s">
        <v>5</v>
      </c>
      <c r="E27" s="70">
        <v>5</v>
      </c>
      <c r="F27" s="70">
        <v>1</v>
      </c>
      <c r="G27" s="70">
        <f>ROUND($D$4*E27*F27,2)</f>
        <v>129.59</v>
      </c>
      <c r="H27" s="71">
        <f>ROUND(G27/365*364,2)</f>
        <v>129.22999999999999</v>
      </c>
      <c r="I27" s="70" t="s">
        <v>16751</v>
      </c>
      <c r="J27" s="70"/>
      <c r="K27" s="56"/>
    </row>
    <row r="28" spans="1:13" x14ac:dyDescent="0.25">
      <c r="A28" s="67"/>
      <c r="B28" s="67"/>
      <c r="C28" s="67"/>
      <c r="D28" s="69" t="s">
        <v>7</v>
      </c>
      <c r="E28" s="70">
        <v>0.5</v>
      </c>
      <c r="F28" s="70">
        <v>1</v>
      </c>
      <c r="G28" s="70">
        <f>ROUND($D$4*E28*F28,2)</f>
        <v>12.96</v>
      </c>
      <c r="H28" s="71">
        <f>ROUND(G28/365*364,2)</f>
        <v>12.92</v>
      </c>
      <c r="I28" s="70" t="s">
        <v>16751</v>
      </c>
      <c r="J28" s="70"/>
      <c r="M28" s="58"/>
    </row>
    <row r="29" spans="1:13" s="73" customFormat="1" x14ac:dyDescent="0.25">
      <c r="A29" s="67"/>
      <c r="B29" s="67"/>
      <c r="C29" s="77"/>
      <c r="D29" s="78" t="s">
        <v>6</v>
      </c>
      <c r="E29" s="72">
        <v>1</v>
      </c>
      <c r="F29" s="72">
        <v>1</v>
      </c>
      <c r="G29" s="70">
        <f>ROUND($D$4*E29*F29,2)</f>
        <v>25.92</v>
      </c>
      <c r="H29" s="71">
        <f>ROUND(G29/365*364,2)</f>
        <v>25.85</v>
      </c>
      <c r="I29" s="70" t="s">
        <v>16751</v>
      </c>
      <c r="J29" s="70"/>
      <c r="K29" s="56"/>
    </row>
    <row r="30" spans="1:13" x14ac:dyDescent="0.25">
      <c r="A30" s="70" t="s">
        <v>16748</v>
      </c>
      <c r="B30" s="70" t="s">
        <v>16749</v>
      </c>
      <c r="C30" s="70" t="s">
        <v>16750</v>
      </c>
      <c r="D30" s="72" t="s">
        <v>16702</v>
      </c>
      <c r="E30" s="70"/>
      <c r="F30" s="70"/>
      <c r="G30" s="72">
        <f>G27+G28+G29</f>
        <v>168.47000000000003</v>
      </c>
      <c r="H30" s="79">
        <f>H27+H28+H29</f>
        <v>167.99999999999997</v>
      </c>
      <c r="I30" s="70" t="s">
        <v>16751</v>
      </c>
      <c r="J30" s="70" t="s">
        <v>16752</v>
      </c>
      <c r="M30" s="58"/>
    </row>
    <row r="31" spans="1:13" x14ac:dyDescent="0.25">
      <c r="A31" s="67" t="s">
        <v>16753</v>
      </c>
      <c r="B31" s="67" t="s">
        <v>16754</v>
      </c>
      <c r="C31" s="68" t="s">
        <v>16755</v>
      </c>
      <c r="D31" s="69" t="s">
        <v>7</v>
      </c>
      <c r="E31" s="70">
        <v>0.5</v>
      </c>
      <c r="F31" s="70">
        <v>1</v>
      </c>
      <c r="G31" s="70">
        <f>ROUND($D$4*E31*F31,2)</f>
        <v>12.96</v>
      </c>
      <c r="H31" s="71">
        <f>ROUND(G31/365*349,2)</f>
        <v>12.39</v>
      </c>
      <c r="I31" s="70" t="s">
        <v>16756</v>
      </c>
      <c r="J31" s="70"/>
    </row>
    <row r="32" spans="1:13" x14ac:dyDescent="0.25">
      <c r="A32" s="67" t="s">
        <v>16753</v>
      </c>
      <c r="B32" s="67" t="s">
        <v>16754</v>
      </c>
      <c r="C32" s="68" t="s">
        <v>16755</v>
      </c>
      <c r="D32" s="72" t="s">
        <v>16702</v>
      </c>
      <c r="E32" s="72"/>
      <c r="F32" s="72"/>
      <c r="G32" s="72">
        <f>G31</f>
        <v>12.96</v>
      </c>
      <c r="H32" s="79">
        <f>H31</f>
        <v>12.39</v>
      </c>
      <c r="I32" s="70" t="s">
        <v>16756</v>
      </c>
      <c r="J32" s="70" t="s">
        <v>16757</v>
      </c>
      <c r="M32" s="58"/>
    </row>
    <row r="33" spans="1:18" x14ac:dyDescent="0.25">
      <c r="A33" s="80"/>
      <c r="B33" s="80"/>
      <c r="C33" s="81"/>
      <c r="D33" s="78"/>
      <c r="E33" s="72"/>
      <c r="F33" s="72"/>
      <c r="G33" s="72"/>
      <c r="H33" s="79"/>
      <c r="I33" s="70"/>
      <c r="J33" s="70"/>
    </row>
    <row r="34" spans="1:18" s="1" customFormat="1" x14ac:dyDescent="0.25">
      <c r="A34" s="67"/>
      <c r="B34" s="67"/>
      <c r="C34" s="68"/>
      <c r="D34" s="69"/>
      <c r="E34" s="70"/>
      <c r="F34" s="70"/>
      <c r="G34" s="72"/>
      <c r="H34" s="79"/>
      <c r="I34" s="70"/>
      <c r="J34" s="70"/>
      <c r="K34" s="56"/>
      <c r="L34" s="56"/>
      <c r="M34" s="58"/>
      <c r="N34" s="56"/>
      <c r="O34" s="56"/>
      <c r="P34" s="56"/>
      <c r="Q34" s="56"/>
      <c r="R34" s="56"/>
    </row>
    <row r="35" spans="1:18" s="1" customFormat="1" ht="33" customHeight="1" x14ac:dyDescent="0.25">
      <c r="A35" s="67"/>
      <c r="B35" s="67"/>
      <c r="C35" s="77"/>
      <c r="D35" s="78"/>
      <c r="E35" s="72"/>
      <c r="F35" s="72"/>
      <c r="G35" s="72"/>
      <c r="H35" s="72"/>
      <c r="I35" s="70"/>
      <c r="J35" s="70"/>
    </row>
    <row r="36" spans="1:18" x14ac:dyDescent="0.25">
      <c r="A36" s="67"/>
      <c r="B36" s="67"/>
      <c r="C36" s="68"/>
      <c r="D36" s="69"/>
      <c r="E36" s="70"/>
      <c r="F36" s="70"/>
      <c r="G36" s="72"/>
      <c r="H36" s="79"/>
      <c r="I36" s="70"/>
      <c r="J36" s="70"/>
      <c r="M36" s="58"/>
    </row>
    <row r="37" spans="1:18" x14ac:dyDescent="0.25">
      <c r="A37" s="67"/>
      <c r="B37" s="67"/>
      <c r="C37" s="77"/>
      <c r="D37" s="78"/>
      <c r="E37" s="72"/>
      <c r="F37" s="72"/>
      <c r="G37" s="72"/>
      <c r="H37" s="72"/>
      <c r="I37" s="70"/>
      <c r="J37" s="70"/>
    </row>
    <row r="38" spans="1:18" x14ac:dyDescent="0.25">
      <c r="A38" s="67"/>
      <c r="B38" s="67"/>
      <c r="C38" s="67"/>
      <c r="D38" s="69"/>
      <c r="E38" s="70"/>
      <c r="F38" s="70"/>
      <c r="G38" s="72"/>
      <c r="H38" s="79"/>
      <c r="I38" s="70"/>
      <c r="J38" s="70"/>
      <c r="M38" s="58"/>
    </row>
    <row r="39" spans="1:18" x14ac:dyDescent="0.25">
      <c r="A39" s="67"/>
      <c r="B39" s="67"/>
      <c r="C39" s="77"/>
      <c r="D39" s="78"/>
      <c r="E39" s="72"/>
      <c r="F39" s="72"/>
      <c r="G39" s="72"/>
      <c r="H39" s="72"/>
      <c r="I39" s="70"/>
      <c r="J39" s="70"/>
    </row>
    <row r="40" spans="1:18" x14ac:dyDescent="0.25">
      <c r="A40" s="67"/>
      <c r="B40" s="67"/>
      <c r="C40" s="68"/>
      <c r="D40" s="69"/>
      <c r="E40" s="70"/>
      <c r="F40" s="70"/>
      <c r="G40" s="72"/>
      <c r="H40" s="79"/>
      <c r="I40" s="70"/>
      <c r="J40" s="70"/>
      <c r="M40" s="58"/>
    </row>
    <row r="41" spans="1:18" x14ac:dyDescent="0.25">
      <c r="A41" s="67"/>
      <c r="B41" s="67"/>
      <c r="C41" s="68"/>
      <c r="D41" s="69"/>
      <c r="E41" s="70"/>
      <c r="F41" s="70"/>
      <c r="G41" s="72"/>
      <c r="H41" s="79"/>
      <c r="I41" s="70"/>
      <c r="J41" s="70"/>
    </row>
    <row r="42" spans="1:18" x14ac:dyDescent="0.25">
      <c r="A42" s="67"/>
      <c r="B42" s="67"/>
      <c r="C42" s="77"/>
      <c r="D42" s="78"/>
      <c r="E42" s="72"/>
      <c r="F42" s="72"/>
      <c r="G42" s="72"/>
      <c r="H42" s="72"/>
      <c r="I42" s="70"/>
      <c r="J42" s="70"/>
    </row>
    <row r="43" spans="1:18" x14ac:dyDescent="0.25">
      <c r="A43" s="67"/>
      <c r="B43" s="67"/>
      <c r="C43" s="67"/>
      <c r="D43" s="69"/>
      <c r="E43" s="70"/>
      <c r="F43" s="70"/>
      <c r="G43" s="72"/>
      <c r="H43" s="79"/>
      <c r="I43" s="70"/>
      <c r="J43" s="70"/>
      <c r="M43" s="58"/>
    </row>
    <row r="44" spans="1:18" x14ac:dyDescent="0.25">
      <c r="A44" s="67"/>
      <c r="B44" s="67"/>
      <c r="C44" s="82"/>
      <c r="D44" s="78"/>
      <c r="E44" s="72"/>
      <c r="F44" s="72"/>
      <c r="G44" s="72"/>
      <c r="H44" s="72"/>
      <c r="I44" s="70"/>
      <c r="J44" s="70"/>
    </row>
    <row r="45" spans="1:18" hidden="1" x14ac:dyDescent="0.25">
      <c r="A45" s="67"/>
      <c r="B45" s="67"/>
      <c r="C45" s="72"/>
      <c r="D45" s="69"/>
      <c r="E45" s="70"/>
      <c r="F45" s="70"/>
      <c r="G45" s="72"/>
      <c r="H45" s="72"/>
      <c r="I45" s="70"/>
    </row>
    <row r="46" spans="1:18" hidden="1" x14ac:dyDescent="0.25">
      <c r="A46" s="70"/>
      <c r="B46" s="70"/>
      <c r="C46" s="70"/>
      <c r="D46" s="70"/>
      <c r="E46" s="70"/>
      <c r="F46" s="70"/>
      <c r="G46" s="70"/>
      <c r="H46" s="71"/>
      <c r="I46" s="70"/>
    </row>
    <row r="47" spans="1:18" hidden="1" x14ac:dyDescent="0.25">
      <c r="A47" s="67"/>
      <c r="B47" s="67"/>
      <c r="C47" s="72"/>
      <c r="D47" s="69"/>
      <c r="E47" s="70"/>
      <c r="F47" s="70"/>
      <c r="G47" s="72"/>
      <c r="H47" s="72"/>
      <c r="I47" s="70"/>
    </row>
    <row r="48" spans="1:18" hidden="1" x14ac:dyDescent="0.25">
      <c r="A48" s="70"/>
      <c r="B48" s="70"/>
      <c r="C48" s="83"/>
      <c r="D48" s="69"/>
      <c r="E48" s="70"/>
      <c r="F48" s="70"/>
      <c r="G48" s="70"/>
      <c r="H48" s="71"/>
      <c r="I48" s="70"/>
    </row>
    <row r="49" spans="1:10" hidden="1" x14ac:dyDescent="0.25">
      <c r="A49" s="67"/>
      <c r="B49" s="67"/>
      <c r="C49" s="84"/>
      <c r="D49" s="69"/>
      <c r="E49" s="70"/>
      <c r="F49" s="70"/>
      <c r="G49" s="72"/>
      <c r="H49" s="72"/>
      <c r="I49" s="70"/>
    </row>
    <row r="50" spans="1:10" hidden="1" x14ac:dyDescent="0.25">
      <c r="A50" s="80"/>
      <c r="B50" s="80"/>
      <c r="C50" s="85"/>
      <c r="D50" s="69"/>
      <c r="E50" s="70"/>
      <c r="F50" s="70"/>
      <c r="G50" s="70"/>
      <c r="H50" s="71"/>
      <c r="I50" s="70"/>
    </row>
    <row r="51" spans="1:10" hidden="1" x14ac:dyDescent="0.25">
      <c r="A51" s="70"/>
      <c r="B51" s="70"/>
      <c r="C51" s="86"/>
      <c r="D51" s="70"/>
      <c r="E51" s="70"/>
      <c r="F51" s="70"/>
      <c r="G51" s="72"/>
      <c r="H51" s="72"/>
      <c r="I51" s="70"/>
    </row>
    <row r="52" spans="1:10" hidden="1" x14ac:dyDescent="0.25">
      <c r="A52" s="67"/>
      <c r="B52" s="67"/>
      <c r="C52" s="68"/>
      <c r="D52" s="69"/>
      <c r="E52" s="70"/>
      <c r="F52" s="70"/>
      <c r="G52" s="70"/>
      <c r="H52" s="71"/>
      <c r="I52" s="70"/>
    </row>
    <row r="53" spans="1:10" hidden="1" x14ac:dyDescent="0.25">
      <c r="A53" s="70"/>
      <c r="B53" s="70"/>
      <c r="C53" s="77"/>
      <c r="D53" s="70"/>
      <c r="E53" s="70"/>
      <c r="F53" s="70"/>
      <c r="G53" s="72"/>
      <c r="H53" s="72"/>
      <c r="I53" s="70"/>
    </row>
    <row r="54" spans="1:10" hidden="1" x14ac:dyDescent="0.25">
      <c r="A54" s="67"/>
      <c r="B54" s="67"/>
      <c r="C54" s="68"/>
      <c r="D54" s="69"/>
      <c r="E54" s="70"/>
      <c r="F54" s="70"/>
      <c r="G54" s="70"/>
      <c r="H54" s="71"/>
      <c r="I54" s="70"/>
    </row>
    <row r="55" spans="1:10" hidden="1" x14ac:dyDescent="0.25">
      <c r="A55" s="70"/>
      <c r="B55" s="70"/>
      <c r="C55" s="77"/>
      <c r="D55" s="70"/>
      <c r="E55" s="70"/>
      <c r="F55" s="70"/>
      <c r="G55" s="72"/>
      <c r="H55" s="72"/>
      <c r="I55" s="70"/>
    </row>
    <row r="56" spans="1:10" s="1" customFormat="1" hidden="1" x14ac:dyDescent="0.25">
      <c r="A56" s="67"/>
      <c r="B56" s="67"/>
      <c r="C56" s="68"/>
      <c r="D56" s="69"/>
      <c r="E56" s="70"/>
      <c r="F56" s="70"/>
      <c r="G56" s="70"/>
      <c r="H56" s="71"/>
      <c r="I56" s="70"/>
      <c r="J56" s="47"/>
    </row>
    <row r="57" spans="1:10" s="1" customFormat="1" hidden="1" x14ac:dyDescent="0.25">
      <c r="A57" s="70"/>
      <c r="B57" s="70"/>
      <c r="C57" s="77"/>
      <c r="D57" s="70"/>
      <c r="E57" s="70"/>
      <c r="F57" s="70"/>
      <c r="G57" s="72"/>
      <c r="H57" s="72"/>
      <c r="I57" s="70"/>
      <c r="J57" s="47"/>
    </row>
    <row r="58" spans="1:10" hidden="1" x14ac:dyDescent="0.25">
      <c r="A58" s="67"/>
      <c r="B58" s="67"/>
      <c r="C58" s="68"/>
      <c r="D58" s="69"/>
      <c r="E58" s="70"/>
      <c r="F58" s="70"/>
      <c r="G58" s="70"/>
      <c r="H58" s="71"/>
      <c r="I58" s="70"/>
    </row>
    <row r="59" spans="1:10" hidden="1" x14ac:dyDescent="0.25">
      <c r="A59" s="70"/>
      <c r="B59" s="70"/>
      <c r="C59" s="77"/>
      <c r="D59" s="70"/>
      <c r="E59" s="70"/>
      <c r="F59" s="70"/>
      <c r="G59" s="72"/>
      <c r="H59" s="72"/>
      <c r="I59" s="70"/>
    </row>
    <row r="60" spans="1:10" hidden="1" x14ac:dyDescent="0.25">
      <c r="A60" s="67"/>
      <c r="B60" s="67"/>
      <c r="C60" s="85"/>
      <c r="D60" s="69"/>
      <c r="E60" s="70"/>
      <c r="F60" s="70"/>
      <c r="G60" s="70"/>
      <c r="H60" s="71"/>
      <c r="I60" s="70"/>
    </row>
    <row r="61" spans="1:10" hidden="1" x14ac:dyDescent="0.25">
      <c r="A61" s="70"/>
      <c r="B61" s="70"/>
      <c r="C61" s="84"/>
      <c r="D61" s="70"/>
      <c r="E61" s="70"/>
      <c r="F61" s="70"/>
      <c r="G61" s="70"/>
      <c r="H61" s="79"/>
      <c r="I61" s="70"/>
    </row>
    <row r="62" spans="1:10" hidden="1" x14ac:dyDescent="0.25">
      <c r="A62" s="67"/>
      <c r="B62" s="67"/>
      <c r="C62" s="85"/>
      <c r="D62" s="69"/>
      <c r="E62" s="70"/>
      <c r="F62" s="70"/>
      <c r="G62" s="70"/>
      <c r="H62" s="71"/>
      <c r="I62" s="70"/>
    </row>
    <row r="63" spans="1:10" hidden="1" x14ac:dyDescent="0.25">
      <c r="A63" s="80"/>
      <c r="B63" s="80"/>
      <c r="C63" s="85"/>
      <c r="D63" s="87"/>
      <c r="E63" s="70"/>
      <c r="F63" s="70"/>
      <c r="G63" s="70"/>
      <c r="H63" s="71"/>
      <c r="I63" s="70"/>
    </row>
    <row r="64" spans="1:10" hidden="1" x14ac:dyDescent="0.25">
      <c r="A64" s="70"/>
      <c r="B64" s="70"/>
      <c r="C64" s="84"/>
      <c r="D64" s="70"/>
      <c r="E64" s="70"/>
      <c r="F64" s="70"/>
      <c r="G64" s="70"/>
      <c r="H64" s="79"/>
      <c r="I64" s="70"/>
    </row>
    <row r="65" spans="8:8" x14ac:dyDescent="0.25">
      <c r="H65" s="88"/>
    </row>
  </sheetData>
  <mergeCells count="3">
    <mergeCell ref="D1:F1"/>
    <mergeCell ref="H1:K1"/>
    <mergeCell ref="E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2AD6B-7ECF-4957-9B98-39BDA3A7B68B}">
  <dimension ref="A1:R65"/>
  <sheetViews>
    <sheetView workbookViewId="0">
      <selection activeCell="L13" sqref="L13"/>
    </sheetView>
  </sheetViews>
  <sheetFormatPr defaultRowHeight="15.75" x14ac:dyDescent="0.25"/>
  <cols>
    <col min="1" max="1" width="16.85546875" style="56" customWidth="1"/>
    <col min="2" max="2" width="15.5703125" style="56" customWidth="1"/>
    <col min="3" max="3" width="30.7109375" style="56" customWidth="1"/>
    <col min="4" max="4" width="20.140625" style="56" customWidth="1"/>
    <col min="5" max="7" width="14.85546875" style="56" customWidth="1"/>
    <col min="8" max="8" width="16.140625" style="56" customWidth="1"/>
    <col min="9" max="9" width="25" style="56" customWidth="1"/>
    <col min="10" max="10" width="23.28515625" style="58" customWidth="1"/>
    <col min="11" max="11" width="9.140625" style="58"/>
    <col min="12" max="12" width="9.140625" style="56"/>
    <col min="13" max="13" width="9.140625" style="89"/>
    <col min="14" max="16384" width="9.140625" style="56"/>
  </cols>
  <sheetData>
    <row r="1" spans="1:18" x14ac:dyDescent="0.25">
      <c r="A1" s="1"/>
      <c r="B1" s="1"/>
      <c r="C1" s="4"/>
      <c r="D1" s="130" t="s">
        <v>11763</v>
      </c>
      <c r="E1" s="130"/>
      <c r="F1" s="130"/>
      <c r="G1" s="45"/>
      <c r="H1" s="131"/>
      <c r="I1" s="131"/>
      <c r="J1" s="131"/>
      <c r="K1" s="131"/>
    </row>
    <row r="2" spans="1:18" x14ac:dyDescent="0.25">
      <c r="A2" s="1"/>
      <c r="B2" s="1"/>
      <c r="C2" s="4"/>
      <c r="D2" s="4"/>
      <c r="E2" s="132"/>
      <c r="F2" s="132"/>
      <c r="G2" s="57"/>
      <c r="I2" s="57"/>
    </row>
    <row r="3" spans="1:18" x14ac:dyDescent="0.25">
      <c r="A3" s="1"/>
      <c r="B3" s="1"/>
      <c r="C3" s="4"/>
      <c r="D3" s="4"/>
      <c r="E3" s="1"/>
      <c r="F3" s="12"/>
      <c r="G3" s="12"/>
      <c r="I3" s="12"/>
    </row>
    <row r="4" spans="1:18" x14ac:dyDescent="0.25">
      <c r="A4" s="90" t="s">
        <v>2378</v>
      </c>
      <c r="B4" s="39"/>
      <c r="C4" s="91"/>
      <c r="D4" s="17">
        <v>25.918199592668024</v>
      </c>
      <c r="E4" s="1"/>
      <c r="F4" s="12"/>
      <c r="G4" s="12"/>
      <c r="I4" s="12"/>
    </row>
    <row r="5" spans="1:18" x14ac:dyDescent="0.25">
      <c r="A5" s="1"/>
      <c r="B5" s="1"/>
      <c r="C5" s="4"/>
      <c r="D5" s="4"/>
      <c r="E5" s="1"/>
      <c r="F5" s="12"/>
      <c r="G5" s="12"/>
      <c r="I5" s="12"/>
    </row>
    <row r="6" spans="1:18" ht="102" customHeight="1" x14ac:dyDescent="0.25">
      <c r="A6" s="92" t="s">
        <v>879</v>
      </c>
      <c r="B6" s="93" t="s">
        <v>16692</v>
      </c>
      <c r="C6" s="64" t="s">
        <v>367</v>
      </c>
      <c r="D6" s="65" t="s">
        <v>0</v>
      </c>
      <c r="E6" s="65" t="s">
        <v>1</v>
      </c>
      <c r="F6" s="65" t="s">
        <v>16693</v>
      </c>
      <c r="G6" s="65" t="s">
        <v>16694</v>
      </c>
      <c r="H6" s="65" t="s">
        <v>16695</v>
      </c>
      <c r="I6" s="65" t="s">
        <v>16696</v>
      </c>
      <c r="J6" s="66" t="s">
        <v>16697</v>
      </c>
    </row>
    <row r="7" spans="1:18" ht="31.5" x14ac:dyDescent="0.25">
      <c r="A7" s="67" t="s">
        <v>16758</v>
      </c>
      <c r="B7" s="67" t="s">
        <v>16759</v>
      </c>
      <c r="C7" s="68" t="s">
        <v>16760</v>
      </c>
      <c r="D7" s="69" t="s">
        <v>8</v>
      </c>
      <c r="E7" s="70">
        <v>2</v>
      </c>
      <c r="F7" s="70">
        <v>1</v>
      </c>
      <c r="G7" s="70">
        <f>ROUND($D$4*E7*F7,2)</f>
        <v>51.84</v>
      </c>
      <c r="H7" s="71">
        <f>ROUND(G7/365*319,2)</f>
        <v>45.31</v>
      </c>
      <c r="I7" s="70" t="s">
        <v>16761</v>
      </c>
      <c r="J7" s="70"/>
    </row>
    <row r="8" spans="1:18" s="73" customFormat="1" ht="31.5" x14ac:dyDescent="0.25">
      <c r="A8" s="67" t="s">
        <v>16758</v>
      </c>
      <c r="B8" s="67" t="s">
        <v>16759</v>
      </c>
      <c r="C8" s="68" t="s">
        <v>16760</v>
      </c>
      <c r="D8" s="72" t="s">
        <v>16702</v>
      </c>
      <c r="E8" s="72"/>
      <c r="F8" s="72"/>
      <c r="G8" s="72">
        <f>G7</f>
        <v>51.84</v>
      </c>
      <c r="H8" s="72">
        <f>H7</f>
        <v>45.31</v>
      </c>
      <c r="I8" s="70" t="s">
        <v>16761</v>
      </c>
      <c r="J8" s="70" t="s">
        <v>16762</v>
      </c>
      <c r="K8" s="58"/>
      <c r="M8" s="94"/>
    </row>
    <row r="9" spans="1:18" s="1" customFormat="1" x14ac:dyDescent="0.25">
      <c r="A9" s="67" t="s">
        <v>16763</v>
      </c>
      <c r="B9" s="67" t="s">
        <v>16764</v>
      </c>
      <c r="C9" s="68" t="s">
        <v>16765</v>
      </c>
      <c r="D9" s="69" t="s">
        <v>7</v>
      </c>
      <c r="E9" s="70">
        <v>0.5</v>
      </c>
      <c r="F9" s="70">
        <v>1</v>
      </c>
      <c r="G9" s="70">
        <f>ROUND($D$4*E9*F9,2)</f>
        <v>12.96</v>
      </c>
      <c r="H9" s="71">
        <f>ROUND(G9/365*308,2)</f>
        <v>10.94</v>
      </c>
      <c r="I9" s="70" t="s">
        <v>16766</v>
      </c>
      <c r="J9" s="70"/>
      <c r="K9" s="58"/>
      <c r="L9" s="56"/>
      <c r="M9" s="89"/>
      <c r="N9" s="56"/>
      <c r="O9" s="56"/>
      <c r="P9" s="56"/>
      <c r="Q9" s="56"/>
      <c r="R9" s="56"/>
    </row>
    <row r="10" spans="1:18" s="9" customFormat="1" x14ac:dyDescent="0.25">
      <c r="A10" s="67" t="s">
        <v>16763</v>
      </c>
      <c r="B10" s="67" t="s">
        <v>16764</v>
      </c>
      <c r="C10" s="68" t="s">
        <v>16765</v>
      </c>
      <c r="D10" s="72" t="s">
        <v>16702</v>
      </c>
      <c r="E10" s="72"/>
      <c r="F10" s="72"/>
      <c r="G10" s="72">
        <f>G9</f>
        <v>12.96</v>
      </c>
      <c r="H10" s="72">
        <f>H9</f>
        <v>10.94</v>
      </c>
      <c r="I10" s="70" t="s">
        <v>16766</v>
      </c>
      <c r="J10" s="70" t="s">
        <v>16767</v>
      </c>
      <c r="K10" s="58"/>
      <c r="M10" s="95"/>
    </row>
    <row r="11" spans="1:18" s="1" customFormat="1" x14ac:dyDescent="0.25">
      <c r="A11" s="70" t="s">
        <v>16768</v>
      </c>
      <c r="B11" s="70" t="s">
        <v>16769</v>
      </c>
      <c r="C11" s="70" t="s">
        <v>16770</v>
      </c>
      <c r="D11" s="69" t="s">
        <v>7</v>
      </c>
      <c r="E11" s="70">
        <v>0.5</v>
      </c>
      <c r="F11" s="70">
        <v>1</v>
      </c>
      <c r="G11" s="70">
        <f>ROUND($D$4*E11*F11,2)</f>
        <v>12.96</v>
      </c>
      <c r="H11" s="71">
        <f>ROUND(G11/365*310,2)</f>
        <v>11.01</v>
      </c>
      <c r="I11" s="70" t="s">
        <v>16771</v>
      </c>
      <c r="J11" s="70"/>
      <c r="K11" s="58"/>
      <c r="L11" s="56"/>
      <c r="M11" s="89"/>
      <c r="N11" s="56"/>
      <c r="O11" s="56"/>
      <c r="P11" s="56"/>
      <c r="Q11" s="56"/>
      <c r="R11" s="56"/>
    </row>
    <row r="12" spans="1:18" s="73" customFormat="1" x14ac:dyDescent="0.25">
      <c r="A12" s="70" t="s">
        <v>16768</v>
      </c>
      <c r="B12" s="70" t="s">
        <v>16769</v>
      </c>
      <c r="C12" s="70" t="s">
        <v>16770</v>
      </c>
      <c r="D12" s="72" t="s">
        <v>16702</v>
      </c>
      <c r="E12" s="72"/>
      <c r="F12" s="72"/>
      <c r="G12" s="72">
        <f>G11</f>
        <v>12.96</v>
      </c>
      <c r="H12" s="72">
        <f>H11</f>
        <v>11.01</v>
      </c>
      <c r="I12" s="70" t="s">
        <v>16771</v>
      </c>
      <c r="J12" s="70" t="s">
        <v>16772</v>
      </c>
      <c r="K12" s="58"/>
      <c r="M12" s="94"/>
    </row>
    <row r="13" spans="1:18" s="73" customFormat="1" ht="31.5" x14ac:dyDescent="0.25">
      <c r="A13" s="70" t="s">
        <v>16773</v>
      </c>
      <c r="B13" s="70" t="s">
        <v>16774</v>
      </c>
      <c r="C13" s="70" t="s">
        <v>16775</v>
      </c>
      <c r="D13" s="69" t="s">
        <v>7</v>
      </c>
      <c r="E13" s="70">
        <v>0.5</v>
      </c>
      <c r="F13" s="70">
        <v>1</v>
      </c>
      <c r="G13" s="70">
        <f>ROUND($D$4*E13*F13,2)</f>
        <v>12.96</v>
      </c>
      <c r="H13" s="71">
        <f>ROUND(G13/365*311,2)</f>
        <v>11.04</v>
      </c>
      <c r="I13" s="70" t="s">
        <v>16776</v>
      </c>
      <c r="J13" s="70"/>
      <c r="K13" s="58"/>
      <c r="L13" s="56"/>
      <c r="M13" s="89"/>
      <c r="N13" s="56"/>
      <c r="O13" s="56"/>
      <c r="P13" s="56"/>
      <c r="Q13" s="56"/>
      <c r="R13" s="56"/>
    </row>
    <row r="14" spans="1:18" s="73" customFormat="1" ht="31.5" x14ac:dyDescent="0.25">
      <c r="A14" s="70" t="s">
        <v>16773</v>
      </c>
      <c r="B14" s="70" t="s">
        <v>16774</v>
      </c>
      <c r="C14" s="70" t="s">
        <v>16775</v>
      </c>
      <c r="D14" s="72" t="s">
        <v>16702</v>
      </c>
      <c r="E14" s="72"/>
      <c r="F14" s="72"/>
      <c r="G14" s="72">
        <f>G13</f>
        <v>12.96</v>
      </c>
      <c r="H14" s="72">
        <f>H13</f>
        <v>11.04</v>
      </c>
      <c r="I14" s="70" t="s">
        <v>16776</v>
      </c>
      <c r="J14" s="70" t="s">
        <v>16777</v>
      </c>
      <c r="K14" s="58"/>
      <c r="M14" s="94"/>
    </row>
    <row r="15" spans="1:18" s="1" customFormat="1" x14ac:dyDescent="0.25">
      <c r="A15" s="75" t="s">
        <v>16778</v>
      </c>
      <c r="B15" s="76" t="s">
        <v>16779</v>
      </c>
      <c r="C15" s="76" t="s">
        <v>16780</v>
      </c>
      <c r="D15" s="69" t="s">
        <v>6</v>
      </c>
      <c r="E15" s="70">
        <v>1</v>
      </c>
      <c r="F15" s="70">
        <v>1</v>
      </c>
      <c r="G15" s="70">
        <f>ROUND($D$4*E15*F15,2)</f>
        <v>25.92</v>
      </c>
      <c r="H15" s="71">
        <f>ROUND(G15/365*311,2)</f>
        <v>22.09</v>
      </c>
      <c r="I15" s="70" t="s">
        <v>16776</v>
      </c>
      <c r="J15" s="70"/>
      <c r="K15" s="58"/>
      <c r="L15" s="56"/>
      <c r="M15" s="89"/>
      <c r="N15" s="56"/>
      <c r="O15" s="56"/>
      <c r="P15" s="56"/>
      <c r="Q15" s="56"/>
      <c r="R15" s="56"/>
    </row>
    <row r="16" spans="1:18" s="9" customFormat="1" x14ac:dyDescent="0.25">
      <c r="A16" s="75" t="s">
        <v>16778</v>
      </c>
      <c r="B16" s="76" t="s">
        <v>16779</v>
      </c>
      <c r="C16" s="76" t="s">
        <v>16780</v>
      </c>
      <c r="D16" s="72" t="s">
        <v>16702</v>
      </c>
      <c r="E16" s="72"/>
      <c r="F16" s="72"/>
      <c r="G16" s="72">
        <f>G15</f>
        <v>25.92</v>
      </c>
      <c r="H16" s="72">
        <f>H15</f>
        <v>22.09</v>
      </c>
      <c r="I16" s="70" t="s">
        <v>16776</v>
      </c>
      <c r="J16" s="70" t="s">
        <v>16781</v>
      </c>
      <c r="K16" s="58"/>
      <c r="M16" s="95"/>
    </row>
    <row r="17" spans="1:14" x14ac:dyDescent="0.25">
      <c r="A17" s="67" t="s">
        <v>16782</v>
      </c>
      <c r="B17" s="68" t="s">
        <v>16783</v>
      </c>
      <c r="C17" s="68" t="s">
        <v>16784</v>
      </c>
      <c r="D17" s="69" t="s">
        <v>5</v>
      </c>
      <c r="E17" s="70">
        <v>5</v>
      </c>
      <c r="F17" s="70">
        <v>1</v>
      </c>
      <c r="G17" s="70">
        <f>ROUND($D$4*E17*F17,2)</f>
        <v>129.59</v>
      </c>
      <c r="H17" s="71">
        <f>ROUND(G17/365*329,2)</f>
        <v>116.81</v>
      </c>
      <c r="I17" s="70" t="s">
        <v>16785</v>
      </c>
      <c r="J17" s="70"/>
    </row>
    <row r="18" spans="1:14" s="73" customFormat="1" x14ac:dyDescent="0.25">
      <c r="A18" s="67" t="s">
        <v>16782</v>
      </c>
      <c r="B18" s="68" t="s">
        <v>16783</v>
      </c>
      <c r="C18" s="68" t="s">
        <v>16784</v>
      </c>
      <c r="D18" s="72" t="s">
        <v>16702</v>
      </c>
      <c r="E18" s="72"/>
      <c r="F18" s="72"/>
      <c r="G18" s="72">
        <f>G17</f>
        <v>129.59</v>
      </c>
      <c r="H18" s="72">
        <f>H17</f>
        <v>116.81</v>
      </c>
      <c r="I18" s="70" t="s">
        <v>16785</v>
      </c>
      <c r="J18" s="70" t="s">
        <v>16786</v>
      </c>
      <c r="K18" s="58"/>
      <c r="M18" s="94"/>
    </row>
    <row r="19" spans="1:14" x14ac:dyDescent="0.25">
      <c r="A19" s="70" t="s">
        <v>16787</v>
      </c>
      <c r="B19" s="70" t="s">
        <v>16788</v>
      </c>
      <c r="C19" s="70" t="s">
        <v>16789</v>
      </c>
      <c r="D19" s="69" t="s">
        <v>7</v>
      </c>
      <c r="E19" s="70">
        <v>0.5</v>
      </c>
      <c r="F19" s="70">
        <v>1</v>
      </c>
      <c r="G19" s="70">
        <f>ROUND($D$4*E19*F19,2)</f>
        <v>12.96</v>
      </c>
      <c r="H19" s="71">
        <f>ROUND(G19/365*312,2)</f>
        <v>11.08</v>
      </c>
      <c r="I19" s="70" t="s">
        <v>16790</v>
      </c>
      <c r="J19" s="70"/>
    </row>
    <row r="20" spans="1:14" s="73" customFormat="1" x14ac:dyDescent="0.25">
      <c r="A20" s="70"/>
      <c r="B20" s="70"/>
      <c r="C20" s="70"/>
      <c r="D20" s="69" t="s">
        <v>8</v>
      </c>
      <c r="E20" s="96">
        <v>2</v>
      </c>
      <c r="F20" s="96">
        <v>1</v>
      </c>
      <c r="G20" s="96">
        <f>ROUND($D$4*E20*F20,2)</f>
        <v>51.84</v>
      </c>
      <c r="H20" s="71">
        <f>ROUND(G20/365*312,2)</f>
        <v>44.31</v>
      </c>
      <c r="I20" s="70" t="s">
        <v>16790</v>
      </c>
      <c r="J20" s="70"/>
      <c r="K20" s="58"/>
      <c r="M20" s="94"/>
    </row>
    <row r="21" spans="1:14" x14ac:dyDescent="0.25">
      <c r="A21" s="70" t="s">
        <v>16787</v>
      </c>
      <c r="B21" s="70" t="s">
        <v>16788</v>
      </c>
      <c r="C21" s="70" t="s">
        <v>16789</v>
      </c>
      <c r="D21" s="72" t="s">
        <v>16702</v>
      </c>
      <c r="E21" s="72"/>
      <c r="F21" s="72"/>
      <c r="G21" s="72">
        <f>G19+G20</f>
        <v>64.800000000000011</v>
      </c>
      <c r="H21" s="72">
        <f>H19+H20</f>
        <v>55.39</v>
      </c>
      <c r="I21" s="70" t="s">
        <v>16790</v>
      </c>
      <c r="J21" s="70" t="s">
        <v>16791</v>
      </c>
    </row>
    <row r="22" spans="1:14" s="73" customFormat="1" ht="31.5" x14ac:dyDescent="0.25">
      <c r="A22" s="70" t="s">
        <v>16792</v>
      </c>
      <c r="B22" s="70" t="s">
        <v>16793</v>
      </c>
      <c r="C22" s="70" t="s">
        <v>16794</v>
      </c>
      <c r="D22" s="69" t="s">
        <v>7</v>
      </c>
      <c r="E22" s="70">
        <v>0.5</v>
      </c>
      <c r="F22" s="70">
        <v>1</v>
      </c>
      <c r="G22" s="70">
        <f>ROUND($D$4*E22*F22,2)</f>
        <v>12.96</v>
      </c>
      <c r="H22" s="71">
        <f>ROUND(G22/365*311,2)</f>
        <v>11.04</v>
      </c>
      <c r="I22" s="70" t="s">
        <v>16776</v>
      </c>
      <c r="J22" s="70"/>
      <c r="K22" s="58"/>
      <c r="L22" s="56"/>
      <c r="M22" s="89"/>
      <c r="N22" s="56"/>
    </row>
    <row r="23" spans="1:14" ht="31.5" x14ac:dyDescent="0.25">
      <c r="A23" s="70" t="s">
        <v>16792</v>
      </c>
      <c r="B23" s="70" t="s">
        <v>16793</v>
      </c>
      <c r="C23" s="70" t="s">
        <v>16794</v>
      </c>
      <c r="D23" s="72" t="s">
        <v>16702</v>
      </c>
      <c r="E23" s="72"/>
      <c r="F23" s="72"/>
      <c r="G23" s="72">
        <f>G22</f>
        <v>12.96</v>
      </c>
      <c r="H23" s="72">
        <f>H22</f>
        <v>11.04</v>
      </c>
      <c r="I23" s="70" t="s">
        <v>16776</v>
      </c>
      <c r="J23" s="70" t="s">
        <v>16795</v>
      </c>
    </row>
    <row r="24" spans="1:14" s="73" customFormat="1" x14ac:dyDescent="0.25">
      <c r="A24" s="70" t="s">
        <v>16796</v>
      </c>
      <c r="B24" s="70" t="s">
        <v>16797</v>
      </c>
      <c r="C24" s="70" t="s">
        <v>16798</v>
      </c>
      <c r="D24" s="69" t="s">
        <v>7</v>
      </c>
      <c r="E24" s="70">
        <v>0.5</v>
      </c>
      <c r="F24" s="70">
        <v>1</v>
      </c>
      <c r="G24" s="70">
        <f>ROUND($D$4*E24*F24,2)</f>
        <v>12.96</v>
      </c>
      <c r="H24" s="71">
        <f>ROUND(G24/365*333,2)</f>
        <v>11.82</v>
      </c>
      <c r="I24" s="70" t="s">
        <v>16799</v>
      </c>
      <c r="J24" s="70"/>
      <c r="K24" s="58"/>
      <c r="L24" s="56"/>
      <c r="M24" s="89"/>
      <c r="N24" s="56"/>
    </row>
    <row r="25" spans="1:14" x14ac:dyDescent="0.25">
      <c r="A25" s="70" t="s">
        <v>16796</v>
      </c>
      <c r="B25" s="70" t="s">
        <v>16797</v>
      </c>
      <c r="C25" s="70" t="s">
        <v>16798</v>
      </c>
      <c r="D25" s="72" t="s">
        <v>16702</v>
      </c>
      <c r="E25" s="72"/>
      <c r="F25" s="72"/>
      <c r="G25" s="72">
        <f>G24</f>
        <v>12.96</v>
      </c>
      <c r="H25" s="72">
        <f>H24</f>
        <v>11.82</v>
      </c>
      <c r="I25" s="70" t="s">
        <v>16799</v>
      </c>
      <c r="J25" s="70" t="s">
        <v>16800</v>
      </c>
    </row>
    <row r="26" spans="1:14" x14ac:dyDescent="0.25">
      <c r="A26" s="70" t="s">
        <v>16801</v>
      </c>
      <c r="B26" s="70" t="s">
        <v>16802</v>
      </c>
      <c r="C26" s="70" t="s">
        <v>16803</v>
      </c>
      <c r="D26" s="69" t="s">
        <v>4</v>
      </c>
      <c r="E26" s="70">
        <v>8</v>
      </c>
      <c r="F26" s="70">
        <v>1</v>
      </c>
      <c r="G26" s="70">
        <f>ROUND($D$4*E26*F26,2)</f>
        <v>207.35</v>
      </c>
      <c r="H26" s="71">
        <f>ROUND(G26/365*325,2)</f>
        <v>184.63</v>
      </c>
      <c r="I26" s="70" t="s">
        <v>16804</v>
      </c>
      <c r="J26" s="70"/>
    </row>
    <row r="27" spans="1:14" s="73" customFormat="1" x14ac:dyDescent="0.25">
      <c r="A27" s="70" t="s">
        <v>16801</v>
      </c>
      <c r="B27" s="70" t="s">
        <v>16802</v>
      </c>
      <c r="C27" s="70" t="s">
        <v>16803</v>
      </c>
      <c r="D27" s="72" t="s">
        <v>16702</v>
      </c>
      <c r="E27" s="72"/>
      <c r="F27" s="72"/>
      <c r="G27" s="72">
        <f>G26</f>
        <v>207.35</v>
      </c>
      <c r="H27" s="72">
        <f>H26</f>
        <v>184.63</v>
      </c>
      <c r="I27" s="70" t="s">
        <v>16804</v>
      </c>
      <c r="J27" s="70" t="s">
        <v>16805</v>
      </c>
      <c r="K27" s="58"/>
      <c r="M27" s="94"/>
    </row>
    <row r="28" spans="1:14" x14ac:dyDescent="0.25">
      <c r="A28" s="67" t="s">
        <v>16806</v>
      </c>
      <c r="B28" s="67" t="s">
        <v>16807</v>
      </c>
      <c r="C28" s="67" t="s">
        <v>16808</v>
      </c>
      <c r="D28" s="69" t="s">
        <v>5</v>
      </c>
      <c r="E28" s="70">
        <v>5</v>
      </c>
      <c r="F28" s="70">
        <v>1</v>
      </c>
      <c r="G28" s="70">
        <f>ROUND($D$4*E28*F28,2)</f>
        <v>129.59</v>
      </c>
      <c r="H28" s="71">
        <f>ROUND(G28/365*329,2)</f>
        <v>116.81</v>
      </c>
      <c r="I28" s="70" t="s">
        <v>16785</v>
      </c>
      <c r="J28" s="70"/>
    </row>
    <row r="29" spans="1:14" s="73" customFormat="1" x14ac:dyDescent="0.25">
      <c r="A29" s="67"/>
      <c r="B29" s="67"/>
      <c r="C29" s="77"/>
      <c r="D29" s="69" t="s">
        <v>7</v>
      </c>
      <c r="E29" s="70">
        <v>0.5</v>
      </c>
      <c r="F29" s="70">
        <v>1</v>
      </c>
      <c r="G29" s="70">
        <f>ROUND($D$4*E29*F29,2)</f>
        <v>12.96</v>
      </c>
      <c r="H29" s="71">
        <f>ROUND(G29/365*329,2)</f>
        <v>11.68</v>
      </c>
      <c r="I29" s="70" t="s">
        <v>16785</v>
      </c>
      <c r="J29" s="70"/>
      <c r="K29" s="58"/>
      <c r="M29" s="94"/>
    </row>
    <row r="30" spans="1:14" x14ac:dyDescent="0.25">
      <c r="A30" s="67" t="s">
        <v>16806</v>
      </c>
      <c r="B30" s="67" t="s">
        <v>16807</v>
      </c>
      <c r="C30" s="67" t="s">
        <v>16808</v>
      </c>
      <c r="D30" s="72" t="s">
        <v>16702</v>
      </c>
      <c r="E30" s="72"/>
      <c r="F30" s="72"/>
      <c r="G30" s="72">
        <f>G28+G29</f>
        <v>142.55000000000001</v>
      </c>
      <c r="H30" s="72">
        <f>H28+H29</f>
        <v>128.49</v>
      </c>
      <c r="I30" s="70" t="s">
        <v>16785</v>
      </c>
      <c r="J30" s="70" t="s">
        <v>16809</v>
      </c>
    </row>
    <row r="31" spans="1:14" x14ac:dyDescent="0.25">
      <c r="A31" s="67" t="s">
        <v>16810</v>
      </c>
      <c r="B31" s="67" t="s">
        <v>16811</v>
      </c>
      <c r="C31" s="68" t="s">
        <v>16812</v>
      </c>
      <c r="D31" s="69" t="s">
        <v>7</v>
      </c>
      <c r="E31" s="70">
        <v>0.5</v>
      </c>
      <c r="F31" s="70">
        <v>1</v>
      </c>
      <c r="G31" s="70">
        <f>ROUND($D$4*E31*F31,2)</f>
        <v>12.96</v>
      </c>
      <c r="H31" s="71">
        <f>ROUND(G31/365*322,2)</f>
        <v>11.43</v>
      </c>
      <c r="I31" s="70" t="s">
        <v>16813</v>
      </c>
      <c r="J31" s="70"/>
    </row>
    <row r="32" spans="1:14" x14ac:dyDescent="0.25">
      <c r="A32" s="67" t="s">
        <v>16810</v>
      </c>
      <c r="B32" s="67" t="s">
        <v>16811</v>
      </c>
      <c r="C32" s="68" t="s">
        <v>16812</v>
      </c>
      <c r="D32" s="72" t="s">
        <v>16702</v>
      </c>
      <c r="E32" s="72"/>
      <c r="F32" s="72"/>
      <c r="G32" s="72">
        <f>G31</f>
        <v>12.96</v>
      </c>
      <c r="H32" s="72">
        <f>H31</f>
        <v>11.43</v>
      </c>
      <c r="I32" s="70" t="s">
        <v>16813</v>
      </c>
      <c r="J32" s="70" t="s">
        <v>16814</v>
      </c>
    </row>
    <row r="33" spans="1:18" x14ac:dyDescent="0.25">
      <c r="A33" s="80" t="s">
        <v>16815</v>
      </c>
      <c r="B33" s="80" t="s">
        <v>16816</v>
      </c>
      <c r="C33" s="80" t="s">
        <v>16817</v>
      </c>
      <c r="D33" s="69" t="s">
        <v>7</v>
      </c>
      <c r="E33" s="70">
        <v>0.5</v>
      </c>
      <c r="F33" s="70">
        <v>1</v>
      </c>
      <c r="G33" s="70">
        <f>ROUND($D$4*E33*F33,2)</f>
        <v>12.96</v>
      </c>
      <c r="H33" s="71">
        <f>ROUND(G33/365*287,2)</f>
        <v>10.19</v>
      </c>
      <c r="I33" s="70" t="s">
        <v>16818</v>
      </c>
      <c r="J33" s="70"/>
    </row>
    <row r="34" spans="1:18" s="1" customFormat="1" x14ac:dyDescent="0.25">
      <c r="A34" s="80" t="s">
        <v>16815</v>
      </c>
      <c r="B34" s="80" t="s">
        <v>16816</v>
      </c>
      <c r="C34" s="80" t="s">
        <v>16817</v>
      </c>
      <c r="D34" s="72" t="s">
        <v>16702</v>
      </c>
      <c r="E34" s="72"/>
      <c r="F34" s="72"/>
      <c r="G34" s="72">
        <f>G33</f>
        <v>12.96</v>
      </c>
      <c r="H34" s="72">
        <f>H33</f>
        <v>10.19</v>
      </c>
      <c r="I34" s="70" t="s">
        <v>16818</v>
      </c>
      <c r="J34" s="70" t="s">
        <v>16819</v>
      </c>
      <c r="K34" s="58"/>
      <c r="L34" s="56"/>
      <c r="M34" s="89"/>
      <c r="N34" s="56"/>
      <c r="O34" s="56"/>
      <c r="P34" s="56"/>
      <c r="Q34" s="56"/>
      <c r="R34" s="56"/>
    </row>
    <row r="35" spans="1:18" s="1" customFormat="1" ht="33" hidden="1" customHeight="1" x14ac:dyDescent="0.25">
      <c r="A35" s="67"/>
      <c r="B35" s="67"/>
      <c r="C35" s="77"/>
      <c r="D35" s="78"/>
      <c r="E35" s="72"/>
      <c r="F35" s="72"/>
      <c r="G35" s="72"/>
      <c r="H35" s="72"/>
      <c r="I35" s="70"/>
      <c r="J35" s="70"/>
      <c r="K35" s="47"/>
      <c r="M35" s="97"/>
    </row>
    <row r="36" spans="1:18" hidden="1" x14ac:dyDescent="0.25">
      <c r="A36" s="67"/>
      <c r="B36" s="67"/>
      <c r="C36" s="68"/>
      <c r="D36" s="69"/>
      <c r="E36" s="70"/>
      <c r="F36" s="70"/>
      <c r="G36" s="72"/>
      <c r="H36" s="79"/>
      <c r="I36" s="70"/>
      <c r="J36" s="70"/>
    </row>
    <row r="37" spans="1:18" hidden="1" x14ac:dyDescent="0.25">
      <c r="A37" s="67"/>
      <c r="B37" s="67"/>
      <c r="C37" s="77"/>
      <c r="D37" s="78"/>
      <c r="E37" s="72"/>
      <c r="F37" s="72"/>
      <c r="G37" s="72"/>
      <c r="H37" s="72"/>
      <c r="I37" s="70"/>
      <c r="J37" s="70"/>
    </row>
    <row r="38" spans="1:18" hidden="1" x14ac:dyDescent="0.25">
      <c r="A38" s="67"/>
      <c r="B38" s="67"/>
      <c r="C38" s="67"/>
      <c r="D38" s="69"/>
      <c r="E38" s="70"/>
      <c r="F38" s="70"/>
      <c r="G38" s="72"/>
      <c r="H38" s="79"/>
      <c r="I38" s="70"/>
      <c r="J38" s="70"/>
    </row>
    <row r="39" spans="1:18" hidden="1" x14ac:dyDescent="0.25">
      <c r="A39" s="67"/>
      <c r="B39" s="67"/>
      <c r="C39" s="77"/>
      <c r="D39" s="78"/>
      <c r="E39" s="72"/>
      <c r="F39" s="72"/>
      <c r="G39" s="72"/>
      <c r="H39" s="72"/>
      <c r="I39" s="70"/>
      <c r="J39" s="70"/>
    </row>
    <row r="40" spans="1:18" hidden="1" x14ac:dyDescent="0.25">
      <c r="A40" s="67"/>
      <c r="B40" s="67"/>
      <c r="C40" s="68"/>
      <c r="D40" s="69"/>
      <c r="E40" s="70"/>
      <c r="F40" s="70"/>
      <c r="G40" s="72"/>
      <c r="H40" s="79"/>
      <c r="I40" s="70"/>
      <c r="J40" s="70"/>
    </row>
    <row r="41" spans="1:18" hidden="1" x14ac:dyDescent="0.25">
      <c r="A41" s="67"/>
      <c r="B41" s="67"/>
      <c r="C41" s="68"/>
      <c r="D41" s="69"/>
      <c r="E41" s="70"/>
      <c r="F41" s="70"/>
      <c r="G41" s="72"/>
      <c r="H41" s="79"/>
      <c r="I41" s="70"/>
      <c r="J41" s="70"/>
    </row>
    <row r="42" spans="1:18" hidden="1" x14ac:dyDescent="0.25">
      <c r="A42" s="67"/>
      <c r="B42" s="67"/>
      <c r="C42" s="77"/>
      <c r="D42" s="78"/>
      <c r="E42" s="72"/>
      <c r="F42" s="72"/>
      <c r="G42" s="72"/>
      <c r="H42" s="72"/>
      <c r="I42" s="70"/>
      <c r="J42" s="70"/>
    </row>
    <row r="43" spans="1:18" hidden="1" x14ac:dyDescent="0.25">
      <c r="A43" s="67"/>
      <c r="B43" s="67"/>
      <c r="C43" s="67"/>
      <c r="D43" s="69"/>
      <c r="E43" s="70"/>
      <c r="F43" s="70"/>
      <c r="G43" s="72"/>
      <c r="H43" s="79"/>
      <c r="I43" s="70"/>
      <c r="J43" s="70"/>
    </row>
    <row r="44" spans="1:18" hidden="1" x14ac:dyDescent="0.25">
      <c r="A44" s="67"/>
      <c r="B44" s="67"/>
      <c r="C44" s="82"/>
      <c r="D44" s="78"/>
      <c r="E44" s="72"/>
      <c r="F44" s="72"/>
      <c r="G44" s="72"/>
      <c r="H44" s="72"/>
      <c r="I44" s="70"/>
      <c r="J44" s="70"/>
    </row>
    <row r="45" spans="1:18" hidden="1" x14ac:dyDescent="0.25">
      <c r="A45" s="67"/>
      <c r="B45" s="67"/>
      <c r="C45" s="72"/>
      <c r="D45" s="69"/>
      <c r="E45" s="70"/>
      <c r="F45" s="70"/>
      <c r="G45" s="72"/>
      <c r="H45" s="72"/>
      <c r="I45" s="70"/>
    </row>
    <row r="46" spans="1:18" hidden="1" x14ac:dyDescent="0.25">
      <c r="A46" s="70"/>
      <c r="B46" s="70"/>
      <c r="C46" s="70"/>
      <c r="D46" s="70"/>
      <c r="E46" s="70"/>
      <c r="F46" s="70"/>
      <c r="G46" s="70"/>
      <c r="H46" s="71"/>
      <c r="I46" s="70"/>
    </row>
    <row r="47" spans="1:18" hidden="1" x14ac:dyDescent="0.25">
      <c r="A47" s="67"/>
      <c r="B47" s="67"/>
      <c r="C47" s="72"/>
      <c r="D47" s="69"/>
      <c r="E47" s="70"/>
      <c r="F47" s="70"/>
      <c r="G47" s="72"/>
      <c r="H47" s="72"/>
      <c r="I47" s="70"/>
    </row>
    <row r="48" spans="1:18" hidden="1" x14ac:dyDescent="0.25">
      <c r="A48" s="70"/>
      <c r="B48" s="70"/>
      <c r="C48" s="83"/>
      <c r="D48" s="69"/>
      <c r="E48" s="70"/>
      <c r="F48" s="70"/>
      <c r="G48" s="70"/>
      <c r="H48" s="71"/>
      <c r="I48" s="70"/>
    </row>
    <row r="49" spans="1:13" hidden="1" x14ac:dyDescent="0.25">
      <c r="A49" s="67"/>
      <c r="B49" s="67"/>
      <c r="C49" s="84"/>
      <c r="D49" s="69"/>
      <c r="E49" s="70"/>
      <c r="F49" s="70"/>
      <c r="G49" s="72"/>
      <c r="H49" s="72"/>
      <c r="I49" s="70"/>
    </row>
    <row r="50" spans="1:13" hidden="1" x14ac:dyDescent="0.25">
      <c r="A50" s="80"/>
      <c r="B50" s="80"/>
      <c r="C50" s="85"/>
      <c r="D50" s="69"/>
      <c r="E50" s="70"/>
      <c r="F50" s="70"/>
      <c r="G50" s="70"/>
      <c r="H50" s="71"/>
      <c r="I50" s="70"/>
    </row>
    <row r="51" spans="1:13" hidden="1" x14ac:dyDescent="0.25">
      <c r="A51" s="70"/>
      <c r="B51" s="70"/>
      <c r="C51" s="86"/>
      <c r="D51" s="70"/>
      <c r="E51" s="70"/>
      <c r="F51" s="70"/>
      <c r="G51" s="72"/>
      <c r="H51" s="72"/>
      <c r="I51" s="70"/>
    </row>
    <row r="52" spans="1:13" hidden="1" x14ac:dyDescent="0.25">
      <c r="A52" s="67"/>
      <c r="B52" s="67"/>
      <c r="C52" s="68"/>
      <c r="D52" s="69"/>
      <c r="E52" s="70"/>
      <c r="F52" s="70"/>
      <c r="G52" s="70"/>
      <c r="H52" s="71"/>
      <c r="I52" s="70"/>
    </row>
    <row r="53" spans="1:13" hidden="1" x14ac:dyDescent="0.25">
      <c r="A53" s="70"/>
      <c r="B53" s="70"/>
      <c r="C53" s="77"/>
      <c r="D53" s="70"/>
      <c r="E53" s="70"/>
      <c r="F53" s="70"/>
      <c r="G53" s="72"/>
      <c r="H53" s="72"/>
      <c r="I53" s="70"/>
    </row>
    <row r="54" spans="1:13" hidden="1" x14ac:dyDescent="0.25">
      <c r="A54" s="67"/>
      <c r="B54" s="67"/>
      <c r="C54" s="68"/>
      <c r="D54" s="69"/>
      <c r="E54" s="70"/>
      <c r="F54" s="70"/>
      <c r="G54" s="70"/>
      <c r="H54" s="71"/>
      <c r="I54" s="70"/>
    </row>
    <row r="55" spans="1:13" hidden="1" x14ac:dyDescent="0.25">
      <c r="A55" s="70"/>
      <c r="B55" s="70"/>
      <c r="C55" s="77"/>
      <c r="D55" s="70"/>
      <c r="E55" s="70"/>
      <c r="F55" s="70"/>
      <c r="G55" s="72"/>
      <c r="H55" s="72"/>
      <c r="I55" s="70"/>
    </row>
    <row r="56" spans="1:13" s="1" customFormat="1" hidden="1" x14ac:dyDescent="0.25">
      <c r="A56" s="67"/>
      <c r="B56" s="67"/>
      <c r="C56" s="68"/>
      <c r="D56" s="69"/>
      <c r="E56" s="70"/>
      <c r="F56" s="70"/>
      <c r="G56" s="70"/>
      <c r="H56" s="71"/>
      <c r="I56" s="70"/>
      <c r="J56" s="47"/>
      <c r="K56" s="47"/>
      <c r="M56" s="97"/>
    </row>
    <row r="57" spans="1:13" s="1" customFormat="1" hidden="1" x14ac:dyDescent="0.25">
      <c r="A57" s="70"/>
      <c r="B57" s="70"/>
      <c r="C57" s="77"/>
      <c r="D57" s="70"/>
      <c r="E57" s="70"/>
      <c r="F57" s="70"/>
      <c r="G57" s="72"/>
      <c r="H57" s="72"/>
      <c r="I57" s="70"/>
      <c r="J57" s="47"/>
      <c r="K57" s="47"/>
      <c r="M57" s="97"/>
    </row>
    <row r="58" spans="1:13" hidden="1" x14ac:dyDescent="0.25">
      <c r="A58" s="67"/>
      <c r="B58" s="67"/>
      <c r="C58" s="68"/>
      <c r="D58" s="69"/>
      <c r="E58" s="70"/>
      <c r="F58" s="70"/>
      <c r="G58" s="70"/>
      <c r="H58" s="71"/>
      <c r="I58" s="70"/>
    </row>
    <row r="59" spans="1:13" hidden="1" x14ac:dyDescent="0.25">
      <c r="A59" s="70"/>
      <c r="B59" s="70"/>
      <c r="C59" s="77"/>
      <c r="D59" s="70"/>
      <c r="E59" s="70"/>
      <c r="F59" s="70"/>
      <c r="G59" s="72"/>
      <c r="H59" s="72"/>
      <c r="I59" s="70"/>
    </row>
    <row r="60" spans="1:13" hidden="1" x14ac:dyDescent="0.25">
      <c r="A60" s="67"/>
      <c r="B60" s="67"/>
      <c r="C60" s="85"/>
      <c r="D60" s="69"/>
      <c r="E60" s="70"/>
      <c r="F60" s="70"/>
      <c r="G60" s="70"/>
      <c r="H60" s="71"/>
      <c r="I60" s="70"/>
    </row>
    <row r="61" spans="1:13" hidden="1" x14ac:dyDescent="0.25">
      <c r="A61" s="70"/>
      <c r="B61" s="70"/>
      <c r="C61" s="84"/>
      <c r="D61" s="70"/>
      <c r="E61" s="70"/>
      <c r="F61" s="70"/>
      <c r="G61" s="70"/>
      <c r="H61" s="79"/>
      <c r="I61" s="70"/>
    </row>
    <row r="62" spans="1:13" hidden="1" x14ac:dyDescent="0.25">
      <c r="A62" s="67"/>
      <c r="B62" s="67"/>
      <c r="C62" s="85"/>
      <c r="D62" s="69"/>
      <c r="E62" s="70"/>
      <c r="F62" s="70"/>
      <c r="G62" s="70"/>
      <c r="H62" s="71"/>
      <c r="I62" s="70"/>
    </row>
    <row r="63" spans="1:13" hidden="1" x14ac:dyDescent="0.25">
      <c r="A63" s="80"/>
      <c r="B63" s="80"/>
      <c r="C63" s="85"/>
      <c r="D63" s="87"/>
      <c r="E63" s="70"/>
      <c r="F63" s="70"/>
      <c r="G63" s="70"/>
      <c r="H63" s="71"/>
      <c r="I63" s="70"/>
    </row>
    <row r="64" spans="1:13" hidden="1" x14ac:dyDescent="0.25">
      <c r="A64" s="70"/>
      <c r="B64" s="70"/>
      <c r="C64" s="84"/>
      <c r="D64" s="70"/>
      <c r="E64" s="70"/>
      <c r="F64" s="70"/>
      <c r="G64" s="70"/>
      <c r="H64" s="79"/>
      <c r="I64" s="70"/>
    </row>
    <row r="65" spans="8:8" x14ac:dyDescent="0.25">
      <c r="H65" s="88"/>
    </row>
  </sheetData>
  <mergeCells count="3">
    <mergeCell ref="D1:F1"/>
    <mergeCell ref="H1:K1"/>
    <mergeCell ref="E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FAB6B-CAFC-423C-80EB-A4F75A42B151}">
  <dimension ref="A1:S65"/>
  <sheetViews>
    <sheetView workbookViewId="0">
      <selection activeCell="D12" sqref="D12"/>
    </sheetView>
  </sheetViews>
  <sheetFormatPr defaultRowHeight="15.75" x14ac:dyDescent="0.25"/>
  <cols>
    <col min="1" max="1" width="16.85546875" style="56" customWidth="1"/>
    <col min="2" max="2" width="15.5703125" style="56" customWidth="1"/>
    <col min="3" max="3" width="30.7109375" style="56" customWidth="1"/>
    <col min="4" max="4" width="20.140625" style="56" customWidth="1"/>
    <col min="5" max="7" width="14.85546875" style="56" customWidth="1"/>
    <col min="8" max="8" width="16.140625" style="56" customWidth="1"/>
    <col min="9" max="9" width="25" style="56" customWidth="1"/>
    <col min="10" max="10" width="23.28515625" style="58" customWidth="1"/>
    <col min="11" max="11" width="9.140625" style="58"/>
    <col min="12" max="12" width="9.7109375" style="89" customWidth="1"/>
    <col min="13" max="13" width="9.140625" style="56"/>
    <col min="14" max="14" width="9.140625" style="89"/>
    <col min="15" max="16384" width="9.140625" style="56"/>
  </cols>
  <sheetData>
    <row r="1" spans="1:19" x14ac:dyDescent="0.25">
      <c r="A1" s="1"/>
      <c r="B1" s="1"/>
      <c r="C1" s="4"/>
      <c r="D1" s="130" t="s">
        <v>11763</v>
      </c>
      <c r="E1" s="130"/>
      <c r="F1" s="130"/>
      <c r="G1" s="45"/>
      <c r="H1" s="131"/>
      <c r="I1" s="131"/>
      <c r="J1" s="131"/>
      <c r="K1" s="131"/>
      <c r="L1" s="109"/>
    </row>
    <row r="2" spans="1:19" x14ac:dyDescent="0.25">
      <c r="A2" s="1"/>
      <c r="B2" s="1"/>
      <c r="C2" s="4"/>
      <c r="D2" s="4"/>
      <c r="E2" s="132"/>
      <c r="F2" s="132"/>
      <c r="G2" s="57"/>
      <c r="I2" s="57"/>
    </row>
    <row r="3" spans="1:19" x14ac:dyDescent="0.25">
      <c r="A3" s="1"/>
      <c r="B3" s="1"/>
      <c r="C3" s="4"/>
      <c r="D3" s="4"/>
      <c r="E3" s="1"/>
      <c r="F3" s="12"/>
      <c r="G3" s="12"/>
      <c r="I3" s="12"/>
    </row>
    <row r="4" spans="1:19" x14ac:dyDescent="0.25">
      <c r="A4" s="90" t="s">
        <v>2378</v>
      </c>
      <c r="B4" s="39"/>
      <c r="C4" s="91"/>
      <c r="D4" s="17">
        <v>25.918199592668024</v>
      </c>
      <c r="E4" s="1"/>
      <c r="F4" s="12"/>
      <c r="G4" s="12"/>
      <c r="I4" s="12"/>
    </row>
    <row r="5" spans="1:19" x14ac:dyDescent="0.25">
      <c r="A5" s="1"/>
      <c r="B5" s="1"/>
      <c r="C5" s="4"/>
      <c r="D5" s="4"/>
      <c r="E5" s="1"/>
      <c r="F5" s="12"/>
      <c r="G5" s="12"/>
      <c r="I5" s="12"/>
    </row>
    <row r="6" spans="1:19" ht="102" customHeight="1" x14ac:dyDescent="0.25">
      <c r="A6" s="123" t="s">
        <v>879</v>
      </c>
      <c r="B6" s="93" t="s">
        <v>16692</v>
      </c>
      <c r="C6" s="64" t="s">
        <v>367</v>
      </c>
      <c r="D6" s="124" t="s">
        <v>0</v>
      </c>
      <c r="E6" s="124" t="s">
        <v>1</v>
      </c>
      <c r="F6" s="124" t="s">
        <v>16693</v>
      </c>
      <c r="G6" s="124" t="s">
        <v>16694</v>
      </c>
      <c r="H6" s="124" t="s">
        <v>16695</v>
      </c>
      <c r="I6" s="124" t="s">
        <v>16696</v>
      </c>
      <c r="J6" s="66" t="s">
        <v>16697</v>
      </c>
      <c r="N6" s="56"/>
    </row>
    <row r="7" spans="1:19" x14ac:dyDescent="0.25">
      <c r="A7" s="67" t="s">
        <v>20993</v>
      </c>
      <c r="B7" s="67" t="s">
        <v>20994</v>
      </c>
      <c r="C7" s="68" t="s">
        <v>20995</v>
      </c>
      <c r="D7" s="69" t="s">
        <v>5</v>
      </c>
      <c r="E7" s="70">
        <v>5</v>
      </c>
      <c r="F7" s="70">
        <v>1</v>
      </c>
      <c r="G7" s="70">
        <f>ROUND($D$4*E7*F7,2)</f>
        <v>129.59</v>
      </c>
      <c r="H7" s="71">
        <f>ROUND(G7/365*282,2)</f>
        <v>100.12</v>
      </c>
      <c r="I7" s="70" t="s">
        <v>20996</v>
      </c>
      <c r="J7" s="70"/>
      <c r="N7" s="56"/>
    </row>
    <row r="8" spans="1:19" s="73" customFormat="1" x14ac:dyDescent="0.25">
      <c r="A8" s="67" t="s">
        <v>20993</v>
      </c>
      <c r="B8" s="67" t="s">
        <v>20994</v>
      </c>
      <c r="C8" s="68" t="s">
        <v>20995</v>
      </c>
      <c r="D8" s="72" t="s">
        <v>16702</v>
      </c>
      <c r="E8" s="72"/>
      <c r="F8" s="72"/>
      <c r="G8" s="72">
        <f>G7</f>
        <v>129.59</v>
      </c>
      <c r="H8" s="72">
        <f>H7</f>
        <v>100.12</v>
      </c>
      <c r="I8" s="70" t="s">
        <v>20996</v>
      </c>
      <c r="J8" s="70" t="s">
        <v>20997</v>
      </c>
      <c r="K8" s="58"/>
      <c r="L8" s="89"/>
      <c r="N8" s="94"/>
    </row>
    <row r="9" spans="1:19" s="1" customFormat="1" x14ac:dyDescent="0.25">
      <c r="A9" s="67" t="s">
        <v>20998</v>
      </c>
      <c r="B9" s="67" t="s">
        <v>20999</v>
      </c>
      <c r="C9" s="68" t="s">
        <v>21000</v>
      </c>
      <c r="D9" s="69" t="s">
        <v>5</v>
      </c>
      <c r="E9" s="70">
        <v>5</v>
      </c>
      <c r="F9" s="70">
        <v>1</v>
      </c>
      <c r="G9" s="70">
        <f>ROUND($D$4*E9*F9,2)</f>
        <v>129.59</v>
      </c>
      <c r="H9" s="71">
        <f>ROUND(G9/365*287,2)</f>
        <v>101.9</v>
      </c>
      <c r="I9" s="70" t="s">
        <v>16818</v>
      </c>
      <c r="J9" s="70"/>
      <c r="K9" s="58"/>
      <c r="L9" s="89"/>
      <c r="M9" s="56"/>
      <c r="N9" s="56"/>
      <c r="O9" s="56"/>
      <c r="P9" s="56"/>
      <c r="Q9" s="56"/>
      <c r="R9" s="56"/>
      <c r="S9" s="56"/>
    </row>
    <row r="10" spans="1:19" s="9" customFormat="1" x14ac:dyDescent="0.25">
      <c r="A10" s="67" t="s">
        <v>20998</v>
      </c>
      <c r="B10" s="67" t="s">
        <v>20999</v>
      </c>
      <c r="C10" s="68" t="s">
        <v>21000</v>
      </c>
      <c r="D10" s="72" t="s">
        <v>16702</v>
      </c>
      <c r="E10" s="72"/>
      <c r="F10" s="72"/>
      <c r="G10" s="72">
        <f>G9</f>
        <v>129.59</v>
      </c>
      <c r="H10" s="72">
        <f>H9</f>
        <v>101.9</v>
      </c>
      <c r="I10" s="70" t="s">
        <v>16818</v>
      </c>
      <c r="J10" s="70" t="s">
        <v>21001</v>
      </c>
      <c r="K10" s="58"/>
      <c r="L10" s="89"/>
      <c r="N10" s="95"/>
    </row>
    <row r="11" spans="1:19" s="1" customFormat="1" x14ac:dyDescent="0.25">
      <c r="A11" s="70" t="s">
        <v>21002</v>
      </c>
      <c r="B11" s="70" t="s">
        <v>21003</v>
      </c>
      <c r="C11" s="70" t="s">
        <v>21004</v>
      </c>
      <c r="D11" s="69" t="s">
        <v>5</v>
      </c>
      <c r="E11" s="70">
        <v>5</v>
      </c>
      <c r="F11" s="70">
        <v>3</v>
      </c>
      <c r="G11" s="70">
        <f>ROUND($D$4*E11*F11,2)</f>
        <v>388.77</v>
      </c>
      <c r="H11" s="71">
        <f>ROUND(G11/365*281,2)</f>
        <v>299.3</v>
      </c>
      <c r="I11" s="70" t="s">
        <v>21005</v>
      </c>
      <c r="J11" s="70"/>
      <c r="K11" s="58"/>
      <c r="L11" s="89"/>
      <c r="M11" s="56"/>
      <c r="N11" s="56"/>
      <c r="O11" s="56"/>
      <c r="P11" s="56"/>
      <c r="Q11" s="56"/>
      <c r="R11" s="56"/>
      <c r="S11" s="56"/>
    </row>
    <row r="12" spans="1:19" s="73" customFormat="1" x14ac:dyDescent="0.25">
      <c r="A12" s="70" t="s">
        <v>21002</v>
      </c>
      <c r="B12" s="70" t="s">
        <v>21003</v>
      </c>
      <c r="C12" s="70" t="s">
        <v>21004</v>
      </c>
      <c r="D12" s="69" t="s">
        <v>7</v>
      </c>
      <c r="E12" s="70">
        <v>0.5</v>
      </c>
      <c r="F12" s="70">
        <v>2</v>
      </c>
      <c r="G12" s="70">
        <f>ROUND($D$4*E12*F12,2)</f>
        <v>25.92</v>
      </c>
      <c r="H12" s="71">
        <f>ROUND(G12/365*281,2)</f>
        <v>19.95</v>
      </c>
      <c r="I12" s="70" t="s">
        <v>21005</v>
      </c>
      <c r="J12" s="70"/>
      <c r="K12" s="58"/>
      <c r="L12" s="89"/>
      <c r="N12" s="94"/>
    </row>
    <row r="13" spans="1:19" s="73" customFormat="1" x14ac:dyDescent="0.25">
      <c r="A13" s="70" t="s">
        <v>21002</v>
      </c>
      <c r="B13" s="70" t="s">
        <v>21003</v>
      </c>
      <c r="C13" s="70" t="s">
        <v>21004</v>
      </c>
      <c r="D13" s="72" t="s">
        <v>16702</v>
      </c>
      <c r="E13" s="70"/>
      <c r="F13" s="70"/>
      <c r="G13" s="72">
        <f>SUM(G11:G12)</f>
        <v>414.69</v>
      </c>
      <c r="H13" s="72">
        <f>SUM(H11:H12)</f>
        <v>319.25</v>
      </c>
      <c r="I13" s="70" t="s">
        <v>21005</v>
      </c>
      <c r="J13" s="70" t="s">
        <v>21006</v>
      </c>
      <c r="K13" s="58"/>
      <c r="L13" s="89"/>
      <c r="M13" s="56"/>
      <c r="N13" s="89"/>
      <c r="O13" s="56"/>
      <c r="P13" s="56"/>
      <c r="Q13" s="56"/>
      <c r="R13" s="56"/>
      <c r="S13" s="56"/>
    </row>
    <row r="14" spans="1:19" s="73" customFormat="1" x14ac:dyDescent="0.25">
      <c r="A14" s="70" t="s">
        <v>21007</v>
      </c>
      <c r="B14" s="70" t="s">
        <v>21008</v>
      </c>
      <c r="C14" s="70" t="s">
        <v>21009</v>
      </c>
      <c r="D14" s="69" t="s">
        <v>5</v>
      </c>
      <c r="E14" s="70">
        <v>5</v>
      </c>
      <c r="F14" s="70">
        <v>1</v>
      </c>
      <c r="G14" s="70">
        <f>ROUND($D$4*E14*F14,2)</f>
        <v>129.59</v>
      </c>
      <c r="H14" s="71">
        <f>ROUND(G14/365*290,2)</f>
        <v>102.96</v>
      </c>
      <c r="I14" s="70" t="s">
        <v>21010</v>
      </c>
      <c r="J14" s="70"/>
      <c r="K14" s="58"/>
      <c r="L14" s="89"/>
      <c r="M14" s="56"/>
      <c r="N14" s="56"/>
      <c r="O14" s="56"/>
    </row>
    <row r="15" spans="1:19" s="1" customFormat="1" x14ac:dyDescent="0.25">
      <c r="A15" s="70" t="s">
        <v>21007</v>
      </c>
      <c r="B15" s="70" t="s">
        <v>21008</v>
      </c>
      <c r="C15" s="70" t="s">
        <v>21009</v>
      </c>
      <c r="D15" s="72" t="s">
        <v>16702</v>
      </c>
      <c r="E15" s="72"/>
      <c r="F15" s="72"/>
      <c r="G15" s="72">
        <f>G14</f>
        <v>129.59</v>
      </c>
      <c r="H15" s="72">
        <f>H14</f>
        <v>102.96</v>
      </c>
      <c r="I15" s="70" t="s">
        <v>21010</v>
      </c>
      <c r="J15" s="70" t="s">
        <v>21011</v>
      </c>
      <c r="K15" s="58"/>
      <c r="L15" s="89"/>
      <c r="M15" s="56"/>
      <c r="N15" s="89"/>
      <c r="O15" s="56"/>
      <c r="P15" s="56"/>
      <c r="Q15" s="56"/>
      <c r="R15" s="56"/>
      <c r="S15" s="56"/>
    </row>
    <row r="16" spans="1:19" s="9" customFormat="1" ht="31.5" x14ac:dyDescent="0.25">
      <c r="A16" s="125" t="s">
        <v>21012</v>
      </c>
      <c r="B16" s="126" t="s">
        <v>21013</v>
      </c>
      <c r="C16" s="126" t="s">
        <v>21014</v>
      </c>
      <c r="D16" s="69" t="s">
        <v>7</v>
      </c>
      <c r="E16" s="70">
        <v>0.5</v>
      </c>
      <c r="F16" s="70">
        <v>1</v>
      </c>
      <c r="G16" s="70">
        <f>ROUND($D$4*E16*F16,2)</f>
        <v>12.96</v>
      </c>
      <c r="H16" s="71">
        <f>ROUND(G16/365*283,2)</f>
        <v>10.050000000000001</v>
      </c>
      <c r="I16" s="70" t="s">
        <v>21015</v>
      </c>
      <c r="J16" s="70"/>
      <c r="K16" s="58"/>
      <c r="L16" s="89"/>
      <c r="M16" s="56"/>
      <c r="N16" s="56"/>
      <c r="O16" s="56"/>
    </row>
    <row r="17" spans="1:15" ht="31.5" x14ac:dyDescent="0.25">
      <c r="A17" s="125" t="s">
        <v>21012</v>
      </c>
      <c r="B17" s="126" t="s">
        <v>21013</v>
      </c>
      <c r="C17" s="126" t="s">
        <v>21014</v>
      </c>
      <c r="D17" s="72" t="s">
        <v>16702</v>
      </c>
      <c r="E17" s="72"/>
      <c r="F17" s="72"/>
      <c r="G17" s="72">
        <f>G16</f>
        <v>12.96</v>
      </c>
      <c r="H17" s="72">
        <f>H16</f>
        <v>10.050000000000001</v>
      </c>
      <c r="I17" s="70" t="s">
        <v>21015</v>
      </c>
      <c r="J17" s="70" t="s">
        <v>21016</v>
      </c>
    </row>
    <row r="18" spans="1:15" s="73" customFormat="1" ht="31.5" x14ac:dyDescent="0.25">
      <c r="A18" s="67" t="s">
        <v>21017</v>
      </c>
      <c r="B18" s="68" t="s">
        <v>21018</v>
      </c>
      <c r="C18" s="68" t="s">
        <v>21019</v>
      </c>
      <c r="D18" s="69" t="s">
        <v>7</v>
      </c>
      <c r="E18" s="70">
        <v>0.5</v>
      </c>
      <c r="F18" s="70">
        <v>1</v>
      </c>
      <c r="G18" s="70">
        <f>ROUND($D$4*E18*F18,2)</f>
        <v>12.96</v>
      </c>
      <c r="H18" s="71">
        <f>ROUND(G18/365*280,2)</f>
        <v>9.94</v>
      </c>
      <c r="I18" s="70" t="s">
        <v>21020</v>
      </c>
      <c r="J18" s="70"/>
      <c r="K18" s="58"/>
      <c r="L18" s="89"/>
      <c r="M18" s="56"/>
      <c r="N18" s="56"/>
      <c r="O18" s="56"/>
    </row>
    <row r="19" spans="1:15" ht="31.5" x14ac:dyDescent="0.25">
      <c r="A19" s="67" t="s">
        <v>21017</v>
      </c>
      <c r="B19" s="68" t="s">
        <v>21018</v>
      </c>
      <c r="C19" s="68" t="s">
        <v>21019</v>
      </c>
      <c r="D19" s="72" t="s">
        <v>16702</v>
      </c>
      <c r="E19" s="72"/>
      <c r="F19" s="72"/>
      <c r="G19" s="72">
        <f>G18</f>
        <v>12.96</v>
      </c>
      <c r="H19" s="72">
        <f>H18</f>
        <v>9.94</v>
      </c>
      <c r="I19" s="70" t="s">
        <v>21020</v>
      </c>
      <c r="J19" s="70" t="s">
        <v>21021</v>
      </c>
    </row>
    <row r="20" spans="1:15" s="73" customFormat="1" x14ac:dyDescent="0.25">
      <c r="A20" s="70" t="s">
        <v>21022</v>
      </c>
      <c r="B20" s="70" t="s">
        <v>21023</v>
      </c>
      <c r="C20" s="70" t="s">
        <v>21024</v>
      </c>
      <c r="D20" s="69" t="s">
        <v>3</v>
      </c>
      <c r="E20" s="96">
        <v>10</v>
      </c>
      <c r="F20" s="96">
        <v>1</v>
      </c>
      <c r="G20" s="70">
        <f>ROUND($D$4*E20*F20,2)</f>
        <v>259.18</v>
      </c>
      <c r="H20" s="71">
        <f>ROUND(G20/365*283,2)</f>
        <v>200.95</v>
      </c>
      <c r="I20" s="70" t="s">
        <v>21015</v>
      </c>
      <c r="J20" s="70"/>
      <c r="K20" s="58"/>
      <c r="L20" s="89"/>
      <c r="M20" s="56"/>
      <c r="N20" s="56"/>
      <c r="O20" s="56"/>
    </row>
    <row r="21" spans="1:15" x14ac:dyDescent="0.25">
      <c r="A21" s="70" t="s">
        <v>21022</v>
      </c>
      <c r="B21" s="70" t="s">
        <v>21023</v>
      </c>
      <c r="C21" s="70" t="s">
        <v>21024</v>
      </c>
      <c r="D21" s="72" t="s">
        <v>16702</v>
      </c>
      <c r="E21" s="72"/>
      <c r="F21" s="72"/>
      <c r="G21" s="72">
        <f>G20</f>
        <v>259.18</v>
      </c>
      <c r="H21" s="72">
        <f>H20</f>
        <v>200.95</v>
      </c>
      <c r="I21" s="70" t="s">
        <v>21015</v>
      </c>
      <c r="J21" s="70" t="s">
        <v>21025</v>
      </c>
    </row>
    <row r="22" spans="1:15" s="73" customFormat="1" x14ac:dyDescent="0.25">
      <c r="A22" s="70" t="s">
        <v>21026</v>
      </c>
      <c r="B22" s="70" t="s">
        <v>21027</v>
      </c>
      <c r="C22" s="70" t="s">
        <v>21028</v>
      </c>
      <c r="D22" s="69" t="s">
        <v>5</v>
      </c>
      <c r="E22" s="70">
        <v>5</v>
      </c>
      <c r="F22" s="70">
        <v>2</v>
      </c>
      <c r="G22" s="70">
        <f>ROUND($D$4*E22*F22,2)</f>
        <v>259.18</v>
      </c>
      <c r="H22" s="71">
        <f>ROUND(G22/365*281,2)</f>
        <v>199.53</v>
      </c>
      <c r="I22" s="70" t="s">
        <v>21005</v>
      </c>
      <c r="J22" s="70"/>
      <c r="K22" s="58"/>
      <c r="L22" s="89"/>
      <c r="M22" s="56"/>
      <c r="N22" s="56"/>
      <c r="O22" s="56"/>
    </row>
    <row r="23" spans="1:15" x14ac:dyDescent="0.25">
      <c r="A23" s="70" t="s">
        <v>21026</v>
      </c>
      <c r="B23" s="70" t="s">
        <v>21027</v>
      </c>
      <c r="C23" s="70" t="s">
        <v>21028</v>
      </c>
      <c r="D23" s="69" t="s">
        <v>7</v>
      </c>
      <c r="E23" s="70">
        <v>0.5</v>
      </c>
      <c r="F23" s="70">
        <v>2</v>
      </c>
      <c r="G23" s="70">
        <f>ROUND($D$4*E23*F23,2)</f>
        <v>25.92</v>
      </c>
      <c r="H23" s="71">
        <f>ROUND(G23/365*281,2)</f>
        <v>19.95</v>
      </c>
      <c r="I23" s="70" t="s">
        <v>21005</v>
      </c>
      <c r="J23" s="70"/>
    </row>
    <row r="24" spans="1:15" s="73" customFormat="1" x14ac:dyDescent="0.25">
      <c r="A24" s="70" t="s">
        <v>21026</v>
      </c>
      <c r="B24" s="70" t="s">
        <v>21027</v>
      </c>
      <c r="C24" s="70" t="s">
        <v>21028</v>
      </c>
      <c r="D24" s="72" t="s">
        <v>16702</v>
      </c>
      <c r="E24" s="70"/>
      <c r="F24" s="70"/>
      <c r="G24" s="72">
        <f>SUM(G22:G23)</f>
        <v>285.10000000000002</v>
      </c>
      <c r="H24" s="72">
        <f>SUM(H22:H23)</f>
        <v>219.48</v>
      </c>
      <c r="I24" s="70" t="s">
        <v>21005</v>
      </c>
      <c r="J24" s="70" t="s">
        <v>21029</v>
      </c>
      <c r="K24" s="58"/>
      <c r="L24" s="89"/>
      <c r="M24" s="56"/>
      <c r="N24" s="89"/>
      <c r="O24" s="56"/>
    </row>
    <row r="25" spans="1:15" ht="31.5" x14ac:dyDescent="0.25">
      <c r="A25" s="70" t="s">
        <v>21030</v>
      </c>
      <c r="B25" s="70" t="s">
        <v>21031</v>
      </c>
      <c r="C25" s="70" t="s">
        <v>21032</v>
      </c>
      <c r="D25" s="69" t="s">
        <v>7</v>
      </c>
      <c r="E25" s="70">
        <v>0.5</v>
      </c>
      <c r="F25" s="70">
        <v>1</v>
      </c>
      <c r="G25" s="70">
        <f>ROUND($D$4*E25*F25,2)</f>
        <v>12.96</v>
      </c>
      <c r="H25" s="71">
        <f>ROUND(G25/365*281,2)</f>
        <v>9.98</v>
      </c>
      <c r="I25" s="70" t="s">
        <v>21005</v>
      </c>
      <c r="J25" s="70"/>
    </row>
    <row r="26" spans="1:15" ht="31.5" x14ac:dyDescent="0.25">
      <c r="A26" s="70" t="s">
        <v>21030</v>
      </c>
      <c r="B26" s="70" t="s">
        <v>21031</v>
      </c>
      <c r="C26" s="70" t="s">
        <v>21032</v>
      </c>
      <c r="D26" s="72" t="s">
        <v>16702</v>
      </c>
      <c r="E26" s="72"/>
      <c r="F26" s="72"/>
      <c r="G26" s="72">
        <f>G25</f>
        <v>12.96</v>
      </c>
      <c r="H26" s="72">
        <f>H25</f>
        <v>9.98</v>
      </c>
      <c r="I26" s="70" t="s">
        <v>21005</v>
      </c>
      <c r="J26" s="70" t="s">
        <v>21033</v>
      </c>
    </row>
    <row r="27" spans="1:15" s="73" customFormat="1" ht="31.5" x14ac:dyDescent="0.25">
      <c r="A27" s="70" t="s">
        <v>21034</v>
      </c>
      <c r="B27" s="70" t="s">
        <v>21035</v>
      </c>
      <c r="C27" s="70" t="s">
        <v>21036</v>
      </c>
      <c r="D27" s="69" t="s">
        <v>5</v>
      </c>
      <c r="E27" s="70">
        <v>5</v>
      </c>
      <c r="F27" s="70">
        <v>2</v>
      </c>
      <c r="G27" s="70">
        <f>ROUND($D$4*E27*F27,2)</f>
        <v>259.18</v>
      </c>
      <c r="H27" s="71">
        <f>ROUND(G27/365*275,2)</f>
        <v>195.27</v>
      </c>
      <c r="I27" s="70" t="s">
        <v>21037</v>
      </c>
      <c r="J27" s="70"/>
      <c r="K27" s="58"/>
      <c r="L27" s="89"/>
      <c r="M27" s="56"/>
      <c r="N27" s="56"/>
      <c r="O27" s="56"/>
    </row>
    <row r="28" spans="1:15" ht="31.5" x14ac:dyDescent="0.25">
      <c r="A28" s="70" t="s">
        <v>21034</v>
      </c>
      <c r="B28" s="70" t="s">
        <v>21035</v>
      </c>
      <c r="C28" s="70" t="s">
        <v>21036</v>
      </c>
      <c r="D28" s="72" t="s">
        <v>16702</v>
      </c>
      <c r="E28" s="72"/>
      <c r="F28" s="72"/>
      <c r="G28" s="72">
        <f>G27</f>
        <v>259.18</v>
      </c>
      <c r="H28" s="72">
        <f>H27</f>
        <v>195.27</v>
      </c>
      <c r="I28" s="70" t="s">
        <v>21037</v>
      </c>
      <c r="J28" s="70" t="s">
        <v>21038</v>
      </c>
    </row>
    <row r="29" spans="1:15" s="73" customFormat="1" x14ac:dyDescent="0.25">
      <c r="A29" s="67" t="s">
        <v>21039</v>
      </c>
      <c r="B29" s="67" t="s">
        <v>21040</v>
      </c>
      <c r="C29" s="68" t="s">
        <v>21041</v>
      </c>
      <c r="D29" s="69" t="s">
        <v>7</v>
      </c>
      <c r="E29" s="70">
        <v>0.5</v>
      </c>
      <c r="F29" s="70">
        <v>1</v>
      </c>
      <c r="G29" s="70">
        <f>ROUND($D$4*E29*F29,2)</f>
        <v>12.96</v>
      </c>
      <c r="H29" s="71">
        <f>ROUND(G29/365*277,2)</f>
        <v>9.84</v>
      </c>
      <c r="I29" s="70" t="s">
        <v>21042</v>
      </c>
      <c r="J29" s="70"/>
      <c r="K29" s="58"/>
      <c r="L29" s="89"/>
      <c r="M29" s="56"/>
      <c r="N29" s="56"/>
      <c r="O29" s="56"/>
    </row>
    <row r="30" spans="1:15" x14ac:dyDescent="0.25">
      <c r="A30" s="67" t="s">
        <v>21039</v>
      </c>
      <c r="B30" s="67" t="s">
        <v>21040</v>
      </c>
      <c r="C30" s="68" t="s">
        <v>21041</v>
      </c>
      <c r="D30" s="72" t="s">
        <v>16702</v>
      </c>
      <c r="E30" s="72"/>
      <c r="F30" s="72"/>
      <c r="G30" s="72">
        <f>G29</f>
        <v>12.96</v>
      </c>
      <c r="H30" s="72">
        <f>H29</f>
        <v>9.84</v>
      </c>
      <c r="I30" s="70" t="s">
        <v>21042</v>
      </c>
      <c r="J30" s="70" t="s">
        <v>21043</v>
      </c>
    </row>
    <row r="31" spans="1:15" ht="31.5" x14ac:dyDescent="0.25">
      <c r="A31" s="67" t="s">
        <v>21044</v>
      </c>
      <c r="B31" s="67" t="s">
        <v>21045</v>
      </c>
      <c r="C31" s="68" t="s">
        <v>21046</v>
      </c>
      <c r="D31" s="69" t="s">
        <v>7</v>
      </c>
      <c r="E31" s="70">
        <v>0.5</v>
      </c>
      <c r="F31" s="70">
        <v>1</v>
      </c>
      <c r="G31" s="70">
        <f>ROUND($D$4*E31*F31,2)</f>
        <v>12.96</v>
      </c>
      <c r="H31" s="71">
        <f>ROUND(G31/365*281,2)</f>
        <v>9.98</v>
      </c>
      <c r="I31" s="70" t="s">
        <v>21005</v>
      </c>
      <c r="J31" s="70"/>
    </row>
    <row r="32" spans="1:15" ht="31.5" x14ac:dyDescent="0.25">
      <c r="A32" s="67" t="s">
        <v>21044</v>
      </c>
      <c r="B32" s="67" t="s">
        <v>21045</v>
      </c>
      <c r="C32" s="68" t="s">
        <v>21046</v>
      </c>
      <c r="D32" s="72" t="s">
        <v>16702</v>
      </c>
      <c r="E32" s="72"/>
      <c r="F32" s="72"/>
      <c r="G32" s="72">
        <f>G31</f>
        <v>12.96</v>
      </c>
      <c r="H32" s="72">
        <f>H31</f>
        <v>9.98</v>
      </c>
      <c r="I32" s="70" t="s">
        <v>21005</v>
      </c>
      <c r="J32" s="70" t="s">
        <v>21047</v>
      </c>
    </row>
    <row r="33" spans="1:19" ht="31.5" x14ac:dyDescent="0.25">
      <c r="A33" s="80" t="s">
        <v>21048</v>
      </c>
      <c r="B33" s="80" t="s">
        <v>21049</v>
      </c>
      <c r="C33" s="85" t="s">
        <v>21050</v>
      </c>
      <c r="D33" s="69" t="s">
        <v>7</v>
      </c>
      <c r="E33" s="70">
        <v>0.5</v>
      </c>
      <c r="F33" s="70">
        <v>1</v>
      </c>
      <c r="G33" s="70">
        <f>ROUND($D$4*E33*F33,2)</f>
        <v>12.96</v>
      </c>
      <c r="H33" s="71">
        <f>ROUND(G33/365*302,2)</f>
        <v>10.72</v>
      </c>
      <c r="I33" s="70" t="s">
        <v>21051</v>
      </c>
      <c r="J33" s="70"/>
      <c r="N33" s="56"/>
    </row>
    <row r="34" spans="1:19" s="1" customFormat="1" ht="31.5" x14ac:dyDescent="0.25">
      <c r="A34" s="80" t="s">
        <v>21048</v>
      </c>
      <c r="B34" s="80" t="s">
        <v>21049</v>
      </c>
      <c r="C34" s="85" t="s">
        <v>21050</v>
      </c>
      <c r="D34" s="72" t="s">
        <v>16702</v>
      </c>
      <c r="E34" s="72"/>
      <c r="F34" s="72"/>
      <c r="G34" s="72">
        <f>G33</f>
        <v>12.96</v>
      </c>
      <c r="H34" s="72">
        <f>H33</f>
        <v>10.72</v>
      </c>
      <c r="I34" s="70" t="s">
        <v>21051</v>
      </c>
      <c r="J34" s="70" t="s">
        <v>21052</v>
      </c>
      <c r="K34" s="58"/>
      <c r="L34" s="89"/>
      <c r="M34" s="56"/>
      <c r="N34" s="89"/>
      <c r="O34" s="56"/>
      <c r="P34" s="56"/>
      <c r="Q34" s="56"/>
      <c r="R34" s="56"/>
      <c r="S34" s="56"/>
    </row>
    <row r="35" spans="1:19" s="1" customFormat="1" ht="33" customHeight="1" x14ac:dyDescent="0.25">
      <c r="A35" s="67"/>
      <c r="B35" s="67"/>
      <c r="C35" s="77"/>
      <c r="D35" s="78"/>
      <c r="E35" s="72"/>
      <c r="F35" s="72"/>
      <c r="G35" s="72"/>
      <c r="H35" s="72"/>
      <c r="I35" s="70"/>
      <c r="J35" s="70"/>
      <c r="K35" s="47"/>
      <c r="L35" s="97"/>
      <c r="N35" s="97"/>
    </row>
    <row r="36" spans="1:19" x14ac:dyDescent="0.25">
      <c r="A36" s="67"/>
      <c r="B36" s="67"/>
      <c r="C36" s="68"/>
      <c r="D36" s="69"/>
      <c r="E36" s="70"/>
      <c r="F36" s="70"/>
      <c r="G36" s="72"/>
      <c r="H36" s="79"/>
      <c r="I36" s="70"/>
      <c r="J36" s="70"/>
    </row>
    <row r="37" spans="1:19" x14ac:dyDescent="0.25">
      <c r="A37" s="67"/>
      <c r="B37" s="67"/>
      <c r="C37" s="77"/>
      <c r="D37" s="78"/>
      <c r="E37" s="72"/>
      <c r="F37" s="72"/>
      <c r="G37" s="72"/>
      <c r="H37" s="72"/>
      <c r="I37" s="70"/>
      <c r="J37" s="70"/>
    </row>
    <row r="38" spans="1:19" x14ac:dyDescent="0.25">
      <c r="A38" s="67"/>
      <c r="B38" s="67"/>
      <c r="C38" s="67"/>
      <c r="D38" s="69"/>
      <c r="E38" s="70"/>
      <c r="F38" s="70"/>
      <c r="G38" s="72"/>
      <c r="H38" s="79"/>
      <c r="I38" s="70"/>
      <c r="J38" s="70"/>
    </row>
    <row r="39" spans="1:19" x14ac:dyDescent="0.25">
      <c r="A39" s="67"/>
      <c r="B39" s="67"/>
      <c r="C39" s="77"/>
      <c r="D39" s="78"/>
      <c r="E39" s="72"/>
      <c r="F39" s="72"/>
      <c r="G39" s="72"/>
      <c r="H39" s="72"/>
      <c r="I39" s="70"/>
      <c r="J39" s="70"/>
    </row>
    <row r="40" spans="1:19" x14ac:dyDescent="0.25">
      <c r="A40" s="67"/>
      <c r="B40" s="67"/>
      <c r="C40" s="68"/>
      <c r="D40" s="69"/>
      <c r="E40" s="70"/>
      <c r="F40" s="70"/>
      <c r="G40" s="72"/>
      <c r="H40" s="79"/>
      <c r="I40" s="70"/>
      <c r="J40" s="70"/>
    </row>
    <row r="41" spans="1:19" x14ac:dyDescent="0.25">
      <c r="A41" s="67"/>
      <c r="B41" s="67"/>
      <c r="C41" s="68"/>
      <c r="D41" s="69"/>
      <c r="E41" s="70"/>
      <c r="F41" s="70"/>
      <c r="G41" s="72"/>
      <c r="H41" s="79"/>
      <c r="I41" s="70"/>
      <c r="J41" s="70"/>
    </row>
    <row r="42" spans="1:19" x14ac:dyDescent="0.25">
      <c r="A42" s="67"/>
      <c r="B42" s="67"/>
      <c r="C42" s="77"/>
      <c r="D42" s="78"/>
      <c r="E42" s="72"/>
      <c r="F42" s="72"/>
      <c r="G42" s="72"/>
      <c r="H42" s="72"/>
      <c r="I42" s="70"/>
      <c r="J42" s="70"/>
    </row>
    <row r="43" spans="1:19" x14ac:dyDescent="0.25">
      <c r="A43" s="67"/>
      <c r="B43" s="67"/>
      <c r="C43" s="67"/>
      <c r="D43" s="69"/>
      <c r="E43" s="70"/>
      <c r="F43" s="70"/>
      <c r="G43" s="72"/>
      <c r="H43" s="79"/>
      <c r="I43" s="70"/>
      <c r="J43" s="70"/>
    </row>
    <row r="44" spans="1:19" x14ac:dyDescent="0.25">
      <c r="A44" s="67"/>
      <c r="B44" s="67"/>
      <c r="C44" s="82"/>
      <c r="D44" s="78"/>
      <c r="E44" s="72"/>
      <c r="F44" s="72"/>
      <c r="G44" s="72"/>
      <c r="H44" s="72"/>
      <c r="I44" s="70"/>
      <c r="J44" s="70"/>
    </row>
    <row r="45" spans="1:19" hidden="1" x14ac:dyDescent="0.25">
      <c r="A45" s="67"/>
      <c r="B45" s="67"/>
      <c r="C45" s="72"/>
      <c r="D45" s="69"/>
      <c r="E45" s="70"/>
      <c r="F45" s="70"/>
      <c r="G45" s="72"/>
      <c r="H45" s="72"/>
      <c r="I45" s="70"/>
    </row>
    <row r="46" spans="1:19" hidden="1" x14ac:dyDescent="0.25">
      <c r="A46" s="70"/>
      <c r="B46" s="70"/>
      <c r="C46" s="70"/>
      <c r="D46" s="70"/>
      <c r="E46" s="70"/>
      <c r="F46" s="70"/>
      <c r="G46" s="70"/>
      <c r="H46" s="71"/>
      <c r="I46" s="70"/>
    </row>
    <row r="47" spans="1:19" hidden="1" x14ac:dyDescent="0.25">
      <c r="A47" s="67"/>
      <c r="B47" s="67"/>
      <c r="C47" s="72"/>
      <c r="D47" s="69"/>
      <c r="E47" s="70"/>
      <c r="F47" s="70"/>
      <c r="G47" s="72"/>
      <c r="H47" s="72"/>
      <c r="I47" s="70"/>
    </row>
    <row r="48" spans="1:19" hidden="1" x14ac:dyDescent="0.25">
      <c r="A48" s="70"/>
      <c r="B48" s="70"/>
      <c r="C48" s="83"/>
      <c r="D48" s="69"/>
      <c r="E48" s="70"/>
      <c r="F48" s="70"/>
      <c r="G48" s="70"/>
      <c r="H48" s="71"/>
      <c r="I48" s="70"/>
    </row>
    <row r="49" spans="1:14" hidden="1" x14ac:dyDescent="0.25">
      <c r="A49" s="67"/>
      <c r="B49" s="67"/>
      <c r="C49" s="84"/>
      <c r="D49" s="69"/>
      <c r="E49" s="70"/>
      <c r="F49" s="70"/>
      <c r="G49" s="72"/>
      <c r="H49" s="72"/>
      <c r="I49" s="70"/>
    </row>
    <row r="50" spans="1:14" hidden="1" x14ac:dyDescent="0.25">
      <c r="A50" s="80"/>
      <c r="B50" s="80"/>
      <c r="C50" s="85"/>
      <c r="D50" s="69"/>
      <c r="E50" s="70"/>
      <c r="F50" s="70"/>
      <c r="G50" s="70"/>
      <c r="H50" s="71"/>
      <c r="I50" s="70"/>
    </row>
    <row r="51" spans="1:14" hidden="1" x14ac:dyDescent="0.25">
      <c r="A51" s="70"/>
      <c r="B51" s="70"/>
      <c r="C51" s="86"/>
      <c r="D51" s="70"/>
      <c r="E51" s="70"/>
      <c r="F51" s="70"/>
      <c r="G51" s="72"/>
      <c r="H51" s="72"/>
      <c r="I51" s="70"/>
    </row>
    <row r="52" spans="1:14" hidden="1" x14ac:dyDescent="0.25">
      <c r="A52" s="67"/>
      <c r="B52" s="67"/>
      <c r="C52" s="68"/>
      <c r="D52" s="69"/>
      <c r="E52" s="70"/>
      <c r="F52" s="70"/>
      <c r="G52" s="70"/>
      <c r="H52" s="71"/>
      <c r="I52" s="70"/>
    </row>
    <row r="53" spans="1:14" hidden="1" x14ac:dyDescent="0.25">
      <c r="A53" s="70"/>
      <c r="B53" s="70"/>
      <c r="C53" s="77"/>
      <c r="D53" s="70"/>
      <c r="E53" s="70"/>
      <c r="F53" s="70"/>
      <c r="G53" s="72"/>
      <c r="H53" s="72"/>
      <c r="I53" s="70"/>
    </row>
    <row r="54" spans="1:14" hidden="1" x14ac:dyDescent="0.25">
      <c r="A54" s="67"/>
      <c r="B54" s="67"/>
      <c r="C54" s="68"/>
      <c r="D54" s="69"/>
      <c r="E54" s="70"/>
      <c r="F54" s="70"/>
      <c r="G54" s="70"/>
      <c r="H54" s="71"/>
      <c r="I54" s="70"/>
    </row>
    <row r="55" spans="1:14" hidden="1" x14ac:dyDescent="0.25">
      <c r="A55" s="70"/>
      <c r="B55" s="70"/>
      <c r="C55" s="77"/>
      <c r="D55" s="70"/>
      <c r="E55" s="70"/>
      <c r="F55" s="70"/>
      <c r="G55" s="72"/>
      <c r="H55" s="72"/>
      <c r="I55" s="70"/>
    </row>
    <row r="56" spans="1:14" s="1" customFormat="1" hidden="1" x14ac:dyDescent="0.25">
      <c r="A56" s="67"/>
      <c r="B56" s="67"/>
      <c r="C56" s="68"/>
      <c r="D56" s="69"/>
      <c r="E56" s="70"/>
      <c r="F56" s="70"/>
      <c r="G56" s="70"/>
      <c r="H56" s="71"/>
      <c r="I56" s="70"/>
      <c r="J56" s="47"/>
      <c r="K56" s="47"/>
      <c r="L56" s="97"/>
      <c r="N56" s="97"/>
    </row>
    <row r="57" spans="1:14" s="1" customFormat="1" hidden="1" x14ac:dyDescent="0.25">
      <c r="A57" s="70"/>
      <c r="B57" s="70"/>
      <c r="C57" s="77"/>
      <c r="D57" s="70"/>
      <c r="E57" s="70"/>
      <c r="F57" s="70"/>
      <c r="G57" s="72"/>
      <c r="H57" s="72"/>
      <c r="I57" s="70"/>
      <c r="J57" s="47"/>
      <c r="K57" s="47"/>
      <c r="L57" s="97"/>
      <c r="N57" s="97"/>
    </row>
    <row r="58" spans="1:14" hidden="1" x14ac:dyDescent="0.25">
      <c r="A58" s="67"/>
      <c r="B58" s="67"/>
      <c r="C58" s="68"/>
      <c r="D58" s="69"/>
      <c r="E58" s="70"/>
      <c r="F58" s="70"/>
      <c r="G58" s="70"/>
      <c r="H58" s="71"/>
      <c r="I58" s="70"/>
    </row>
    <row r="59" spans="1:14" hidden="1" x14ac:dyDescent="0.25">
      <c r="A59" s="70"/>
      <c r="B59" s="70"/>
      <c r="C59" s="77"/>
      <c r="D59" s="70"/>
      <c r="E59" s="70"/>
      <c r="F59" s="70"/>
      <c r="G59" s="72"/>
      <c r="H59" s="72"/>
      <c r="I59" s="70"/>
    </row>
    <row r="60" spans="1:14" hidden="1" x14ac:dyDescent="0.25">
      <c r="A60" s="67"/>
      <c r="B60" s="67"/>
      <c r="C60" s="85"/>
      <c r="D60" s="69"/>
      <c r="E60" s="70"/>
      <c r="F60" s="70"/>
      <c r="G60" s="70"/>
      <c r="H60" s="71"/>
      <c r="I60" s="70"/>
    </row>
    <row r="61" spans="1:14" hidden="1" x14ac:dyDescent="0.25">
      <c r="A61" s="70"/>
      <c r="B61" s="70"/>
      <c r="C61" s="84"/>
      <c r="D61" s="70"/>
      <c r="E61" s="70"/>
      <c r="F61" s="70"/>
      <c r="G61" s="70"/>
      <c r="H61" s="79"/>
      <c r="I61" s="70"/>
    </row>
    <row r="62" spans="1:14" hidden="1" x14ac:dyDescent="0.25">
      <c r="A62" s="67"/>
      <c r="B62" s="67"/>
      <c r="C62" s="85"/>
      <c r="D62" s="69"/>
      <c r="E62" s="70"/>
      <c r="F62" s="70"/>
      <c r="G62" s="70"/>
      <c r="H62" s="71"/>
      <c r="I62" s="70"/>
    </row>
    <row r="63" spans="1:14" hidden="1" x14ac:dyDescent="0.25">
      <c r="A63" s="80"/>
      <c r="B63" s="80"/>
      <c r="C63" s="85"/>
      <c r="D63" s="87"/>
      <c r="E63" s="70"/>
      <c r="F63" s="70"/>
      <c r="G63" s="70"/>
      <c r="H63" s="71"/>
      <c r="I63" s="70"/>
    </row>
    <row r="64" spans="1:14" hidden="1" x14ac:dyDescent="0.25">
      <c r="A64" s="70"/>
      <c r="B64" s="70"/>
      <c r="C64" s="84"/>
      <c r="D64" s="70"/>
      <c r="E64" s="70"/>
      <c r="F64" s="70"/>
      <c r="G64" s="70"/>
      <c r="H64" s="79"/>
      <c r="I64" s="70"/>
    </row>
    <row r="65" spans="8:8" x14ac:dyDescent="0.25">
      <c r="H65" s="88"/>
    </row>
  </sheetData>
  <mergeCells count="3">
    <mergeCell ref="D1:F1"/>
    <mergeCell ref="H1:K1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86C24-9228-4AFC-A660-0266C6AFC6FF}">
  <dimension ref="A1:S66"/>
  <sheetViews>
    <sheetView workbookViewId="0">
      <selection activeCell="D12" sqref="D12"/>
    </sheetView>
  </sheetViews>
  <sheetFormatPr defaultRowHeight="15.75" x14ac:dyDescent="0.25"/>
  <cols>
    <col min="1" max="1" width="16.85546875" style="56" customWidth="1"/>
    <col min="2" max="2" width="15.5703125" style="56" customWidth="1"/>
    <col min="3" max="3" width="30.7109375" style="56" customWidth="1"/>
    <col min="4" max="4" width="20.140625" style="56" customWidth="1"/>
    <col min="5" max="7" width="14.85546875" style="56" customWidth="1"/>
    <col min="8" max="8" width="16.140625" style="56" customWidth="1"/>
    <col min="9" max="9" width="25" style="56" customWidth="1"/>
    <col min="10" max="10" width="23.28515625" style="58" customWidth="1"/>
    <col min="11" max="11" width="9.140625" style="58"/>
    <col min="12" max="12" width="9.7109375" style="89" customWidth="1"/>
    <col min="13" max="13" width="9.140625" style="56"/>
    <col min="14" max="14" width="9.140625" style="89"/>
    <col min="15" max="15" width="14" style="56" customWidth="1"/>
    <col min="16" max="16384" width="9.140625" style="56"/>
  </cols>
  <sheetData>
    <row r="1" spans="1:19" x14ac:dyDescent="0.25">
      <c r="A1" s="1"/>
      <c r="B1" s="1"/>
      <c r="C1" s="4"/>
      <c r="D1" s="130" t="s">
        <v>11763</v>
      </c>
      <c r="E1" s="130"/>
      <c r="F1" s="130"/>
      <c r="G1" s="45"/>
      <c r="H1" s="131"/>
      <c r="I1" s="131"/>
      <c r="J1" s="131"/>
      <c r="K1" s="131"/>
      <c r="L1" s="109"/>
    </row>
    <row r="2" spans="1:19" x14ac:dyDescent="0.25">
      <c r="A2" s="1"/>
      <c r="B2" s="1"/>
      <c r="C2" s="4"/>
      <c r="D2" s="4"/>
      <c r="E2" s="132"/>
      <c r="F2" s="132"/>
      <c r="G2" s="57"/>
      <c r="I2" s="57"/>
    </row>
    <row r="3" spans="1:19" x14ac:dyDescent="0.25">
      <c r="A3" s="1"/>
      <c r="B3" s="1"/>
      <c r="C3" s="4"/>
      <c r="D3" s="4"/>
      <c r="E3" s="1"/>
      <c r="F3" s="12"/>
      <c r="G3" s="12"/>
      <c r="I3" s="12"/>
    </row>
    <row r="4" spans="1:19" x14ac:dyDescent="0.25">
      <c r="A4" s="90" t="s">
        <v>2378</v>
      </c>
      <c r="B4" s="39"/>
      <c r="C4" s="91"/>
      <c r="D4" s="17">
        <v>25.918199592668024</v>
      </c>
      <c r="E4" s="1"/>
      <c r="F4" s="12"/>
      <c r="G4" s="12"/>
      <c r="I4" s="12"/>
    </row>
    <row r="5" spans="1:19" x14ac:dyDescent="0.25">
      <c r="A5" s="1"/>
      <c r="B5" s="1"/>
      <c r="C5" s="4"/>
      <c r="D5" s="4"/>
      <c r="E5" s="1"/>
      <c r="F5" s="12"/>
      <c r="G5" s="12"/>
      <c r="I5" s="12"/>
    </row>
    <row r="6" spans="1:19" ht="102" customHeight="1" x14ac:dyDescent="0.25">
      <c r="A6" s="123" t="s">
        <v>879</v>
      </c>
      <c r="B6" s="93" t="s">
        <v>16692</v>
      </c>
      <c r="C6" s="64" t="s">
        <v>367</v>
      </c>
      <c r="D6" s="65" t="s">
        <v>0</v>
      </c>
      <c r="E6" s="65" t="s">
        <v>1</v>
      </c>
      <c r="F6" s="65" t="s">
        <v>16693</v>
      </c>
      <c r="G6" s="65" t="s">
        <v>16694</v>
      </c>
      <c r="H6" s="65" t="s">
        <v>16695</v>
      </c>
      <c r="I6" s="65" t="s">
        <v>16696</v>
      </c>
      <c r="J6" s="66" t="s">
        <v>16697</v>
      </c>
      <c r="N6" s="56"/>
      <c r="O6" s="127"/>
    </row>
    <row r="7" spans="1:19" ht="31.5" x14ac:dyDescent="0.25">
      <c r="A7" s="67" t="s">
        <v>21053</v>
      </c>
      <c r="B7" s="67" t="s">
        <v>21054</v>
      </c>
      <c r="C7" s="68" t="s">
        <v>21055</v>
      </c>
      <c r="D7" s="69" t="s">
        <v>8</v>
      </c>
      <c r="E7" s="70">
        <v>2</v>
      </c>
      <c r="F7" s="70">
        <v>1</v>
      </c>
      <c r="G7" s="70">
        <f>ROUND($D$4*E7*F7,2)</f>
        <v>51.84</v>
      </c>
      <c r="H7" s="71">
        <f>ROUND(G7/365*238,2)</f>
        <v>33.799999999999997</v>
      </c>
      <c r="I7" s="70" t="s">
        <v>21056</v>
      </c>
      <c r="J7" s="70"/>
      <c r="L7" s="58"/>
      <c r="N7" s="56"/>
    </row>
    <row r="8" spans="1:19" ht="31.5" x14ac:dyDescent="0.25">
      <c r="A8" s="67" t="s">
        <v>21053</v>
      </c>
      <c r="B8" s="67" t="s">
        <v>21054</v>
      </c>
      <c r="C8" s="68" t="s">
        <v>21055</v>
      </c>
      <c r="D8" s="69" t="s">
        <v>7</v>
      </c>
      <c r="E8" s="70">
        <v>0.5</v>
      </c>
      <c r="F8" s="70">
        <v>2</v>
      </c>
      <c r="G8" s="70">
        <f>ROUND($D$4*E8*F8,2)</f>
        <v>25.92</v>
      </c>
      <c r="H8" s="71">
        <f>ROUND(G8/365*238,2)</f>
        <v>16.899999999999999</v>
      </c>
      <c r="I8" s="70" t="s">
        <v>21056</v>
      </c>
      <c r="J8" s="70"/>
      <c r="N8" s="56"/>
    </row>
    <row r="9" spans="1:19" s="73" customFormat="1" ht="31.5" x14ac:dyDescent="0.25">
      <c r="A9" s="67" t="s">
        <v>21053</v>
      </c>
      <c r="B9" s="67" t="s">
        <v>21054</v>
      </c>
      <c r="C9" s="68" t="s">
        <v>21055</v>
      </c>
      <c r="D9" s="72" t="s">
        <v>16702</v>
      </c>
      <c r="E9" s="72"/>
      <c r="F9" s="72"/>
      <c r="G9" s="72">
        <f>G7+G8</f>
        <v>77.760000000000005</v>
      </c>
      <c r="H9" s="72">
        <f>H7+H8</f>
        <v>50.699999999999996</v>
      </c>
      <c r="I9" s="70" t="s">
        <v>21056</v>
      </c>
      <c r="J9" s="70" t="s">
        <v>21057</v>
      </c>
      <c r="K9" s="58"/>
      <c r="L9" s="89"/>
      <c r="N9" s="94"/>
    </row>
    <row r="10" spans="1:19" s="1" customFormat="1" ht="31.5" x14ac:dyDescent="0.25">
      <c r="A10" s="67" t="s">
        <v>21058</v>
      </c>
      <c r="B10" s="67" t="s">
        <v>21059</v>
      </c>
      <c r="C10" s="68" t="s">
        <v>21060</v>
      </c>
      <c r="D10" s="69" t="s">
        <v>7</v>
      </c>
      <c r="E10" s="70">
        <v>0.5</v>
      </c>
      <c r="F10" s="70">
        <v>1</v>
      </c>
      <c r="G10" s="70">
        <f>ROUND($D$4*E10*F10,2)</f>
        <v>12.96</v>
      </c>
      <c r="H10" s="71">
        <f>ROUND(G10/365*197,2)</f>
        <v>6.99</v>
      </c>
      <c r="I10" s="70" t="s">
        <v>21061</v>
      </c>
      <c r="J10" s="70"/>
      <c r="K10" s="58"/>
      <c r="L10" s="58"/>
      <c r="M10" s="56"/>
      <c r="N10" s="56"/>
      <c r="O10" s="56"/>
      <c r="P10" s="56"/>
      <c r="Q10" s="56"/>
      <c r="R10" s="56"/>
      <c r="S10" s="56"/>
    </row>
    <row r="11" spans="1:19" s="9" customFormat="1" ht="31.5" x14ac:dyDescent="0.25">
      <c r="A11" s="67" t="s">
        <v>21058</v>
      </c>
      <c r="B11" s="67" t="s">
        <v>21059</v>
      </c>
      <c r="C11" s="68" t="s">
        <v>21060</v>
      </c>
      <c r="D11" s="72" t="s">
        <v>16702</v>
      </c>
      <c r="E11" s="72"/>
      <c r="F11" s="72"/>
      <c r="G11" s="72">
        <f>G10</f>
        <v>12.96</v>
      </c>
      <c r="H11" s="72">
        <f>H10</f>
        <v>6.99</v>
      </c>
      <c r="I11" s="70" t="s">
        <v>21061</v>
      </c>
      <c r="J11" s="70" t="s">
        <v>21062</v>
      </c>
      <c r="K11" s="58"/>
      <c r="L11" s="89"/>
      <c r="N11" s="95"/>
    </row>
    <row r="12" spans="1:19" s="1" customFormat="1" ht="31.5" x14ac:dyDescent="0.25">
      <c r="A12" s="70" t="s">
        <v>21063</v>
      </c>
      <c r="B12" s="70" t="s">
        <v>21064</v>
      </c>
      <c r="C12" s="70" t="s">
        <v>21065</v>
      </c>
      <c r="D12" s="69" t="s">
        <v>7</v>
      </c>
      <c r="E12" s="70">
        <v>0.5</v>
      </c>
      <c r="F12" s="70">
        <v>1</v>
      </c>
      <c r="G12" s="70">
        <f>ROUND($D$4*E12*F12,2)</f>
        <v>12.96</v>
      </c>
      <c r="H12" s="71">
        <f>ROUND(G12/365*210,2)</f>
        <v>7.46</v>
      </c>
      <c r="I12" s="70" t="s">
        <v>21066</v>
      </c>
      <c r="J12" s="70"/>
      <c r="K12" s="58"/>
      <c r="L12" s="58"/>
      <c r="M12" s="56"/>
      <c r="N12" s="56"/>
      <c r="O12" s="56"/>
      <c r="P12" s="56"/>
      <c r="Q12" s="56"/>
      <c r="R12" s="56"/>
      <c r="S12" s="56"/>
    </row>
    <row r="13" spans="1:19" s="73" customFormat="1" ht="31.5" x14ac:dyDescent="0.25">
      <c r="A13" s="70" t="s">
        <v>21063</v>
      </c>
      <c r="B13" s="70" t="s">
        <v>21064</v>
      </c>
      <c r="C13" s="70" t="s">
        <v>21065</v>
      </c>
      <c r="D13" s="72" t="s">
        <v>16702</v>
      </c>
      <c r="E13" s="72"/>
      <c r="F13" s="72"/>
      <c r="G13" s="72">
        <f>G12</f>
        <v>12.96</v>
      </c>
      <c r="H13" s="72">
        <f>H12</f>
        <v>7.46</v>
      </c>
      <c r="I13" s="70" t="s">
        <v>21066</v>
      </c>
      <c r="J13" s="70" t="s">
        <v>21067</v>
      </c>
      <c r="K13" s="58"/>
      <c r="L13" s="89"/>
      <c r="N13" s="94"/>
    </row>
    <row r="14" spans="1:19" s="73" customFormat="1" x14ac:dyDescent="0.25">
      <c r="A14" s="70" t="s">
        <v>21068</v>
      </c>
      <c r="B14" s="70" t="s">
        <v>21069</v>
      </c>
      <c r="C14" s="70" t="s">
        <v>21070</v>
      </c>
      <c r="D14" s="69" t="s">
        <v>7</v>
      </c>
      <c r="E14" s="70">
        <v>0.5</v>
      </c>
      <c r="F14" s="70">
        <v>1</v>
      </c>
      <c r="G14" s="70">
        <f>ROUND($D$4*E14*F14,2)</f>
        <v>12.96</v>
      </c>
      <c r="H14" s="71">
        <f>ROUND(G14/365*223,2)</f>
        <v>7.92</v>
      </c>
      <c r="I14" s="70" t="s">
        <v>21071</v>
      </c>
      <c r="J14" s="70"/>
      <c r="K14" s="58"/>
      <c r="L14" s="58"/>
      <c r="M14" s="56"/>
      <c r="N14" s="56"/>
      <c r="O14" s="56"/>
      <c r="P14" s="56"/>
      <c r="Q14" s="56"/>
      <c r="R14" s="56"/>
      <c r="S14" s="56"/>
    </row>
    <row r="15" spans="1:19" s="73" customFormat="1" x14ac:dyDescent="0.25">
      <c r="A15" s="70" t="s">
        <v>21068</v>
      </c>
      <c r="B15" s="70" t="s">
        <v>21069</v>
      </c>
      <c r="C15" s="70" t="s">
        <v>21070</v>
      </c>
      <c r="D15" s="72" t="s">
        <v>16702</v>
      </c>
      <c r="E15" s="72"/>
      <c r="F15" s="72"/>
      <c r="G15" s="72">
        <f>G14</f>
        <v>12.96</v>
      </c>
      <c r="H15" s="72">
        <f>H14</f>
        <v>7.92</v>
      </c>
      <c r="I15" s="70" t="s">
        <v>21071</v>
      </c>
      <c r="J15" s="70" t="s">
        <v>21072</v>
      </c>
      <c r="K15" s="58"/>
      <c r="L15" s="89"/>
      <c r="M15" s="56"/>
      <c r="N15" s="56"/>
      <c r="O15" s="56"/>
    </row>
    <row r="16" spans="1:19" s="1" customFormat="1" x14ac:dyDescent="0.25">
      <c r="A16" s="70" t="s">
        <v>21073</v>
      </c>
      <c r="B16" s="70" t="s">
        <v>21074</v>
      </c>
      <c r="C16" s="70" t="s">
        <v>21075</v>
      </c>
      <c r="D16" s="69" t="s">
        <v>5</v>
      </c>
      <c r="E16" s="70">
        <v>5</v>
      </c>
      <c r="F16" s="70">
        <v>1</v>
      </c>
      <c r="G16" s="70">
        <f>ROUND($D$4*E16*F16,2)</f>
        <v>129.59</v>
      </c>
      <c r="H16" s="71">
        <f>ROUND(G16/365*222,2)</f>
        <v>78.819999999999993</v>
      </c>
      <c r="I16" s="70" t="s">
        <v>21076</v>
      </c>
      <c r="J16" s="70"/>
      <c r="K16" s="58"/>
      <c r="L16" s="58"/>
      <c r="M16" s="56"/>
      <c r="N16" s="56"/>
      <c r="O16" s="56"/>
      <c r="P16" s="56"/>
      <c r="Q16" s="56"/>
      <c r="R16" s="56"/>
      <c r="S16" s="56"/>
    </row>
    <row r="17" spans="1:15" s="9" customFormat="1" x14ac:dyDescent="0.25">
      <c r="A17" s="70" t="s">
        <v>21073</v>
      </c>
      <c r="B17" s="70" t="s">
        <v>21074</v>
      </c>
      <c r="C17" s="70" t="s">
        <v>21075</v>
      </c>
      <c r="D17" s="72" t="s">
        <v>16702</v>
      </c>
      <c r="E17" s="72"/>
      <c r="F17" s="72"/>
      <c r="G17" s="72">
        <f>G16</f>
        <v>129.59</v>
      </c>
      <c r="H17" s="72">
        <f>H16</f>
        <v>78.819999999999993</v>
      </c>
      <c r="I17" s="70" t="s">
        <v>21076</v>
      </c>
      <c r="J17" s="70" t="s">
        <v>21077</v>
      </c>
      <c r="K17" s="58"/>
      <c r="L17" s="89"/>
      <c r="M17" s="56"/>
      <c r="N17" s="56"/>
      <c r="O17" s="56"/>
    </row>
    <row r="18" spans="1:15" x14ac:dyDescent="0.25">
      <c r="A18" s="125" t="s">
        <v>21078</v>
      </c>
      <c r="B18" s="126" t="s">
        <v>21079</v>
      </c>
      <c r="C18" s="126" t="s">
        <v>21080</v>
      </c>
      <c r="D18" s="69" t="s">
        <v>7</v>
      </c>
      <c r="E18" s="70">
        <v>0.5</v>
      </c>
      <c r="F18" s="70">
        <v>2</v>
      </c>
      <c r="G18" s="70">
        <f>ROUND($D$4*E18*F18,2)</f>
        <v>25.92</v>
      </c>
      <c r="H18" s="71">
        <f>ROUND(G18/365*222,2)</f>
        <v>15.77</v>
      </c>
      <c r="I18" s="70" t="s">
        <v>21076</v>
      </c>
      <c r="J18" s="70"/>
    </row>
    <row r="19" spans="1:15" s="73" customFormat="1" x14ac:dyDescent="0.25">
      <c r="A19" s="125" t="s">
        <v>21078</v>
      </c>
      <c r="B19" s="126" t="s">
        <v>21079</v>
      </c>
      <c r="C19" s="126" t="s">
        <v>21080</v>
      </c>
      <c r="D19" s="72" t="s">
        <v>16702</v>
      </c>
      <c r="E19" s="72"/>
      <c r="F19" s="72"/>
      <c r="G19" s="72">
        <f>G18</f>
        <v>25.92</v>
      </c>
      <c r="H19" s="72">
        <f>H18</f>
        <v>15.77</v>
      </c>
      <c r="I19" s="70" t="s">
        <v>21076</v>
      </c>
      <c r="J19" s="70" t="s">
        <v>21081</v>
      </c>
      <c r="K19" s="58"/>
      <c r="L19" s="89"/>
      <c r="M19" s="56"/>
      <c r="N19" s="56"/>
      <c r="O19" s="56"/>
    </row>
    <row r="20" spans="1:15" x14ac:dyDescent="0.25">
      <c r="A20" s="67" t="s">
        <v>21082</v>
      </c>
      <c r="B20" s="68" t="s">
        <v>21083</v>
      </c>
      <c r="C20" s="68" t="s">
        <v>21084</v>
      </c>
      <c r="D20" s="69" t="s">
        <v>7</v>
      </c>
      <c r="E20" s="70">
        <v>0.5</v>
      </c>
      <c r="F20" s="70">
        <v>1</v>
      </c>
      <c r="G20" s="70">
        <f>ROUND($D$4*E20*F20,2)</f>
        <v>12.96</v>
      </c>
      <c r="H20" s="71">
        <f>ROUND(G20/365*218,2)</f>
        <v>7.74</v>
      </c>
      <c r="I20" s="70" t="s">
        <v>21085</v>
      </c>
      <c r="J20" s="70"/>
      <c r="L20" s="58"/>
      <c r="N20" s="56"/>
    </row>
    <row r="21" spans="1:15" s="73" customFormat="1" x14ac:dyDescent="0.25">
      <c r="A21" s="67" t="s">
        <v>21082</v>
      </c>
      <c r="B21" s="68" t="s">
        <v>21083</v>
      </c>
      <c r="C21" s="68" t="s">
        <v>21084</v>
      </c>
      <c r="D21" s="69" t="s">
        <v>8</v>
      </c>
      <c r="E21" s="70">
        <v>2</v>
      </c>
      <c r="F21" s="70">
        <v>1</v>
      </c>
      <c r="G21" s="70">
        <f>ROUND($D$4*E21*F21,2)</f>
        <v>51.84</v>
      </c>
      <c r="H21" s="71">
        <f>ROUND(G21/365*218,2)</f>
        <v>30.96</v>
      </c>
      <c r="I21" s="70" t="s">
        <v>21085</v>
      </c>
      <c r="J21" s="70"/>
      <c r="K21" s="58"/>
      <c r="L21" s="89"/>
      <c r="M21" s="56"/>
      <c r="N21" s="56"/>
      <c r="O21" s="56"/>
    </row>
    <row r="22" spans="1:15" x14ac:dyDescent="0.25">
      <c r="A22" s="67" t="s">
        <v>21082</v>
      </c>
      <c r="B22" s="68" t="s">
        <v>21083</v>
      </c>
      <c r="C22" s="68" t="s">
        <v>21084</v>
      </c>
      <c r="D22" s="72" t="s">
        <v>16702</v>
      </c>
      <c r="E22" s="72"/>
      <c r="F22" s="72"/>
      <c r="G22" s="72">
        <f>G20+G21</f>
        <v>64.800000000000011</v>
      </c>
      <c r="H22" s="72">
        <f>H20+H21</f>
        <v>38.700000000000003</v>
      </c>
      <c r="I22" s="70" t="s">
        <v>21085</v>
      </c>
      <c r="J22" s="70" t="s">
        <v>21086</v>
      </c>
    </row>
    <row r="23" spans="1:15" s="73" customFormat="1" x14ac:dyDescent="0.25">
      <c r="A23" s="70" t="s">
        <v>21087</v>
      </c>
      <c r="B23" s="70" t="s">
        <v>21088</v>
      </c>
      <c r="C23" s="70" t="s">
        <v>21089</v>
      </c>
      <c r="D23" s="69" t="s">
        <v>7</v>
      </c>
      <c r="E23" s="70">
        <v>0.5</v>
      </c>
      <c r="F23" s="70">
        <v>3</v>
      </c>
      <c r="G23" s="70">
        <f>ROUND($D$4*E23*F23,2)</f>
        <v>38.880000000000003</v>
      </c>
      <c r="H23" s="71">
        <f>ROUND(G23/365*217,2)</f>
        <v>23.11</v>
      </c>
      <c r="I23" s="70" t="s">
        <v>21090</v>
      </c>
      <c r="J23" s="70"/>
      <c r="K23" s="58"/>
      <c r="L23" s="58"/>
      <c r="M23" s="56"/>
      <c r="N23" s="56"/>
      <c r="O23" s="56"/>
    </row>
    <row r="24" spans="1:15" x14ac:dyDescent="0.25">
      <c r="A24" s="70" t="s">
        <v>21087</v>
      </c>
      <c r="B24" s="70" t="s">
        <v>21088</v>
      </c>
      <c r="C24" s="70" t="s">
        <v>21089</v>
      </c>
      <c r="D24" s="69" t="s">
        <v>5</v>
      </c>
      <c r="E24" s="70">
        <v>5</v>
      </c>
      <c r="F24" s="70">
        <v>1</v>
      </c>
      <c r="G24" s="70">
        <f>ROUND($D$4*E24*F24,2)</f>
        <v>129.59</v>
      </c>
      <c r="H24" s="71">
        <f>ROUND(G24/365*217,2)</f>
        <v>77.040000000000006</v>
      </c>
      <c r="I24" s="70" t="s">
        <v>21090</v>
      </c>
      <c r="J24" s="70"/>
    </row>
    <row r="25" spans="1:15" s="73" customFormat="1" x14ac:dyDescent="0.25">
      <c r="A25" s="70" t="s">
        <v>21087</v>
      </c>
      <c r="B25" s="70" t="s">
        <v>21088</v>
      </c>
      <c r="C25" s="70" t="s">
        <v>21089</v>
      </c>
      <c r="D25" s="72" t="s">
        <v>16702</v>
      </c>
      <c r="E25" s="70"/>
      <c r="F25" s="70"/>
      <c r="G25" s="72">
        <f>G23+G24</f>
        <v>168.47</v>
      </c>
      <c r="H25" s="72">
        <f>H23+H24</f>
        <v>100.15</v>
      </c>
      <c r="I25" s="70" t="s">
        <v>21090</v>
      </c>
      <c r="J25" s="70" t="s">
        <v>21091</v>
      </c>
      <c r="K25" s="58"/>
      <c r="L25" s="89"/>
      <c r="M25" s="56"/>
      <c r="N25" s="89"/>
      <c r="O25" s="56"/>
    </row>
    <row r="26" spans="1:15" ht="31.5" x14ac:dyDescent="0.25">
      <c r="A26" s="70" t="s">
        <v>21092</v>
      </c>
      <c r="B26" s="70" t="s">
        <v>21093</v>
      </c>
      <c r="C26" s="70" t="s">
        <v>21094</v>
      </c>
      <c r="D26" s="69" t="s">
        <v>7</v>
      </c>
      <c r="E26" s="70">
        <v>0.5</v>
      </c>
      <c r="F26" s="70">
        <v>3</v>
      </c>
      <c r="G26" s="70">
        <f>ROUND($D$4*E26*F26,2)</f>
        <v>38.880000000000003</v>
      </c>
      <c r="H26" s="71">
        <f>ROUND(G26/365*224,2)</f>
        <v>23.86</v>
      </c>
      <c r="I26" s="70" t="s">
        <v>21095</v>
      </c>
      <c r="J26" s="70"/>
      <c r="L26" s="58"/>
      <c r="N26" s="56"/>
    </row>
    <row r="27" spans="1:15" ht="31.5" x14ac:dyDescent="0.25">
      <c r="A27" s="70" t="s">
        <v>21092</v>
      </c>
      <c r="B27" s="70" t="s">
        <v>21093</v>
      </c>
      <c r="C27" s="70" t="s">
        <v>21094</v>
      </c>
      <c r="D27" s="72" t="s">
        <v>16702</v>
      </c>
      <c r="E27" s="72"/>
      <c r="F27" s="72"/>
      <c r="G27" s="72">
        <f>G26</f>
        <v>38.880000000000003</v>
      </c>
      <c r="H27" s="72">
        <f>H26</f>
        <v>23.86</v>
      </c>
      <c r="I27" s="70" t="s">
        <v>21095</v>
      </c>
      <c r="J27" s="70" t="s">
        <v>21096</v>
      </c>
    </row>
    <row r="28" spans="1:15" s="73" customFormat="1" ht="31.5" x14ac:dyDescent="0.25">
      <c r="A28" s="70" t="s">
        <v>21097</v>
      </c>
      <c r="B28" s="70" t="s">
        <v>21098</v>
      </c>
      <c r="C28" s="70" t="s">
        <v>21099</v>
      </c>
      <c r="D28" s="69" t="s">
        <v>7</v>
      </c>
      <c r="E28" s="70">
        <v>0.5</v>
      </c>
      <c r="F28" s="70">
        <v>1</v>
      </c>
      <c r="G28" s="70">
        <f>ROUND($D$4*E28*F28,2)</f>
        <v>12.96</v>
      </c>
      <c r="H28" s="71">
        <f>ROUND(G28/365*228,2)</f>
        <v>8.1</v>
      </c>
      <c r="I28" s="70" t="s">
        <v>21100</v>
      </c>
      <c r="J28" s="70"/>
      <c r="K28" s="58"/>
      <c r="L28" s="58"/>
      <c r="M28" s="56"/>
      <c r="N28" s="56"/>
      <c r="O28" s="56"/>
    </row>
    <row r="29" spans="1:15" ht="31.5" x14ac:dyDescent="0.25">
      <c r="A29" s="70" t="s">
        <v>21097</v>
      </c>
      <c r="B29" s="70" t="s">
        <v>21098</v>
      </c>
      <c r="C29" s="70" t="s">
        <v>21099</v>
      </c>
      <c r="D29" s="72" t="s">
        <v>16702</v>
      </c>
      <c r="E29" s="72"/>
      <c r="F29" s="72"/>
      <c r="G29" s="72">
        <f>G28</f>
        <v>12.96</v>
      </c>
      <c r="H29" s="72">
        <f>H28</f>
        <v>8.1</v>
      </c>
      <c r="I29" s="70" t="s">
        <v>21100</v>
      </c>
      <c r="J29" s="70" t="s">
        <v>21101</v>
      </c>
    </row>
    <row r="30" spans="1:15" s="73" customFormat="1" x14ac:dyDescent="0.25">
      <c r="A30" s="67" t="s">
        <v>21102</v>
      </c>
      <c r="B30" s="67" t="s">
        <v>21103</v>
      </c>
      <c r="C30" s="68" t="s">
        <v>21104</v>
      </c>
      <c r="D30" s="69" t="s">
        <v>5</v>
      </c>
      <c r="E30" s="70">
        <v>5</v>
      </c>
      <c r="F30" s="70">
        <v>1</v>
      </c>
      <c r="G30" s="70">
        <f>ROUND($D$4*E30*F30,2)</f>
        <v>129.59</v>
      </c>
      <c r="H30" s="71">
        <f>ROUND(G30/365*244,2)</f>
        <v>86.63</v>
      </c>
      <c r="I30" s="70" t="s">
        <v>21037</v>
      </c>
      <c r="J30" s="70"/>
      <c r="K30" s="58"/>
      <c r="L30" s="58"/>
      <c r="M30" s="56"/>
      <c r="N30" s="56"/>
      <c r="O30" s="56"/>
    </row>
    <row r="31" spans="1:15" x14ac:dyDescent="0.25">
      <c r="A31" s="67" t="s">
        <v>21102</v>
      </c>
      <c r="B31" s="67" t="s">
        <v>21103</v>
      </c>
      <c r="C31" s="68" t="s">
        <v>21104</v>
      </c>
      <c r="D31" s="72" t="s">
        <v>16702</v>
      </c>
      <c r="E31" s="72"/>
      <c r="F31" s="72"/>
      <c r="G31" s="72">
        <f>G30</f>
        <v>129.59</v>
      </c>
      <c r="H31" s="72">
        <f>H30</f>
        <v>86.63</v>
      </c>
      <c r="I31" s="70" t="s">
        <v>21037</v>
      </c>
      <c r="J31" s="70" t="s">
        <v>21105</v>
      </c>
    </row>
    <row r="32" spans="1:15" x14ac:dyDescent="0.25">
      <c r="A32" s="67" t="s">
        <v>21106</v>
      </c>
      <c r="B32" s="67" t="s">
        <v>21107</v>
      </c>
      <c r="C32" s="68" t="s">
        <v>21108</v>
      </c>
      <c r="D32" s="69" t="s">
        <v>7</v>
      </c>
      <c r="E32" s="70">
        <v>0.5</v>
      </c>
      <c r="F32" s="70">
        <v>1</v>
      </c>
      <c r="G32" s="70">
        <f>ROUND($D$4*E32*F32,2)</f>
        <v>12.96</v>
      </c>
      <c r="H32" s="71">
        <f>ROUND(G32/365*224,2)</f>
        <v>7.95</v>
      </c>
      <c r="I32" s="70" t="s">
        <v>21095</v>
      </c>
      <c r="J32" s="70"/>
    </row>
    <row r="33" spans="1:19" x14ac:dyDescent="0.25">
      <c r="A33" s="67" t="s">
        <v>21106</v>
      </c>
      <c r="B33" s="67" t="s">
        <v>21107</v>
      </c>
      <c r="C33" s="68" t="s">
        <v>21108</v>
      </c>
      <c r="D33" s="72" t="s">
        <v>16702</v>
      </c>
      <c r="E33" s="72"/>
      <c r="F33" s="72"/>
      <c r="G33" s="72">
        <f>G32</f>
        <v>12.96</v>
      </c>
      <c r="H33" s="72">
        <f>H32</f>
        <v>7.95</v>
      </c>
      <c r="I33" s="70" t="s">
        <v>21095</v>
      </c>
      <c r="J33" s="70" t="s">
        <v>21109</v>
      </c>
    </row>
    <row r="34" spans="1:19" ht="31.5" x14ac:dyDescent="0.25">
      <c r="A34" s="80" t="s">
        <v>21110</v>
      </c>
      <c r="B34" s="80" t="s">
        <v>21111</v>
      </c>
      <c r="C34" s="85" t="s">
        <v>21112</v>
      </c>
      <c r="D34" s="69" t="s">
        <v>7</v>
      </c>
      <c r="E34" s="70">
        <v>0.5</v>
      </c>
      <c r="F34" s="70">
        <v>1</v>
      </c>
      <c r="G34" s="70">
        <f>ROUND($D$4*E34*F34,2)</f>
        <v>12.96</v>
      </c>
      <c r="H34" s="71">
        <f>ROUND(G34/365*229,2)</f>
        <v>8.1300000000000008</v>
      </c>
      <c r="I34" s="70" t="s">
        <v>21113</v>
      </c>
      <c r="J34" s="70"/>
      <c r="L34" s="58"/>
      <c r="N34" s="56"/>
    </row>
    <row r="35" spans="1:19" s="1" customFormat="1" ht="31.5" x14ac:dyDescent="0.25">
      <c r="A35" s="80" t="s">
        <v>21110</v>
      </c>
      <c r="B35" s="80" t="s">
        <v>21111</v>
      </c>
      <c r="C35" s="85" t="s">
        <v>21112</v>
      </c>
      <c r="D35" s="72" t="s">
        <v>16702</v>
      </c>
      <c r="E35" s="72"/>
      <c r="F35" s="72"/>
      <c r="G35" s="72">
        <f>G34</f>
        <v>12.96</v>
      </c>
      <c r="H35" s="72">
        <f>H34</f>
        <v>8.1300000000000008</v>
      </c>
      <c r="I35" s="70" t="s">
        <v>21113</v>
      </c>
      <c r="J35" s="70" t="s">
        <v>21114</v>
      </c>
      <c r="K35" s="58"/>
      <c r="L35" s="89"/>
      <c r="M35" s="56"/>
      <c r="N35" s="89"/>
      <c r="O35" s="56"/>
      <c r="P35" s="56"/>
      <c r="Q35" s="56"/>
      <c r="R35" s="56"/>
      <c r="S35" s="56"/>
    </row>
    <row r="36" spans="1:19" s="1" customFormat="1" ht="33" customHeight="1" x14ac:dyDescent="0.25">
      <c r="A36" s="67" t="s">
        <v>21115</v>
      </c>
      <c r="B36" s="67" t="s">
        <v>21116</v>
      </c>
      <c r="C36" s="68" t="s">
        <v>21117</v>
      </c>
      <c r="D36" s="69" t="s">
        <v>4</v>
      </c>
      <c r="E36" s="70">
        <v>8</v>
      </c>
      <c r="F36" s="70">
        <v>1</v>
      </c>
      <c r="G36" s="70">
        <f>ROUND($D$4*E36*F36,2)</f>
        <v>207.35</v>
      </c>
      <c r="H36" s="71">
        <f>ROUND(G36/365*218,2)</f>
        <v>123.84</v>
      </c>
      <c r="I36" s="70" t="s">
        <v>21085</v>
      </c>
      <c r="J36" s="70"/>
      <c r="K36" s="47"/>
      <c r="L36" s="97"/>
      <c r="N36" s="97"/>
    </row>
    <row r="37" spans="1:19" ht="31.5" x14ac:dyDescent="0.25">
      <c r="A37" s="67" t="s">
        <v>21115</v>
      </c>
      <c r="B37" s="67" t="s">
        <v>21116</v>
      </c>
      <c r="C37" s="68" t="s">
        <v>21117</v>
      </c>
      <c r="D37" s="72" t="s">
        <v>16702</v>
      </c>
      <c r="E37" s="72"/>
      <c r="F37" s="72"/>
      <c r="G37" s="72">
        <f>G36</f>
        <v>207.35</v>
      </c>
      <c r="H37" s="72">
        <f>H36</f>
        <v>123.84</v>
      </c>
      <c r="I37" s="70" t="s">
        <v>21085</v>
      </c>
      <c r="J37" s="70" t="s">
        <v>21118</v>
      </c>
    </row>
    <row r="38" spans="1:19" x14ac:dyDescent="0.25">
      <c r="A38" s="67" t="s">
        <v>21119</v>
      </c>
      <c r="B38" s="67" t="s">
        <v>21120</v>
      </c>
      <c r="C38" s="68" t="s">
        <v>21121</v>
      </c>
      <c r="D38" s="69" t="s">
        <v>7</v>
      </c>
      <c r="E38" s="70">
        <v>0.5</v>
      </c>
      <c r="F38" s="70">
        <v>1</v>
      </c>
      <c r="G38" s="70">
        <f>ROUND($D$4*E38*F38,2)</f>
        <v>12.96</v>
      </c>
      <c r="H38" s="71">
        <f>ROUND(G38/365*238,2)</f>
        <v>8.4499999999999993</v>
      </c>
      <c r="I38" s="70" t="s">
        <v>21056</v>
      </c>
      <c r="J38" s="70"/>
    </row>
    <row r="39" spans="1:19" x14ac:dyDescent="0.25">
      <c r="A39" s="67" t="s">
        <v>21119</v>
      </c>
      <c r="B39" s="67" t="s">
        <v>21120</v>
      </c>
      <c r="C39" s="68" t="s">
        <v>21121</v>
      </c>
      <c r="D39" s="69" t="s">
        <v>5</v>
      </c>
      <c r="E39" s="70">
        <v>5</v>
      </c>
      <c r="F39" s="70">
        <v>1</v>
      </c>
      <c r="G39" s="70">
        <f>ROUND($D$4*E39*F39,2)</f>
        <v>129.59</v>
      </c>
      <c r="H39" s="71">
        <f>ROUND(G39/365*238,2)</f>
        <v>84.5</v>
      </c>
      <c r="I39" s="70" t="s">
        <v>21056</v>
      </c>
      <c r="J39" s="70"/>
    </row>
    <row r="40" spans="1:19" x14ac:dyDescent="0.25">
      <c r="A40" s="67" t="s">
        <v>21119</v>
      </c>
      <c r="B40" s="67" t="s">
        <v>21120</v>
      </c>
      <c r="C40" s="68" t="s">
        <v>21121</v>
      </c>
      <c r="D40" s="72" t="s">
        <v>16702</v>
      </c>
      <c r="E40" s="70"/>
      <c r="F40" s="70"/>
      <c r="G40" s="72">
        <f>G38+G39</f>
        <v>142.55000000000001</v>
      </c>
      <c r="H40" s="72">
        <f>H38+H39</f>
        <v>92.95</v>
      </c>
      <c r="I40" s="70" t="s">
        <v>21056</v>
      </c>
      <c r="J40" s="70" t="s">
        <v>21122</v>
      </c>
    </row>
    <row r="41" spans="1:19" x14ac:dyDescent="0.25">
      <c r="A41" s="67" t="s">
        <v>21123</v>
      </c>
      <c r="B41" s="67" t="s">
        <v>21124</v>
      </c>
      <c r="C41" s="68" t="s">
        <v>21125</v>
      </c>
      <c r="D41" s="69" t="s">
        <v>8</v>
      </c>
      <c r="E41" s="70">
        <v>2</v>
      </c>
      <c r="F41" s="70">
        <v>1</v>
      </c>
      <c r="G41" s="70">
        <f>ROUND($D$4*E41*F41,2)</f>
        <v>51.84</v>
      </c>
      <c r="H41" s="71">
        <f>ROUND(G41/365*225,2)</f>
        <v>31.96</v>
      </c>
      <c r="I41" s="70" t="s">
        <v>21126</v>
      </c>
      <c r="J41" s="70"/>
      <c r="L41" s="58"/>
      <c r="N41" s="56"/>
    </row>
    <row r="42" spans="1:19" x14ac:dyDescent="0.25">
      <c r="A42" s="67" t="s">
        <v>21123</v>
      </c>
      <c r="B42" s="67" t="s">
        <v>21124</v>
      </c>
      <c r="C42" s="68" t="s">
        <v>21125</v>
      </c>
      <c r="D42" s="72" t="s">
        <v>16702</v>
      </c>
      <c r="E42" s="72"/>
      <c r="F42" s="72"/>
      <c r="G42" s="72">
        <f>G41</f>
        <v>51.84</v>
      </c>
      <c r="H42" s="72">
        <f>H41</f>
        <v>31.96</v>
      </c>
      <c r="I42" s="70" t="s">
        <v>21126</v>
      </c>
      <c r="J42" s="70" t="s">
        <v>21127</v>
      </c>
    </row>
    <row r="43" spans="1:19" x14ac:dyDescent="0.25">
      <c r="A43" s="67" t="s">
        <v>21128</v>
      </c>
      <c r="B43" s="67" t="s">
        <v>21129</v>
      </c>
      <c r="C43" s="68" t="s">
        <v>21130</v>
      </c>
      <c r="D43" s="69" t="s">
        <v>5</v>
      </c>
      <c r="E43" s="70">
        <v>5</v>
      </c>
      <c r="F43" s="70">
        <v>2</v>
      </c>
      <c r="G43" s="70">
        <f>ROUND($D$4*E43*F43,2)</f>
        <v>259.18</v>
      </c>
      <c r="H43" s="71">
        <f>ROUND(G43/365*122,2)</f>
        <v>86.63</v>
      </c>
      <c r="I43" s="70" t="s">
        <v>21131</v>
      </c>
      <c r="J43" s="70"/>
    </row>
    <row r="44" spans="1:19" x14ac:dyDescent="0.25">
      <c r="A44" s="67" t="s">
        <v>21128</v>
      </c>
      <c r="B44" s="67" t="s">
        <v>21129</v>
      </c>
      <c r="C44" s="68" t="s">
        <v>21130</v>
      </c>
      <c r="D44" s="72" t="s">
        <v>16702</v>
      </c>
      <c r="E44" s="72"/>
      <c r="F44" s="72"/>
      <c r="G44" s="72">
        <f>G43</f>
        <v>259.18</v>
      </c>
      <c r="H44" s="72">
        <f>H43</f>
        <v>86.63</v>
      </c>
      <c r="I44" s="70" t="s">
        <v>21131</v>
      </c>
      <c r="J44" s="70" t="s">
        <v>21132</v>
      </c>
    </row>
    <row r="45" spans="1:19" x14ac:dyDescent="0.25">
      <c r="A45" s="67" t="s">
        <v>21133</v>
      </c>
      <c r="B45" s="67" t="s">
        <v>21134</v>
      </c>
      <c r="C45" s="67" t="s">
        <v>21135</v>
      </c>
      <c r="D45" s="69" t="s">
        <v>7</v>
      </c>
      <c r="E45" s="70">
        <v>0.5</v>
      </c>
      <c r="F45" s="70">
        <v>36</v>
      </c>
      <c r="G45" s="70">
        <f>ROUND($D$4*E45*F45,2)</f>
        <v>466.53</v>
      </c>
      <c r="H45" s="71">
        <f>ROUND(G45/365*224,2)</f>
        <v>286.31</v>
      </c>
      <c r="I45" s="70" t="s">
        <v>21095</v>
      </c>
      <c r="J45" s="70"/>
    </row>
    <row r="46" spans="1:19" x14ac:dyDescent="0.25">
      <c r="A46" s="67" t="s">
        <v>21133</v>
      </c>
      <c r="B46" s="67" t="s">
        <v>21134</v>
      </c>
      <c r="C46" s="67" t="s">
        <v>21135</v>
      </c>
      <c r="D46" s="72" t="s">
        <v>16702</v>
      </c>
      <c r="E46" s="72"/>
      <c r="F46" s="72"/>
      <c r="G46" s="72">
        <f>G45</f>
        <v>466.53</v>
      </c>
      <c r="H46" s="72">
        <f>H45</f>
        <v>286.31</v>
      </c>
      <c r="I46" s="70" t="s">
        <v>21095</v>
      </c>
      <c r="J46" s="70" t="s">
        <v>21136</v>
      </c>
    </row>
    <row r="47" spans="1:19" x14ac:dyDescent="0.25">
      <c r="A47" s="70" t="s">
        <v>21137</v>
      </c>
      <c r="B47" s="70" t="s">
        <v>21138</v>
      </c>
      <c r="C47" s="70" t="s">
        <v>21139</v>
      </c>
      <c r="D47" s="69" t="s">
        <v>7</v>
      </c>
      <c r="E47" s="70">
        <v>0.5</v>
      </c>
      <c r="F47" s="70">
        <v>3</v>
      </c>
      <c r="G47" s="70">
        <f>ROUND($D$4*E47*F47,2)</f>
        <v>38.880000000000003</v>
      </c>
      <c r="H47" s="71">
        <f>ROUND(G47/365*221,2)</f>
        <v>23.54</v>
      </c>
      <c r="I47" s="70" t="s">
        <v>21140</v>
      </c>
      <c r="J47" s="70"/>
      <c r="L47" s="58"/>
      <c r="N47" s="56"/>
    </row>
    <row r="48" spans="1:19" x14ac:dyDescent="0.25">
      <c r="A48" s="70" t="s">
        <v>21137</v>
      </c>
      <c r="B48" s="70" t="s">
        <v>21138</v>
      </c>
      <c r="C48" s="70" t="s">
        <v>21139</v>
      </c>
      <c r="D48" s="69" t="s">
        <v>5</v>
      </c>
      <c r="E48" s="70">
        <v>5</v>
      </c>
      <c r="F48" s="70">
        <v>1</v>
      </c>
      <c r="G48" s="70">
        <f>ROUND($D$4*E48*F48,2)</f>
        <v>129.59</v>
      </c>
      <c r="H48" s="71">
        <f>ROUND(G48/365*221,2)</f>
        <v>78.459999999999994</v>
      </c>
      <c r="I48" s="70" t="s">
        <v>21140</v>
      </c>
      <c r="J48" s="70"/>
    </row>
    <row r="49" spans="1:14" x14ac:dyDescent="0.25">
      <c r="A49" s="70" t="s">
        <v>21137</v>
      </c>
      <c r="B49" s="70" t="s">
        <v>21138</v>
      </c>
      <c r="C49" s="70" t="s">
        <v>21139</v>
      </c>
      <c r="D49" s="72" t="s">
        <v>16702</v>
      </c>
      <c r="E49" s="70"/>
      <c r="F49" s="70"/>
      <c r="G49" s="72">
        <f>G47+G48</f>
        <v>168.47</v>
      </c>
      <c r="H49" s="72">
        <f>H47+H48</f>
        <v>102</v>
      </c>
      <c r="I49" s="70" t="s">
        <v>21140</v>
      </c>
      <c r="J49" s="70" t="s">
        <v>21141</v>
      </c>
    </row>
    <row r="50" spans="1:14" x14ac:dyDescent="0.25">
      <c r="A50" s="128" t="s">
        <v>21142</v>
      </c>
      <c r="B50" s="128" t="s">
        <v>21143</v>
      </c>
      <c r="C50" s="129" t="s">
        <v>21144</v>
      </c>
      <c r="D50" s="69" t="s">
        <v>8</v>
      </c>
      <c r="E50" s="70">
        <v>2</v>
      </c>
      <c r="F50" s="70">
        <v>1</v>
      </c>
      <c r="G50" s="70">
        <f>ROUND($D$4*E50*F50,2)</f>
        <v>51.84</v>
      </c>
      <c r="H50" s="71">
        <f>ROUND(G50/365*244,2)</f>
        <v>34.65</v>
      </c>
      <c r="I50" s="70" t="s">
        <v>21037</v>
      </c>
      <c r="J50" s="70"/>
    </row>
    <row r="51" spans="1:14" x14ac:dyDescent="0.25">
      <c r="A51" s="128" t="s">
        <v>21142</v>
      </c>
      <c r="B51" s="128" t="s">
        <v>21143</v>
      </c>
      <c r="C51" s="129" t="s">
        <v>21144</v>
      </c>
      <c r="D51" s="72" t="s">
        <v>16702</v>
      </c>
      <c r="E51" s="72"/>
      <c r="F51" s="72"/>
      <c r="G51" s="72">
        <f>G50</f>
        <v>51.84</v>
      </c>
      <c r="H51" s="72">
        <f>H50</f>
        <v>34.65</v>
      </c>
      <c r="I51" s="70" t="s">
        <v>21037</v>
      </c>
      <c r="J51" s="70" t="s">
        <v>21145</v>
      </c>
    </row>
    <row r="52" spans="1:14" ht="31.5" x14ac:dyDescent="0.25">
      <c r="A52" s="70" t="s">
        <v>21146</v>
      </c>
      <c r="B52" s="70" t="s">
        <v>21147</v>
      </c>
      <c r="C52" s="85" t="s">
        <v>21148</v>
      </c>
      <c r="D52" s="69" t="s">
        <v>5</v>
      </c>
      <c r="E52" s="70">
        <v>5</v>
      </c>
      <c r="F52" s="70">
        <v>2</v>
      </c>
      <c r="G52" s="70">
        <f>ROUND($D$4*E52*F52,2)</f>
        <v>259.18</v>
      </c>
      <c r="H52" s="71">
        <f>ROUND(G52/365*217,2)</f>
        <v>154.09</v>
      </c>
      <c r="I52" s="70" t="s">
        <v>21090</v>
      </c>
      <c r="J52" s="70"/>
      <c r="L52" s="58"/>
      <c r="N52" s="56"/>
    </row>
    <row r="53" spans="1:14" ht="31.5" x14ac:dyDescent="0.25">
      <c r="A53" s="70" t="s">
        <v>21146</v>
      </c>
      <c r="B53" s="70" t="s">
        <v>21147</v>
      </c>
      <c r="C53" s="85" t="s">
        <v>21148</v>
      </c>
      <c r="D53" s="72" t="s">
        <v>16702</v>
      </c>
      <c r="E53" s="72"/>
      <c r="F53" s="72"/>
      <c r="G53" s="72">
        <f>G52</f>
        <v>259.18</v>
      </c>
      <c r="H53" s="72">
        <f>H52</f>
        <v>154.09</v>
      </c>
      <c r="I53" s="70" t="s">
        <v>21090</v>
      </c>
      <c r="J53" s="70" t="s">
        <v>21149</v>
      </c>
    </row>
    <row r="54" spans="1:14" x14ac:dyDescent="0.25">
      <c r="A54" s="70" t="s">
        <v>21150</v>
      </c>
      <c r="B54" s="70" t="s">
        <v>21151</v>
      </c>
      <c r="C54" s="68" t="s">
        <v>21152</v>
      </c>
      <c r="D54" s="69" t="s">
        <v>7</v>
      </c>
      <c r="E54" s="70">
        <v>0.5</v>
      </c>
      <c r="F54" s="70">
        <v>1</v>
      </c>
      <c r="G54" s="70">
        <f>ROUND($D$4*E54*F54,2)</f>
        <v>12.96</v>
      </c>
      <c r="H54" s="71">
        <f>ROUND(G54/365*216,2)</f>
        <v>7.67</v>
      </c>
      <c r="I54" s="70" t="s">
        <v>21153</v>
      </c>
      <c r="J54" s="70"/>
      <c r="L54" s="58"/>
      <c r="N54" s="56"/>
    </row>
    <row r="55" spans="1:14" x14ac:dyDescent="0.25">
      <c r="A55" s="70" t="s">
        <v>21150</v>
      </c>
      <c r="B55" s="70" t="s">
        <v>21151</v>
      </c>
      <c r="C55" s="68" t="s">
        <v>21152</v>
      </c>
      <c r="D55" s="72" t="s">
        <v>16702</v>
      </c>
      <c r="E55" s="70"/>
      <c r="F55" s="70"/>
      <c r="G55" s="72">
        <f>G54</f>
        <v>12.96</v>
      </c>
      <c r="H55" s="72">
        <f>H54</f>
        <v>7.67</v>
      </c>
      <c r="I55" s="70" t="s">
        <v>21153</v>
      </c>
      <c r="J55" s="70" t="s">
        <v>21154</v>
      </c>
    </row>
    <row r="56" spans="1:14" hidden="1" x14ac:dyDescent="0.25">
      <c r="A56" s="70"/>
      <c r="B56" s="70"/>
      <c r="C56" s="77"/>
      <c r="D56" s="70"/>
      <c r="E56" s="70"/>
      <c r="F56" s="70"/>
      <c r="G56" s="72"/>
      <c r="H56" s="72"/>
      <c r="I56" s="70"/>
      <c r="J56" s="70"/>
    </row>
    <row r="57" spans="1:14" s="1" customFormat="1" hidden="1" x14ac:dyDescent="0.25">
      <c r="A57" s="67"/>
      <c r="B57" s="67"/>
      <c r="C57" s="68"/>
      <c r="D57" s="69"/>
      <c r="E57" s="70"/>
      <c r="F57" s="70"/>
      <c r="G57" s="70"/>
      <c r="H57" s="71"/>
      <c r="I57" s="70"/>
      <c r="J57" s="70"/>
      <c r="K57" s="47"/>
      <c r="L57" s="97"/>
      <c r="N57" s="97"/>
    </row>
    <row r="58" spans="1:14" s="1" customFormat="1" hidden="1" x14ac:dyDescent="0.25">
      <c r="A58" s="70"/>
      <c r="B58" s="70"/>
      <c r="C58" s="77"/>
      <c r="D58" s="70"/>
      <c r="E58" s="70"/>
      <c r="F58" s="70"/>
      <c r="G58" s="72"/>
      <c r="H58" s="72"/>
      <c r="I58" s="70"/>
      <c r="J58" s="70"/>
      <c r="K58" s="47"/>
      <c r="L58" s="97"/>
      <c r="N58" s="97"/>
    </row>
    <row r="59" spans="1:14" hidden="1" x14ac:dyDescent="0.25">
      <c r="A59" s="67"/>
      <c r="B59" s="67"/>
      <c r="C59" s="68"/>
      <c r="D59" s="69"/>
      <c r="E59" s="70"/>
      <c r="F59" s="70"/>
      <c r="G59" s="70"/>
      <c r="H59" s="71"/>
      <c r="I59" s="70"/>
      <c r="J59" s="70"/>
    </row>
    <row r="60" spans="1:14" hidden="1" x14ac:dyDescent="0.25">
      <c r="A60" s="70"/>
      <c r="B60" s="70"/>
      <c r="C60" s="77"/>
      <c r="D60" s="70"/>
      <c r="E60" s="70"/>
      <c r="F60" s="70"/>
      <c r="G60" s="72"/>
      <c r="H60" s="72"/>
      <c r="I60" s="70"/>
      <c r="J60" s="70"/>
    </row>
    <row r="61" spans="1:14" hidden="1" x14ac:dyDescent="0.25">
      <c r="A61" s="67"/>
      <c r="B61" s="67"/>
      <c r="C61" s="85"/>
      <c r="D61" s="69"/>
      <c r="E61" s="70"/>
      <c r="F61" s="70"/>
      <c r="G61" s="70"/>
      <c r="H61" s="71"/>
      <c r="I61" s="70"/>
      <c r="J61" s="70"/>
    </row>
    <row r="62" spans="1:14" hidden="1" x14ac:dyDescent="0.25">
      <c r="A62" s="70"/>
      <c r="B62" s="70"/>
      <c r="C62" s="84"/>
      <c r="D62" s="70"/>
      <c r="E62" s="70"/>
      <c r="F62" s="70"/>
      <c r="G62" s="70"/>
      <c r="H62" s="79"/>
      <c r="I62" s="70"/>
      <c r="J62" s="70"/>
    </row>
    <row r="63" spans="1:14" hidden="1" x14ac:dyDescent="0.25">
      <c r="A63" s="67"/>
      <c r="B63" s="67"/>
      <c r="C63" s="85"/>
      <c r="D63" s="69"/>
      <c r="E63" s="70"/>
      <c r="F63" s="70"/>
      <c r="G63" s="70"/>
      <c r="H63" s="71"/>
      <c r="I63" s="70"/>
      <c r="J63" s="70"/>
    </row>
    <row r="64" spans="1:14" hidden="1" x14ac:dyDescent="0.25">
      <c r="A64" s="80"/>
      <c r="B64" s="80"/>
      <c r="C64" s="85"/>
      <c r="D64" s="87"/>
      <c r="E64" s="70"/>
      <c r="F64" s="70"/>
      <c r="G64" s="70"/>
      <c r="H64" s="71"/>
      <c r="I64" s="70"/>
      <c r="J64" s="70"/>
    </row>
    <row r="65" spans="1:10" hidden="1" x14ac:dyDescent="0.25">
      <c r="A65" s="70"/>
      <c r="B65" s="70"/>
      <c r="C65" s="84"/>
      <c r="D65" s="70"/>
      <c r="E65" s="70"/>
      <c r="F65" s="70"/>
      <c r="G65" s="70"/>
      <c r="H65" s="79"/>
      <c r="I65" s="70"/>
      <c r="J65" s="70"/>
    </row>
    <row r="66" spans="1:10" hidden="1" x14ac:dyDescent="0.25">
      <c r="H66" s="88"/>
    </row>
  </sheetData>
  <mergeCells count="3">
    <mergeCell ref="D1:F1"/>
    <mergeCell ref="H1:K1"/>
    <mergeCell ref="E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FBDEB-65C6-488B-8185-81E193BB2717}">
  <dimension ref="A1:S72"/>
  <sheetViews>
    <sheetView tabSelected="1" workbookViewId="0">
      <selection activeCell="K7" sqref="K7"/>
    </sheetView>
  </sheetViews>
  <sheetFormatPr defaultRowHeight="15.75" x14ac:dyDescent="0.25"/>
  <cols>
    <col min="1" max="1" width="16.85546875" style="56" customWidth="1"/>
    <col min="2" max="2" width="15.5703125" style="56" customWidth="1"/>
    <col min="3" max="3" width="30.7109375" style="56" customWidth="1"/>
    <col min="4" max="4" width="20.140625" style="56" customWidth="1"/>
    <col min="5" max="7" width="14.85546875" style="56" customWidth="1"/>
    <col min="8" max="8" width="16.140625" style="56" customWidth="1"/>
    <col min="9" max="9" width="25" style="56" customWidth="1"/>
    <col min="10" max="10" width="23.28515625" style="58" customWidth="1"/>
    <col min="11" max="11" width="9.5703125" style="58" customWidth="1"/>
    <col min="12" max="12" width="9.7109375" style="89" customWidth="1"/>
    <col min="13" max="13" width="12.85546875" style="58" customWidth="1"/>
    <col min="14" max="14" width="20" style="89" bestFit="1" customWidth="1"/>
    <col min="15" max="15" width="14" style="56" customWidth="1"/>
    <col min="16" max="16384" width="9.140625" style="56"/>
  </cols>
  <sheetData>
    <row r="1" spans="1:19" x14ac:dyDescent="0.25">
      <c r="A1" s="1"/>
      <c r="B1" s="1"/>
      <c r="C1" s="4"/>
      <c r="D1" s="130" t="s">
        <v>11763</v>
      </c>
      <c r="E1" s="130"/>
      <c r="F1" s="130"/>
      <c r="G1" s="45"/>
      <c r="H1" s="18"/>
      <c r="I1" s="18"/>
      <c r="J1" s="18"/>
      <c r="K1" s="18"/>
      <c r="L1" s="109"/>
    </row>
    <row r="2" spans="1:19" x14ac:dyDescent="0.25">
      <c r="A2" s="1"/>
      <c r="B2" s="1"/>
      <c r="C2" s="4"/>
      <c r="D2" s="4"/>
      <c r="E2" s="132"/>
      <c r="F2" s="132"/>
      <c r="G2" s="57"/>
      <c r="I2" s="57"/>
    </row>
    <row r="3" spans="1:19" x14ac:dyDescent="0.25">
      <c r="A3" s="1"/>
      <c r="B3" s="1"/>
      <c r="C3" s="4"/>
      <c r="D3" s="4"/>
      <c r="E3" s="1"/>
      <c r="F3" s="12"/>
      <c r="G3" s="12"/>
      <c r="I3" s="12"/>
    </row>
    <row r="4" spans="1:19" x14ac:dyDescent="0.25">
      <c r="A4" s="90" t="s">
        <v>2378</v>
      </c>
      <c r="B4" s="39"/>
      <c r="C4" s="91"/>
      <c r="D4" s="17">
        <v>25.918199592668024</v>
      </c>
      <c r="E4" s="1"/>
      <c r="F4" s="12"/>
      <c r="G4" s="12"/>
      <c r="I4" s="12"/>
    </row>
    <row r="5" spans="1:19" x14ac:dyDescent="0.25">
      <c r="A5" s="1"/>
      <c r="B5" s="1"/>
      <c r="C5" s="4"/>
      <c r="D5" s="4"/>
      <c r="E5" s="1"/>
      <c r="F5" s="12"/>
      <c r="G5" s="12"/>
      <c r="I5" s="12"/>
    </row>
    <row r="6" spans="1:19" ht="102" customHeight="1" x14ac:dyDescent="0.25">
      <c r="A6" s="123" t="s">
        <v>879</v>
      </c>
      <c r="B6" s="93" t="s">
        <v>16692</v>
      </c>
      <c r="C6" s="64" t="s">
        <v>367</v>
      </c>
      <c r="D6" s="65" t="s">
        <v>0</v>
      </c>
      <c r="E6" s="65" t="s">
        <v>1</v>
      </c>
      <c r="F6" s="65" t="s">
        <v>16693</v>
      </c>
      <c r="G6" s="65" t="s">
        <v>16694</v>
      </c>
      <c r="H6" s="65" t="s">
        <v>16695</v>
      </c>
      <c r="I6" s="65" t="s">
        <v>16696</v>
      </c>
      <c r="J6" s="66" t="s">
        <v>16697</v>
      </c>
      <c r="N6" s="56"/>
      <c r="O6" s="127"/>
    </row>
    <row r="7" spans="1:19" ht="31.5" x14ac:dyDescent="0.25">
      <c r="A7" s="67" t="s">
        <v>21155</v>
      </c>
      <c r="B7" s="67" t="s">
        <v>21156</v>
      </c>
      <c r="C7" s="68" t="s">
        <v>21157</v>
      </c>
      <c r="D7" s="69" t="s">
        <v>5</v>
      </c>
      <c r="E7" s="70">
        <v>5</v>
      </c>
      <c r="F7" s="70">
        <v>1</v>
      </c>
      <c r="G7" s="70">
        <f>ROUND($D$4*E7*F7,2)</f>
        <v>129.59</v>
      </c>
      <c r="H7" s="71">
        <f>ROUND(G7/365*219,2)</f>
        <v>77.75</v>
      </c>
      <c r="I7" s="70" t="s">
        <v>21158</v>
      </c>
      <c r="J7" s="70"/>
      <c r="N7" s="56"/>
    </row>
    <row r="8" spans="1:19" ht="31.5" x14ac:dyDescent="0.25">
      <c r="A8" s="67" t="s">
        <v>21155</v>
      </c>
      <c r="B8" s="67" t="s">
        <v>21156</v>
      </c>
      <c r="C8" s="68" t="s">
        <v>21157</v>
      </c>
      <c r="D8" s="69" t="s">
        <v>7</v>
      </c>
      <c r="E8" s="70">
        <v>0.5</v>
      </c>
      <c r="F8" s="70">
        <v>2</v>
      </c>
      <c r="G8" s="70">
        <f>ROUND($D$4*E8*F8,2)</f>
        <v>25.92</v>
      </c>
      <c r="H8" s="71">
        <f>ROUND(G8/365*219,2)</f>
        <v>15.55</v>
      </c>
      <c r="I8" s="70" t="s">
        <v>21158</v>
      </c>
      <c r="J8" s="70"/>
      <c r="N8" s="56"/>
    </row>
    <row r="9" spans="1:19" s="73" customFormat="1" ht="31.5" x14ac:dyDescent="0.25">
      <c r="A9" s="67" t="s">
        <v>21155</v>
      </c>
      <c r="B9" s="67" t="s">
        <v>21156</v>
      </c>
      <c r="C9" s="68" t="s">
        <v>21157</v>
      </c>
      <c r="D9" s="72" t="s">
        <v>16702</v>
      </c>
      <c r="E9" s="72"/>
      <c r="F9" s="72"/>
      <c r="G9" s="72">
        <f>G7+G8</f>
        <v>155.51</v>
      </c>
      <c r="H9" s="72">
        <f>H7+H8</f>
        <v>93.3</v>
      </c>
      <c r="I9" s="70" t="s">
        <v>21158</v>
      </c>
      <c r="J9" s="70" t="s">
        <v>21159</v>
      </c>
      <c r="K9" s="58"/>
      <c r="L9" s="89"/>
      <c r="M9" s="74"/>
      <c r="N9" s="94"/>
    </row>
    <row r="10" spans="1:19" s="1" customFormat="1" x14ac:dyDescent="0.25">
      <c r="A10" s="67" t="s">
        <v>21160</v>
      </c>
      <c r="B10" s="67" t="s">
        <v>21161</v>
      </c>
      <c r="C10" s="68" t="s">
        <v>21162</v>
      </c>
      <c r="D10" s="69" t="s">
        <v>5</v>
      </c>
      <c r="E10" s="70">
        <v>5</v>
      </c>
      <c r="F10" s="70">
        <v>2</v>
      </c>
      <c r="G10" s="70">
        <f>ROUND($D$4*E10*F10,2)</f>
        <v>259.18</v>
      </c>
      <c r="H10" s="71">
        <f>ROUND(G10/365*240,2)</f>
        <v>170.42</v>
      </c>
      <c r="I10" s="70" t="s">
        <v>21163</v>
      </c>
      <c r="J10" s="70"/>
      <c r="K10" s="58"/>
      <c r="L10" s="89"/>
      <c r="M10" s="58"/>
      <c r="N10" s="56"/>
      <c r="O10" s="56"/>
      <c r="P10" s="56"/>
      <c r="Q10" s="56"/>
      <c r="R10" s="56"/>
      <c r="S10" s="56"/>
    </row>
    <row r="11" spans="1:19" s="9" customFormat="1" x14ac:dyDescent="0.25">
      <c r="A11" s="67" t="s">
        <v>21160</v>
      </c>
      <c r="B11" s="67" t="s">
        <v>21161</v>
      </c>
      <c r="C11" s="68" t="s">
        <v>21162</v>
      </c>
      <c r="D11" s="72" t="s">
        <v>16702</v>
      </c>
      <c r="E11" s="72"/>
      <c r="F11" s="72"/>
      <c r="G11" s="72">
        <f>G10</f>
        <v>259.18</v>
      </c>
      <c r="H11" s="72">
        <f>H10</f>
        <v>170.42</v>
      </c>
      <c r="I11" s="70" t="s">
        <v>21163</v>
      </c>
      <c r="J11" s="70" t="s">
        <v>21164</v>
      </c>
      <c r="K11" s="58"/>
      <c r="L11" s="89"/>
      <c r="M11" s="50"/>
      <c r="N11" s="95"/>
    </row>
    <row r="12" spans="1:19" s="1" customFormat="1" x14ac:dyDescent="0.25">
      <c r="A12" s="70" t="s">
        <v>21165</v>
      </c>
      <c r="B12" s="70" t="s">
        <v>21166</v>
      </c>
      <c r="C12" s="70" t="s">
        <v>21167</v>
      </c>
      <c r="D12" s="69" t="s">
        <v>3</v>
      </c>
      <c r="E12" s="70">
        <v>10</v>
      </c>
      <c r="F12" s="70">
        <v>1</v>
      </c>
      <c r="G12" s="70">
        <f>ROUND($D$4*E12*F12,2)</f>
        <v>259.18</v>
      </c>
      <c r="H12" s="71">
        <f>ROUND(G12/365*217,2)</f>
        <v>154.09</v>
      </c>
      <c r="I12" s="70" t="s">
        <v>21168</v>
      </c>
      <c r="J12" s="70"/>
      <c r="K12" s="58"/>
      <c r="L12" s="89"/>
      <c r="M12" s="58"/>
      <c r="N12" s="56"/>
      <c r="O12" s="56"/>
      <c r="P12" s="56"/>
      <c r="Q12" s="56"/>
      <c r="R12" s="56"/>
      <c r="S12" s="56"/>
    </row>
    <row r="13" spans="1:19" s="73" customFormat="1" x14ac:dyDescent="0.25">
      <c r="A13" s="70" t="s">
        <v>21169</v>
      </c>
      <c r="B13" s="70" t="s">
        <v>21166</v>
      </c>
      <c r="C13" s="70" t="s">
        <v>21167</v>
      </c>
      <c r="D13" s="69" t="s">
        <v>4</v>
      </c>
      <c r="E13" s="70">
        <v>8</v>
      </c>
      <c r="F13" s="70">
        <v>2</v>
      </c>
      <c r="G13" s="70">
        <f>ROUND($D$4*E13*F13,2)</f>
        <v>414.69</v>
      </c>
      <c r="H13" s="71">
        <f>ROUND(G13/365*217,2)</f>
        <v>246.54</v>
      </c>
      <c r="I13" s="70" t="s">
        <v>21168</v>
      </c>
      <c r="J13" s="70"/>
      <c r="K13" s="58"/>
      <c r="L13" s="89"/>
      <c r="M13" s="74"/>
      <c r="N13" s="94"/>
    </row>
    <row r="14" spans="1:19" s="73" customFormat="1" x14ac:dyDescent="0.25">
      <c r="A14" s="70" t="s">
        <v>21170</v>
      </c>
      <c r="B14" s="70" t="s">
        <v>21166</v>
      </c>
      <c r="C14" s="70" t="s">
        <v>21167</v>
      </c>
      <c r="D14" s="69" t="s">
        <v>5</v>
      </c>
      <c r="E14" s="70">
        <v>5</v>
      </c>
      <c r="F14" s="70">
        <v>12</v>
      </c>
      <c r="G14" s="70">
        <f>ROUND($D$4*E14*F14,2)</f>
        <v>1555.09</v>
      </c>
      <c r="H14" s="71">
        <f>ROUND(G14/365*217,2)</f>
        <v>924.53</v>
      </c>
      <c r="I14" s="70" t="s">
        <v>21168</v>
      </c>
      <c r="J14" s="70"/>
      <c r="K14" s="58"/>
      <c r="L14" s="89"/>
      <c r="M14" s="58"/>
      <c r="N14" s="56"/>
      <c r="O14" s="56"/>
      <c r="P14" s="56"/>
      <c r="Q14" s="56"/>
      <c r="R14" s="56"/>
      <c r="S14" s="56"/>
    </row>
    <row r="15" spans="1:19" s="73" customFormat="1" x14ac:dyDescent="0.25">
      <c r="A15" s="70" t="s">
        <v>21171</v>
      </c>
      <c r="B15" s="70" t="s">
        <v>21166</v>
      </c>
      <c r="C15" s="70" t="s">
        <v>21167</v>
      </c>
      <c r="D15" s="69" t="s">
        <v>7</v>
      </c>
      <c r="E15" s="70">
        <v>0.5</v>
      </c>
      <c r="F15" s="70">
        <v>10</v>
      </c>
      <c r="G15" s="70">
        <f>ROUND($D$4*E15*F15,2)</f>
        <v>129.59</v>
      </c>
      <c r="H15" s="71">
        <f>ROUND(G15/365*217,2)</f>
        <v>77.040000000000006</v>
      </c>
      <c r="I15" s="70" t="s">
        <v>21168</v>
      </c>
      <c r="J15" s="70"/>
      <c r="K15" s="58"/>
      <c r="L15" s="89"/>
      <c r="M15" s="58"/>
      <c r="N15" s="56"/>
      <c r="O15" s="56"/>
    </row>
    <row r="16" spans="1:19" s="1" customFormat="1" x14ac:dyDescent="0.25">
      <c r="A16" s="70" t="s">
        <v>21172</v>
      </c>
      <c r="B16" s="70" t="s">
        <v>21166</v>
      </c>
      <c r="C16" s="70" t="s">
        <v>21167</v>
      </c>
      <c r="D16" s="72" t="s">
        <v>16702</v>
      </c>
      <c r="E16" s="70"/>
      <c r="F16" s="70"/>
      <c r="G16" s="72">
        <f>SUM(G12:G15)</f>
        <v>2358.5500000000002</v>
      </c>
      <c r="H16" s="79">
        <f>SUM(H12:H15)</f>
        <v>1402.1999999999998</v>
      </c>
      <c r="I16" s="70" t="s">
        <v>21168</v>
      </c>
      <c r="J16" s="70" t="s">
        <v>21173</v>
      </c>
      <c r="K16" s="58"/>
      <c r="L16" s="89"/>
      <c r="M16" s="58"/>
      <c r="N16" s="56"/>
      <c r="O16" s="56"/>
      <c r="P16" s="56"/>
      <c r="Q16" s="56"/>
      <c r="R16" s="56"/>
      <c r="S16" s="56"/>
    </row>
    <row r="17" spans="1:15" s="9" customFormat="1" x14ac:dyDescent="0.25">
      <c r="A17" s="70" t="s">
        <v>21174</v>
      </c>
      <c r="B17" s="70" t="s">
        <v>21175</v>
      </c>
      <c r="C17" s="70" t="s">
        <v>21176</v>
      </c>
      <c r="D17" s="69" t="s">
        <v>7</v>
      </c>
      <c r="E17" s="70">
        <v>0.5</v>
      </c>
      <c r="F17" s="70">
        <v>4</v>
      </c>
      <c r="G17" s="70">
        <f>ROUND($D$4*E17*F17,2)</f>
        <v>51.84</v>
      </c>
      <c r="H17" s="71">
        <f>ROUND(G17/365*220,2)</f>
        <v>31.25</v>
      </c>
      <c r="I17" s="70" t="s">
        <v>21177</v>
      </c>
      <c r="J17" s="70"/>
      <c r="K17" s="58"/>
      <c r="L17" s="89"/>
      <c r="M17" s="58"/>
      <c r="N17" s="56"/>
      <c r="O17" s="56"/>
    </row>
    <row r="18" spans="1:15" s="9" customFormat="1" x14ac:dyDescent="0.25">
      <c r="A18" s="70" t="s">
        <v>21174</v>
      </c>
      <c r="B18" s="70" t="s">
        <v>21175</v>
      </c>
      <c r="C18" s="70" t="s">
        <v>21176</v>
      </c>
      <c r="D18" s="69" t="s">
        <v>4</v>
      </c>
      <c r="E18" s="70">
        <v>8</v>
      </c>
      <c r="F18" s="70">
        <v>4</v>
      </c>
      <c r="G18" s="70">
        <f>ROUND($D$4*E18*F18,2)</f>
        <v>829.38</v>
      </c>
      <c r="H18" s="71">
        <f>ROUND(G18/365*220,2)</f>
        <v>499.9</v>
      </c>
      <c r="I18" s="70" t="s">
        <v>21177</v>
      </c>
      <c r="J18" s="70"/>
      <c r="K18" s="58"/>
      <c r="L18" s="89"/>
      <c r="M18" s="58"/>
      <c r="N18" s="56"/>
      <c r="O18" s="56"/>
    </row>
    <row r="19" spans="1:15" s="9" customFormat="1" x14ac:dyDescent="0.25">
      <c r="A19" s="70" t="s">
        <v>21174</v>
      </c>
      <c r="B19" s="70" t="s">
        <v>21175</v>
      </c>
      <c r="C19" s="70" t="s">
        <v>21176</v>
      </c>
      <c r="D19" s="69" t="s">
        <v>5</v>
      </c>
      <c r="E19" s="70">
        <v>5</v>
      </c>
      <c r="F19" s="70">
        <v>6</v>
      </c>
      <c r="G19" s="70">
        <f>ROUND($D$4*E19*F19,2)</f>
        <v>777.55</v>
      </c>
      <c r="H19" s="71">
        <f>ROUND(G19/365*220,2)</f>
        <v>468.66</v>
      </c>
      <c r="I19" s="70" t="s">
        <v>21177</v>
      </c>
      <c r="J19" s="70"/>
      <c r="K19" s="58"/>
      <c r="L19" s="89"/>
      <c r="M19" s="58"/>
      <c r="N19" s="56"/>
      <c r="O19" s="56"/>
    </row>
    <row r="20" spans="1:15" x14ac:dyDescent="0.25">
      <c r="A20" s="70" t="s">
        <v>21174</v>
      </c>
      <c r="B20" s="70" t="s">
        <v>21175</v>
      </c>
      <c r="C20" s="70" t="s">
        <v>21176</v>
      </c>
      <c r="D20" s="72" t="s">
        <v>16702</v>
      </c>
      <c r="E20" s="72"/>
      <c r="F20" s="72"/>
      <c r="G20" s="72">
        <f>SUM(G17:G19)</f>
        <v>1658.77</v>
      </c>
      <c r="H20" s="72">
        <f>SUM(H17:H19)</f>
        <v>999.81</v>
      </c>
      <c r="I20" s="70" t="s">
        <v>21177</v>
      </c>
      <c r="J20" s="70" t="s">
        <v>21178</v>
      </c>
    </row>
    <row r="21" spans="1:15" s="73" customFormat="1" ht="31.5" x14ac:dyDescent="0.25">
      <c r="A21" s="125" t="s">
        <v>21179</v>
      </c>
      <c r="B21" s="126" t="s">
        <v>21180</v>
      </c>
      <c r="C21" s="126" t="s">
        <v>21181</v>
      </c>
      <c r="D21" s="69" t="s">
        <v>7</v>
      </c>
      <c r="E21" s="70">
        <v>0.5</v>
      </c>
      <c r="F21" s="70">
        <v>1</v>
      </c>
      <c r="G21" s="70">
        <f>ROUND($D$4*E21*F21,2)</f>
        <v>12.96</v>
      </c>
      <c r="H21" s="71">
        <f>ROUND(G21/365*233,2)</f>
        <v>8.27</v>
      </c>
      <c r="I21" s="70" t="s">
        <v>21182</v>
      </c>
      <c r="J21" s="70"/>
      <c r="K21" s="58"/>
      <c r="L21" s="89"/>
      <c r="M21" s="58"/>
      <c r="N21" s="56"/>
      <c r="O21" s="56"/>
    </row>
    <row r="22" spans="1:15" s="73" customFormat="1" ht="31.5" x14ac:dyDescent="0.25">
      <c r="A22" s="125" t="s">
        <v>21179</v>
      </c>
      <c r="B22" s="126" t="s">
        <v>21180</v>
      </c>
      <c r="C22" s="126" t="s">
        <v>21181</v>
      </c>
      <c r="D22" s="69" t="s">
        <v>3</v>
      </c>
      <c r="E22" s="70">
        <v>10</v>
      </c>
      <c r="F22" s="70">
        <v>1</v>
      </c>
      <c r="G22" s="70">
        <f>ROUND($D$4*E22*F22,2)</f>
        <v>259.18</v>
      </c>
      <c r="H22" s="71">
        <f>ROUND(G22/365*233,2)</f>
        <v>165.45</v>
      </c>
      <c r="I22" s="70" t="s">
        <v>21182</v>
      </c>
      <c r="J22" s="70"/>
      <c r="K22" s="58"/>
      <c r="L22" s="89"/>
      <c r="M22" s="58"/>
      <c r="N22" s="56"/>
      <c r="O22" s="56"/>
    </row>
    <row r="23" spans="1:15" ht="31.5" x14ac:dyDescent="0.25">
      <c r="A23" s="125" t="s">
        <v>21179</v>
      </c>
      <c r="B23" s="126" t="s">
        <v>21180</v>
      </c>
      <c r="C23" s="126" t="s">
        <v>21181</v>
      </c>
      <c r="D23" s="72" t="s">
        <v>16702</v>
      </c>
      <c r="E23" s="72"/>
      <c r="F23" s="72"/>
      <c r="G23" s="72">
        <f>G21+G22</f>
        <v>272.14</v>
      </c>
      <c r="H23" s="72">
        <f>H21+H22</f>
        <v>173.72</v>
      </c>
      <c r="I23" s="70" t="s">
        <v>21182</v>
      </c>
      <c r="J23" s="70" t="s">
        <v>21183</v>
      </c>
      <c r="N23" s="56"/>
    </row>
    <row r="24" spans="1:15" s="73" customFormat="1" x14ac:dyDescent="0.25">
      <c r="A24" s="67" t="s">
        <v>21184</v>
      </c>
      <c r="B24" s="68" t="s">
        <v>21185</v>
      </c>
      <c r="C24" s="68" t="s">
        <v>21186</v>
      </c>
      <c r="D24" s="69" t="s">
        <v>7</v>
      </c>
      <c r="E24" s="70">
        <v>0.5</v>
      </c>
      <c r="F24" s="70">
        <v>1</v>
      </c>
      <c r="G24" s="70">
        <f>ROUND($D$4*E24*F24,2)</f>
        <v>12.96</v>
      </c>
      <c r="H24" s="71">
        <f>ROUND(G24/365*227,2)</f>
        <v>8.06</v>
      </c>
      <c r="I24" s="70" t="s">
        <v>21187</v>
      </c>
      <c r="J24" s="70"/>
      <c r="K24" s="58"/>
      <c r="L24" s="89"/>
      <c r="M24" s="58"/>
      <c r="N24" s="56"/>
      <c r="O24" s="56"/>
    </row>
    <row r="25" spans="1:15" x14ac:dyDescent="0.25">
      <c r="A25" s="67" t="s">
        <v>21184</v>
      </c>
      <c r="B25" s="68" t="s">
        <v>21185</v>
      </c>
      <c r="C25" s="68" t="s">
        <v>21186</v>
      </c>
      <c r="D25" s="72" t="s">
        <v>16702</v>
      </c>
      <c r="E25" s="72"/>
      <c r="F25" s="72"/>
      <c r="G25" s="72">
        <f>G24</f>
        <v>12.96</v>
      </c>
      <c r="H25" s="72">
        <f>H24</f>
        <v>8.06</v>
      </c>
      <c r="I25" s="70" t="s">
        <v>21187</v>
      </c>
      <c r="J25" s="70" t="s">
        <v>21188</v>
      </c>
    </row>
    <row r="26" spans="1:15" s="73" customFormat="1" x14ac:dyDescent="0.25">
      <c r="A26" s="70" t="s">
        <v>21189</v>
      </c>
      <c r="B26" s="70">
        <v>40203735889</v>
      </c>
      <c r="C26" s="70" t="s">
        <v>21190</v>
      </c>
      <c r="D26" s="69" t="s">
        <v>7</v>
      </c>
      <c r="E26" s="70">
        <v>0.5</v>
      </c>
      <c r="F26" s="70">
        <v>1</v>
      </c>
      <c r="G26" s="70">
        <f>ROUND($D$4*E26*F26,2)</f>
        <v>12.96</v>
      </c>
      <c r="H26" s="71">
        <f>ROUND(G26/365*245,2)</f>
        <v>8.6999999999999993</v>
      </c>
      <c r="I26" s="70" t="s">
        <v>21187</v>
      </c>
      <c r="J26" s="70"/>
      <c r="K26" s="58"/>
      <c r="L26" s="89"/>
      <c r="M26" s="58"/>
      <c r="N26" s="56"/>
      <c r="O26" s="56"/>
    </row>
    <row r="27" spans="1:15" s="73" customFormat="1" x14ac:dyDescent="0.25">
      <c r="A27" s="70" t="s">
        <v>21189</v>
      </c>
      <c r="B27" s="70">
        <v>40203735889</v>
      </c>
      <c r="C27" s="70" t="s">
        <v>21190</v>
      </c>
      <c r="D27" s="69" t="s">
        <v>5</v>
      </c>
      <c r="E27" s="70">
        <v>5</v>
      </c>
      <c r="F27" s="70">
        <v>2</v>
      </c>
      <c r="G27" s="70">
        <f t="shared" ref="G27:G28" si="0">ROUND($D$4*E27*F27,2)</f>
        <v>259.18</v>
      </c>
      <c r="H27" s="71">
        <f t="shared" ref="H27:H28" si="1">ROUND(G27/365*245,2)</f>
        <v>173.97</v>
      </c>
      <c r="I27" s="70" t="s">
        <v>21187</v>
      </c>
      <c r="J27" s="70"/>
      <c r="K27" s="58"/>
      <c r="L27" s="89"/>
      <c r="M27" s="58"/>
      <c r="N27" s="56"/>
      <c r="O27" s="56"/>
    </row>
    <row r="28" spans="1:15" s="73" customFormat="1" x14ac:dyDescent="0.25">
      <c r="A28" s="70" t="s">
        <v>21189</v>
      </c>
      <c r="B28" s="70">
        <v>40203735889</v>
      </c>
      <c r="C28" s="70" t="s">
        <v>21190</v>
      </c>
      <c r="D28" s="69" t="s">
        <v>6</v>
      </c>
      <c r="E28" s="70">
        <v>1</v>
      </c>
      <c r="F28" s="70">
        <v>1</v>
      </c>
      <c r="G28" s="70">
        <f t="shared" si="0"/>
        <v>25.92</v>
      </c>
      <c r="H28" s="71">
        <f t="shared" si="1"/>
        <v>17.399999999999999</v>
      </c>
      <c r="I28" s="70" t="s">
        <v>21187</v>
      </c>
      <c r="J28" s="70"/>
      <c r="K28" s="58"/>
      <c r="L28" s="89"/>
      <c r="M28" s="58"/>
      <c r="N28" s="56"/>
      <c r="O28" s="56"/>
    </row>
    <row r="29" spans="1:15" x14ac:dyDescent="0.25">
      <c r="A29" s="70" t="s">
        <v>21189</v>
      </c>
      <c r="B29" s="70">
        <v>40203735889</v>
      </c>
      <c r="C29" s="70" t="s">
        <v>21190</v>
      </c>
      <c r="D29" s="72" t="s">
        <v>16702</v>
      </c>
      <c r="E29" s="72"/>
      <c r="F29" s="72"/>
      <c r="G29" s="72">
        <f>G26+G27+G28</f>
        <v>298.06</v>
      </c>
      <c r="H29" s="72">
        <f>H26+H27+H28</f>
        <v>200.07</v>
      </c>
      <c r="I29" s="70" t="s">
        <v>21187</v>
      </c>
      <c r="J29" s="70" t="s">
        <v>21191</v>
      </c>
      <c r="N29" s="56"/>
    </row>
    <row r="30" spans="1:15" s="73" customFormat="1" x14ac:dyDescent="0.25">
      <c r="A30" s="70" t="s">
        <v>21192</v>
      </c>
      <c r="B30" s="70" t="s">
        <v>21193</v>
      </c>
      <c r="C30" s="70" t="s">
        <v>21194</v>
      </c>
      <c r="D30" s="69" t="s">
        <v>7</v>
      </c>
      <c r="E30" s="70">
        <v>0.5</v>
      </c>
      <c r="F30" s="70">
        <v>2</v>
      </c>
      <c r="G30" s="70">
        <f>ROUND($D$4*E30*F30,2)</f>
        <v>25.92</v>
      </c>
      <c r="H30" s="71">
        <f>ROUND(G30/365*245,2)</f>
        <v>17.399999999999999</v>
      </c>
      <c r="I30" s="70" t="s">
        <v>21187</v>
      </c>
      <c r="J30" s="70"/>
      <c r="K30" s="58"/>
      <c r="L30" s="89"/>
      <c r="M30" s="58"/>
      <c r="N30" s="89"/>
      <c r="O30" s="56"/>
    </row>
    <row r="31" spans="1:15" x14ac:dyDescent="0.25">
      <c r="A31" s="70" t="s">
        <v>21192</v>
      </c>
      <c r="B31" s="70" t="s">
        <v>21193</v>
      </c>
      <c r="C31" s="70" t="s">
        <v>21194</v>
      </c>
      <c r="D31" s="72" t="s">
        <v>16702</v>
      </c>
      <c r="E31" s="72"/>
      <c r="F31" s="72"/>
      <c r="G31" s="72">
        <f>G30</f>
        <v>25.92</v>
      </c>
      <c r="H31" s="72">
        <f>H30</f>
        <v>17.399999999999999</v>
      </c>
      <c r="I31" s="70" t="s">
        <v>21187</v>
      </c>
      <c r="J31" s="70" t="s">
        <v>21195</v>
      </c>
      <c r="N31" s="56"/>
    </row>
    <row r="32" spans="1:15" x14ac:dyDescent="0.25">
      <c r="A32" s="70" t="s">
        <v>21196</v>
      </c>
      <c r="B32" s="70" t="s">
        <v>21197</v>
      </c>
      <c r="C32" s="70" t="s">
        <v>21198</v>
      </c>
      <c r="D32" s="69" t="s">
        <v>7</v>
      </c>
      <c r="E32" s="70">
        <v>0.5</v>
      </c>
      <c r="F32" s="70">
        <v>3</v>
      </c>
      <c r="G32" s="70">
        <f>ROUND($D$4*E32*F32,2)</f>
        <v>38.880000000000003</v>
      </c>
      <c r="H32" s="71">
        <f>ROUND(G32/365*232,2)</f>
        <v>24.71</v>
      </c>
      <c r="I32" s="70" t="s">
        <v>21199</v>
      </c>
      <c r="J32" s="70"/>
      <c r="N32" s="56"/>
    </row>
    <row r="33" spans="1:19" s="73" customFormat="1" x14ac:dyDescent="0.25">
      <c r="A33" s="70" t="s">
        <v>21196</v>
      </c>
      <c r="B33" s="70" t="s">
        <v>21197</v>
      </c>
      <c r="C33" s="70" t="s">
        <v>21198</v>
      </c>
      <c r="D33" s="72" t="s">
        <v>16702</v>
      </c>
      <c r="E33" s="72"/>
      <c r="F33" s="72"/>
      <c r="G33" s="72">
        <f>G32</f>
        <v>38.880000000000003</v>
      </c>
      <c r="H33" s="72">
        <f>H32</f>
        <v>24.71</v>
      </c>
      <c r="I33" s="70" t="s">
        <v>21199</v>
      </c>
      <c r="J33" s="70" t="s">
        <v>21200</v>
      </c>
      <c r="K33" s="58"/>
      <c r="L33" s="89"/>
      <c r="M33" s="58"/>
      <c r="N33" s="56"/>
      <c r="O33" s="56"/>
    </row>
    <row r="34" spans="1:19" x14ac:dyDescent="0.25">
      <c r="A34" s="70" t="s">
        <v>21201</v>
      </c>
      <c r="B34" s="70" t="s">
        <v>21202</v>
      </c>
      <c r="C34" s="70" t="s">
        <v>21203</v>
      </c>
      <c r="D34" s="69" t="s">
        <v>7</v>
      </c>
      <c r="E34" s="70">
        <v>0.5</v>
      </c>
      <c r="F34" s="70">
        <v>1</v>
      </c>
      <c r="G34" s="70">
        <f>ROUND($D$4*E34*F34,2)</f>
        <v>12.96</v>
      </c>
      <c r="H34" s="71">
        <f>ROUND(G34/365*231,2)</f>
        <v>8.1999999999999993</v>
      </c>
      <c r="I34" s="70" t="s">
        <v>21204</v>
      </c>
      <c r="J34" s="70"/>
      <c r="N34" s="56"/>
    </row>
    <row r="35" spans="1:19" x14ac:dyDescent="0.25">
      <c r="A35" s="70" t="s">
        <v>21201</v>
      </c>
      <c r="B35" s="70" t="s">
        <v>21202</v>
      </c>
      <c r="C35" s="70" t="s">
        <v>21203</v>
      </c>
      <c r="D35" s="69" t="s">
        <v>8</v>
      </c>
      <c r="E35" s="70">
        <v>2</v>
      </c>
      <c r="F35" s="70">
        <v>2</v>
      </c>
      <c r="G35" s="70">
        <f>ROUND($D$4*E35*F35,2)</f>
        <v>103.67</v>
      </c>
      <c r="H35" s="71">
        <f>ROUND(G35/365*231,2)</f>
        <v>65.61</v>
      </c>
      <c r="I35" s="70" t="s">
        <v>21204</v>
      </c>
      <c r="J35" s="70"/>
      <c r="N35" s="56"/>
    </row>
    <row r="36" spans="1:19" s="73" customFormat="1" x14ac:dyDescent="0.25">
      <c r="A36" s="70" t="s">
        <v>21201</v>
      </c>
      <c r="B36" s="70" t="s">
        <v>21202</v>
      </c>
      <c r="C36" s="70" t="s">
        <v>21203</v>
      </c>
      <c r="D36" s="72" t="s">
        <v>16702</v>
      </c>
      <c r="E36" s="72"/>
      <c r="F36" s="72"/>
      <c r="G36" s="72">
        <f>G34+G35</f>
        <v>116.63</v>
      </c>
      <c r="H36" s="72">
        <f>H34+H35</f>
        <v>73.81</v>
      </c>
      <c r="I36" s="70" t="s">
        <v>21204</v>
      </c>
      <c r="J36" s="70" t="s">
        <v>21205</v>
      </c>
      <c r="K36" s="58"/>
      <c r="L36" s="89"/>
      <c r="M36" s="58"/>
      <c r="N36" s="56"/>
      <c r="O36" s="56"/>
    </row>
    <row r="37" spans="1:19" x14ac:dyDescent="0.25">
      <c r="A37" s="67" t="s">
        <v>21206</v>
      </c>
      <c r="B37" s="67" t="s">
        <v>21207</v>
      </c>
      <c r="C37" s="68" t="s">
        <v>21208</v>
      </c>
      <c r="D37" s="69" t="s">
        <v>7</v>
      </c>
      <c r="E37" s="70">
        <v>0.5</v>
      </c>
      <c r="F37" s="70">
        <v>1</v>
      </c>
      <c r="G37" s="70">
        <f>ROUND($D$4*E37*F37,2)</f>
        <v>12.96</v>
      </c>
      <c r="H37" s="71">
        <f>ROUND(G37/365*206,2)</f>
        <v>7.31</v>
      </c>
      <c r="I37" s="70" t="s">
        <v>21209</v>
      </c>
      <c r="J37" s="70"/>
    </row>
    <row r="38" spans="1:19" x14ac:dyDescent="0.25">
      <c r="A38" s="67" t="s">
        <v>21206</v>
      </c>
      <c r="B38" s="67" t="s">
        <v>21207</v>
      </c>
      <c r="C38" s="68" t="s">
        <v>21208</v>
      </c>
      <c r="D38" s="72" t="s">
        <v>16702</v>
      </c>
      <c r="E38" s="72"/>
      <c r="F38" s="72"/>
      <c r="G38" s="72">
        <f>G37</f>
        <v>12.96</v>
      </c>
      <c r="H38" s="72">
        <f>H37</f>
        <v>7.31</v>
      </c>
      <c r="I38" s="70" t="s">
        <v>21209</v>
      </c>
      <c r="J38" s="70" t="s">
        <v>21210</v>
      </c>
    </row>
    <row r="39" spans="1:19" x14ac:dyDescent="0.25">
      <c r="A39" s="67" t="s">
        <v>21211</v>
      </c>
      <c r="B39" s="67" t="s">
        <v>21212</v>
      </c>
      <c r="C39" s="68" t="s">
        <v>21213</v>
      </c>
      <c r="D39" s="69" t="s">
        <v>7</v>
      </c>
      <c r="E39" s="70">
        <v>0.5</v>
      </c>
      <c r="F39" s="70">
        <v>1</v>
      </c>
      <c r="G39" s="70">
        <f>ROUND($D$4*E39*F39,2)</f>
        <v>12.96</v>
      </c>
      <c r="H39" s="71">
        <f>ROUND(G39/365*240,2)</f>
        <v>8.52</v>
      </c>
      <c r="I39" s="70" t="s">
        <v>21163</v>
      </c>
      <c r="J39" s="70"/>
      <c r="N39" s="56"/>
    </row>
    <row r="40" spans="1:19" x14ac:dyDescent="0.25">
      <c r="A40" s="67" t="s">
        <v>21211</v>
      </c>
      <c r="B40" s="67" t="s">
        <v>21212</v>
      </c>
      <c r="C40" s="68" t="s">
        <v>21213</v>
      </c>
      <c r="D40" s="72" t="s">
        <v>16702</v>
      </c>
      <c r="E40" s="72"/>
      <c r="F40" s="72"/>
      <c r="G40" s="72">
        <f>G39</f>
        <v>12.96</v>
      </c>
      <c r="H40" s="72">
        <f>H39</f>
        <v>8.52</v>
      </c>
      <c r="I40" s="70" t="s">
        <v>21163</v>
      </c>
      <c r="J40" s="70" t="s">
        <v>21214</v>
      </c>
      <c r="N40" s="56"/>
    </row>
    <row r="41" spans="1:19" s="1" customFormat="1" ht="31.5" x14ac:dyDescent="0.25">
      <c r="A41" s="80" t="s">
        <v>21215</v>
      </c>
      <c r="B41" s="80" t="s">
        <v>21216</v>
      </c>
      <c r="C41" s="85" t="s">
        <v>21217</v>
      </c>
      <c r="D41" s="69" t="s">
        <v>7</v>
      </c>
      <c r="E41" s="70">
        <v>0.5</v>
      </c>
      <c r="F41" s="70">
        <v>1</v>
      </c>
      <c r="G41" s="70">
        <f>ROUND($D$4*E41*F41,2)</f>
        <v>12.96</v>
      </c>
      <c r="H41" s="71">
        <f>ROUND(G41/365*224,2)</f>
        <v>7.95</v>
      </c>
      <c r="I41" s="70" t="s">
        <v>21218</v>
      </c>
      <c r="J41" s="70"/>
      <c r="K41" s="58"/>
      <c r="L41" s="89"/>
      <c r="M41" s="58"/>
      <c r="N41" s="56"/>
      <c r="O41" s="56"/>
      <c r="P41" s="56"/>
      <c r="Q41" s="56"/>
      <c r="R41" s="56"/>
      <c r="S41" s="56"/>
    </row>
    <row r="42" spans="1:19" s="1" customFormat="1" ht="33" customHeight="1" x14ac:dyDescent="0.25">
      <c r="A42" s="80" t="s">
        <v>21215</v>
      </c>
      <c r="B42" s="80" t="s">
        <v>21216</v>
      </c>
      <c r="C42" s="85" t="s">
        <v>21217</v>
      </c>
      <c r="D42" s="72" t="s">
        <v>16702</v>
      </c>
      <c r="E42" s="70"/>
      <c r="F42" s="70"/>
      <c r="G42" s="72">
        <f>G41</f>
        <v>12.96</v>
      </c>
      <c r="H42" s="72">
        <f>H41</f>
        <v>7.95</v>
      </c>
      <c r="I42" s="70" t="s">
        <v>21218</v>
      </c>
      <c r="J42" s="70" t="s">
        <v>21219</v>
      </c>
      <c r="K42" s="47"/>
      <c r="L42" s="97"/>
      <c r="M42" s="47"/>
      <c r="N42" s="97"/>
    </row>
    <row r="43" spans="1:19" ht="31.5" x14ac:dyDescent="0.25">
      <c r="A43" s="67" t="s">
        <v>21220</v>
      </c>
      <c r="B43" s="67" t="s">
        <v>21221</v>
      </c>
      <c r="C43" s="68" t="s">
        <v>21222</v>
      </c>
      <c r="D43" s="69" t="s">
        <v>5</v>
      </c>
      <c r="E43" s="70">
        <v>5</v>
      </c>
      <c r="F43" s="70">
        <v>1</v>
      </c>
      <c r="G43" s="70">
        <f>ROUND($D$4*E43*F43,2)</f>
        <v>129.59</v>
      </c>
      <c r="H43" s="71">
        <f>ROUND(G43/365*228,2)</f>
        <v>80.95</v>
      </c>
      <c r="I43" s="70" t="s">
        <v>21061</v>
      </c>
      <c r="J43" s="70"/>
      <c r="N43" s="56"/>
    </row>
    <row r="44" spans="1:19" ht="31.5" x14ac:dyDescent="0.25">
      <c r="A44" s="67" t="s">
        <v>21220</v>
      </c>
      <c r="B44" s="67" t="s">
        <v>21221</v>
      </c>
      <c r="C44" s="68" t="s">
        <v>21222</v>
      </c>
      <c r="D44" s="72" t="s">
        <v>16702</v>
      </c>
      <c r="E44" s="70"/>
      <c r="F44" s="70"/>
      <c r="G44" s="72">
        <f>G43</f>
        <v>129.59</v>
      </c>
      <c r="H44" s="72">
        <f>H43</f>
        <v>80.95</v>
      </c>
      <c r="I44" s="70" t="s">
        <v>21061</v>
      </c>
      <c r="J44" s="70" t="s">
        <v>21223</v>
      </c>
    </row>
    <row r="45" spans="1:19" ht="31.5" x14ac:dyDescent="0.25">
      <c r="A45" s="67" t="s">
        <v>21224</v>
      </c>
      <c r="B45" s="67" t="s">
        <v>21225</v>
      </c>
      <c r="C45" s="68" t="s">
        <v>21226</v>
      </c>
      <c r="D45" s="69" t="s">
        <v>5</v>
      </c>
      <c r="E45" s="70">
        <v>5</v>
      </c>
      <c r="F45" s="70">
        <v>1</v>
      </c>
      <c r="G45" s="70">
        <f>ROUND($D$4*E45*F45,2)</f>
        <v>129.59</v>
      </c>
      <c r="H45" s="71">
        <f>ROUND(G45/365*206,2)</f>
        <v>73.14</v>
      </c>
      <c r="I45" s="70" t="s">
        <v>21209</v>
      </c>
      <c r="J45" s="70"/>
    </row>
    <row r="46" spans="1:19" ht="31.5" x14ac:dyDescent="0.25">
      <c r="A46" s="67" t="s">
        <v>21224</v>
      </c>
      <c r="B46" s="67" t="s">
        <v>21225</v>
      </c>
      <c r="C46" s="68" t="s">
        <v>21226</v>
      </c>
      <c r="D46" s="72" t="s">
        <v>16702</v>
      </c>
      <c r="E46" s="70"/>
      <c r="F46" s="70"/>
      <c r="G46" s="72">
        <f>G45</f>
        <v>129.59</v>
      </c>
      <c r="H46" s="72">
        <f>H45</f>
        <v>73.14</v>
      </c>
      <c r="I46" s="70" t="s">
        <v>21209</v>
      </c>
      <c r="J46" s="70" t="s">
        <v>21227</v>
      </c>
    </row>
    <row r="47" spans="1:19" x14ac:dyDescent="0.25">
      <c r="A47" s="67"/>
      <c r="B47" s="67"/>
      <c r="C47" s="68"/>
      <c r="D47" s="69"/>
      <c r="E47" s="70"/>
      <c r="F47" s="70"/>
      <c r="G47" s="70"/>
      <c r="H47" s="71"/>
      <c r="I47" s="70"/>
      <c r="J47" s="70"/>
      <c r="N47" s="56"/>
    </row>
    <row r="48" spans="1:19" x14ac:dyDescent="0.25">
      <c r="A48" s="67"/>
      <c r="B48" s="67"/>
      <c r="C48" s="68"/>
      <c r="D48" s="72"/>
      <c r="E48" s="72"/>
      <c r="F48" s="72"/>
      <c r="G48" s="72"/>
      <c r="H48" s="72"/>
      <c r="I48" s="70"/>
      <c r="J48" s="70"/>
    </row>
    <row r="49" spans="1:14" x14ac:dyDescent="0.25">
      <c r="A49" s="67"/>
      <c r="B49" s="67"/>
      <c r="C49" s="68"/>
      <c r="D49" s="69"/>
      <c r="E49" s="70"/>
      <c r="F49" s="70"/>
      <c r="G49" s="70"/>
      <c r="H49" s="71"/>
      <c r="I49" s="70"/>
      <c r="J49" s="70"/>
    </row>
    <row r="50" spans="1:14" x14ac:dyDescent="0.25">
      <c r="A50" s="67"/>
      <c r="B50" s="67"/>
      <c r="C50" s="68"/>
      <c r="D50" s="72"/>
      <c r="E50" s="72"/>
      <c r="F50" s="72"/>
      <c r="G50" s="72"/>
      <c r="H50" s="72"/>
      <c r="I50" s="70"/>
      <c r="J50" s="70"/>
    </row>
    <row r="51" spans="1:14" x14ac:dyDescent="0.25">
      <c r="A51" s="67"/>
      <c r="B51" s="67"/>
      <c r="C51" s="67"/>
      <c r="D51" s="69"/>
      <c r="E51" s="70"/>
      <c r="F51" s="70"/>
      <c r="G51" s="70"/>
      <c r="H51" s="71"/>
      <c r="I51" s="70"/>
      <c r="J51" s="70"/>
    </row>
    <row r="52" spans="1:14" x14ac:dyDescent="0.25">
      <c r="A52" s="67"/>
      <c r="B52" s="67"/>
      <c r="C52" s="67"/>
      <c r="D52" s="72"/>
      <c r="E52" s="72"/>
      <c r="F52" s="72"/>
      <c r="G52" s="72"/>
      <c r="H52" s="72"/>
      <c r="I52" s="70"/>
      <c r="J52" s="70"/>
    </row>
    <row r="53" spans="1:14" x14ac:dyDescent="0.25">
      <c r="A53" s="70"/>
      <c r="B53" s="70"/>
      <c r="C53" s="70"/>
      <c r="D53" s="69"/>
      <c r="E53" s="70"/>
      <c r="F53" s="70"/>
      <c r="G53" s="70"/>
      <c r="H53" s="71"/>
      <c r="I53" s="70"/>
      <c r="J53" s="70"/>
      <c r="N53" s="56"/>
    </row>
    <row r="54" spans="1:14" x14ac:dyDescent="0.25">
      <c r="A54" s="70"/>
      <c r="B54" s="70"/>
      <c r="C54" s="70"/>
      <c r="D54" s="69"/>
      <c r="E54" s="70"/>
      <c r="F54" s="70"/>
      <c r="G54" s="70"/>
      <c r="H54" s="71"/>
      <c r="I54" s="70"/>
      <c r="J54" s="70"/>
    </row>
    <row r="55" spans="1:14" x14ac:dyDescent="0.25">
      <c r="A55" s="70"/>
      <c r="B55" s="70"/>
      <c r="C55" s="70"/>
      <c r="D55" s="72"/>
      <c r="E55" s="70"/>
      <c r="F55" s="70"/>
      <c r="G55" s="72"/>
      <c r="H55" s="72"/>
      <c r="I55" s="70"/>
      <c r="J55" s="70"/>
    </row>
    <row r="56" spans="1:14" x14ac:dyDescent="0.25">
      <c r="A56" s="128"/>
      <c r="B56" s="128"/>
      <c r="C56" s="129"/>
      <c r="D56" s="69"/>
      <c r="E56" s="70"/>
      <c r="F56" s="70"/>
      <c r="G56" s="70"/>
      <c r="H56" s="71"/>
      <c r="I56" s="70"/>
      <c r="J56" s="70"/>
    </row>
    <row r="57" spans="1:14" x14ac:dyDescent="0.25">
      <c r="A57" s="128"/>
      <c r="B57" s="128"/>
      <c r="C57" s="129"/>
      <c r="D57" s="72"/>
      <c r="E57" s="72"/>
      <c r="F57" s="72"/>
      <c r="G57" s="72"/>
      <c r="H57" s="72"/>
      <c r="I57" s="70"/>
      <c r="J57" s="70"/>
    </row>
    <row r="58" spans="1:14" x14ac:dyDescent="0.25">
      <c r="A58" s="70"/>
      <c r="B58" s="70"/>
      <c r="C58" s="85"/>
      <c r="D58" s="69"/>
      <c r="E58" s="70"/>
      <c r="F58" s="70"/>
      <c r="G58" s="70"/>
      <c r="H58" s="71"/>
      <c r="I58" s="70"/>
      <c r="J58" s="70"/>
      <c r="N58" s="56"/>
    </row>
    <row r="59" spans="1:14" x14ac:dyDescent="0.25">
      <c r="A59" s="70"/>
      <c r="B59" s="70"/>
      <c r="C59" s="85"/>
      <c r="D59" s="72"/>
      <c r="E59" s="72"/>
      <c r="F59" s="72"/>
      <c r="G59" s="72"/>
      <c r="H59" s="72"/>
      <c r="I59" s="70"/>
      <c r="J59" s="70"/>
    </row>
    <row r="60" spans="1:14" x14ac:dyDescent="0.25">
      <c r="A60" s="70"/>
      <c r="B60" s="70"/>
      <c r="C60" s="68"/>
      <c r="D60" s="69"/>
      <c r="E60" s="70"/>
      <c r="F60" s="70"/>
      <c r="G60" s="70"/>
      <c r="H60" s="71"/>
      <c r="I60" s="70"/>
      <c r="J60" s="70"/>
      <c r="N60" s="56"/>
    </row>
    <row r="61" spans="1:14" x14ac:dyDescent="0.25">
      <c r="A61" s="70"/>
      <c r="B61" s="70"/>
      <c r="C61" s="68"/>
      <c r="D61" s="72"/>
      <c r="E61" s="70"/>
      <c r="F61" s="70"/>
      <c r="G61" s="72"/>
      <c r="H61" s="72"/>
      <c r="I61" s="70"/>
      <c r="J61" s="70"/>
    </row>
    <row r="62" spans="1:14" x14ac:dyDescent="0.25">
      <c r="A62" s="70"/>
      <c r="B62" s="70"/>
      <c r="C62" s="77"/>
      <c r="D62" s="70"/>
      <c r="E62" s="70"/>
      <c r="F62" s="70"/>
      <c r="G62" s="72"/>
      <c r="H62" s="72"/>
      <c r="I62" s="70"/>
      <c r="J62" s="70"/>
    </row>
    <row r="63" spans="1:14" s="1" customFormat="1" x14ac:dyDescent="0.25">
      <c r="A63" s="67"/>
      <c r="B63" s="67"/>
      <c r="C63" s="68"/>
      <c r="D63" s="69"/>
      <c r="E63" s="70"/>
      <c r="F63" s="70"/>
      <c r="G63" s="70"/>
      <c r="H63" s="71"/>
      <c r="I63" s="70"/>
      <c r="J63" s="70"/>
      <c r="K63" s="47"/>
      <c r="L63" s="97"/>
      <c r="M63" s="47"/>
      <c r="N63" s="97"/>
    </row>
    <row r="64" spans="1:14" s="1" customFormat="1" x14ac:dyDescent="0.25">
      <c r="A64" s="70"/>
      <c r="B64" s="70"/>
      <c r="C64" s="77"/>
      <c r="D64" s="70"/>
      <c r="E64" s="70"/>
      <c r="F64" s="70"/>
      <c r="G64" s="72"/>
      <c r="H64" s="72"/>
      <c r="I64" s="70"/>
      <c r="J64" s="70"/>
      <c r="K64" s="47"/>
      <c r="L64" s="97"/>
      <c r="M64" s="47"/>
      <c r="N64" s="97"/>
    </row>
    <row r="65" spans="1:10" x14ac:dyDescent="0.25">
      <c r="A65" s="67"/>
      <c r="B65" s="67"/>
      <c r="C65" s="68"/>
      <c r="D65" s="69"/>
      <c r="E65" s="70"/>
      <c r="F65" s="70"/>
      <c r="G65" s="70"/>
      <c r="H65" s="71"/>
      <c r="I65" s="70"/>
      <c r="J65" s="70"/>
    </row>
    <row r="66" spans="1:10" x14ac:dyDescent="0.25">
      <c r="A66" s="70"/>
      <c r="B66" s="70"/>
      <c r="C66" s="77"/>
      <c r="D66" s="70"/>
      <c r="E66" s="70"/>
      <c r="F66" s="70"/>
      <c r="G66" s="72"/>
      <c r="H66" s="72"/>
      <c r="I66" s="70"/>
      <c r="J66" s="70"/>
    </row>
    <row r="67" spans="1:10" x14ac:dyDescent="0.25">
      <c r="A67" s="67"/>
      <c r="B67" s="67"/>
      <c r="C67" s="85"/>
      <c r="D67" s="69"/>
      <c r="E67" s="70"/>
      <c r="F67" s="70"/>
      <c r="G67" s="70"/>
      <c r="H67" s="71"/>
      <c r="I67" s="70"/>
      <c r="J67" s="70"/>
    </row>
    <row r="68" spans="1:10" x14ac:dyDescent="0.25">
      <c r="A68" s="70"/>
      <c r="B68" s="70"/>
      <c r="C68" s="84"/>
      <c r="D68" s="70"/>
      <c r="E68" s="70"/>
      <c r="F68" s="70"/>
      <c r="G68" s="70"/>
      <c r="H68" s="79"/>
      <c r="I68" s="70"/>
      <c r="J68" s="70"/>
    </row>
    <row r="69" spans="1:10" x14ac:dyDescent="0.25">
      <c r="A69" s="67"/>
      <c r="B69" s="67"/>
      <c r="C69" s="85"/>
      <c r="D69" s="69"/>
      <c r="E69" s="70"/>
      <c r="F69" s="70"/>
      <c r="G69" s="70"/>
      <c r="H69" s="71"/>
      <c r="I69" s="70"/>
      <c r="J69" s="70"/>
    </row>
    <row r="70" spans="1:10" x14ac:dyDescent="0.25">
      <c r="A70" s="80"/>
      <c r="B70" s="80"/>
      <c r="C70" s="85"/>
      <c r="D70" s="87"/>
      <c r="E70" s="70"/>
      <c r="F70" s="70"/>
      <c r="G70" s="70"/>
      <c r="H70" s="71"/>
      <c r="I70" s="70"/>
      <c r="J70" s="70"/>
    </row>
    <row r="71" spans="1:10" x14ac:dyDescent="0.25">
      <c r="A71" s="70"/>
      <c r="B71" s="70"/>
      <c r="C71" s="84"/>
      <c r="D71" s="70"/>
      <c r="E71" s="70"/>
      <c r="F71" s="70"/>
      <c r="G71" s="70"/>
      <c r="H71" s="79"/>
      <c r="I71" s="70"/>
      <c r="J71" s="70"/>
    </row>
    <row r="72" spans="1:10" x14ac:dyDescent="0.25">
      <c r="H72" s="88"/>
    </row>
  </sheetData>
  <mergeCells count="2">
    <mergeCell ref="D1:F1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VM_iest</vt:lpstr>
      <vt:lpstr>NVD_liguma_iestādes</vt:lpstr>
      <vt:lpstr>Neliguma_iestādes </vt:lpstr>
      <vt:lpstr>01</vt:lpstr>
      <vt:lpstr>02</vt:lpstr>
      <vt:lpstr>03</vt:lpstr>
      <vt:lpstr>04</vt:lpstr>
      <vt:lpstr>05</vt:lpstr>
      <vt:lpstr>'Neliguma_iestādes '!Print_Titles</vt:lpstr>
      <vt:lpstr>NVD_liguma_iestādes!Print_Titles</vt:lpstr>
      <vt:lpstr>VM_iest!Print_Titles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Dreimane</dc:creator>
  <cp:lastModifiedBy>Baiba Dreimane</cp:lastModifiedBy>
  <cp:lastPrinted>2026-03-25T11:21:11Z</cp:lastPrinted>
  <dcterms:created xsi:type="dcterms:W3CDTF">2013-11-28T11:38:30Z</dcterms:created>
  <dcterms:modified xsi:type="dcterms:W3CDTF">2026-06-27T06:38:50Z</dcterms:modified>
</cp:coreProperties>
</file>