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Vidzeme" sheetId="1" r:id="rId1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<sst xmlns="http://schemas.openxmlformats.org/spreadsheetml/2006/main" count="176" uniqueCount="102">
  <si>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</si>
  <si>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</si>
  <si>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</si>
  <si>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</si>
  <si>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</si>
  <si>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</si>
  <si>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Liepiņa Māra - acu ārsta prakse</t>
  </si>
  <si>
    <t>Amoliņa Ildze - ārsta prakse endokrinoloģijā</t>
  </si>
  <si>
    <t>Elksnis Imants - ārsta prakse oftalmoloģijā</t>
  </si>
  <si>
    <t>Stubure Inese - ārsta prakse oftalmoloģijā</t>
  </si>
  <si>
    <t>Liepiņa Dzintra - ārsta prakse neiroloģijā</t>
  </si>
  <si>
    <t>Ārgale Vēsma - ārsta prakse kardioloģijā</t>
  </si>
  <si>
    <t>Radziņš Māris - ārsta prakse ķirurģijā</t>
  </si>
  <si>
    <t>Ārstniecības iestādes</t>
  </si>
  <si>
    <t>Līguma summa</t>
  </si>
  <si>
    <t>SAVA speciālistu prakses</t>
  </si>
  <si>
    <t>Puriņa Regīna - ārsta prakse neiroloģijā</t>
  </si>
  <si>
    <t>Valmieras veselības centrs, SIA</t>
  </si>
  <si>
    <t>Cēsu bērnu un pusaudžu reproduktīvās veselības centrs, SIA</t>
  </si>
  <si>
    <t>Točs Oskars - ārsta prakse neiroloģijā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</si>
  <si>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</si>
  <si>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</si>
  <si>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</si>
  <si>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</si>
  <si>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</si>
  <si>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</si>
  <si>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</si>
  <si>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</si>
  <si>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 xml:space="preserve">Prognozējamā invaliditāte un novēršamās invaliditātes ārstu konsīlijs </t>
  </si>
  <si>
    <t>Freimane Aija - ārsta prakse neiroloģijā un algoloģijā</t>
  </si>
  <si>
    <t>Galīte Solveiga -acu ārsta prakse</t>
  </si>
  <si>
    <t>Gurjanovs Sergejs - ārsta prakse ginekoloģijā, dzemdniecībā</t>
  </si>
  <si>
    <t>Lapiņš Gints - ārsta prakse ginekoloģijā, dzemdniecībā</t>
  </si>
  <si>
    <t>Mazūre Jolanta - ārsta prakse ginekoloģijā, dzemdniecībā</t>
  </si>
  <si>
    <t>Ozoliņa-Bērziņa Ilze - ārsta prakse otolaringoloģijā</t>
  </si>
  <si>
    <t>Pudze Dace - ārsta prakse ginekoloģijā, dzemdniecībā</t>
  </si>
  <si>
    <t>Saleniece Sarmīte - ārsta prakse reimatoloģijā</t>
  </si>
  <si>
    <t>Šķiltere Grieta - ārsta prakse ginekoloģijā, dzemdniecībā</t>
  </si>
  <si>
    <t>Tjunītis Andris - ārsta prakse otolaringoloģijā un endoskopijā (gastrointestinālā endoskopija)</t>
  </si>
  <si>
    <t>Lapiņa Silvija - ārsta prakse ginekoloģijā, dzemdniecībā</t>
  </si>
  <si>
    <t>Augsta riska bērnu profilakse pret sezonālo saslimšanu ar respiratori sincitiālo vīrusu (Synagi) (kods AP47)</t>
  </si>
  <si>
    <t>AURIS, Madonas rajona D.Kalves individuālais uzņēmums</t>
  </si>
  <si>
    <t>Batalauska Vija -ārsta prakse ginekoloģijā, dzemdniecībā</t>
  </si>
  <si>
    <t>MP, Jura Kociņa individuālais uzņēmums</t>
  </si>
  <si>
    <t>Uzbeka Ilona - ģimenes ārsta un ārsta pneimonologa prakse</t>
  </si>
  <si>
    <t>Hroniska un akūta nieru aizstājējterapija dienas stacionārā</t>
  </si>
  <si>
    <t>J.Krauzes ārsta prakse, SIA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</si>
  <si>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</si>
  <si>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</si>
  <si>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</si>
  <si>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</si>
  <si>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Rehabilitācijas centrs "Līgatne", SIA</t>
  </si>
  <si>
    <t>Varakļānu veselības aprūpes centrs, SIA</t>
  </si>
  <si>
    <t xml:space="preserve">Ļaundabīgo audzēju primārie diagnostiskie izmeklējumi    </t>
  </si>
  <si>
    <t xml:space="preserve">Speciālistu konsultācijas konstatētas atradnes gadījumā     </t>
  </si>
  <si>
    <t>I.GRUNDMANES APO, SIA</t>
  </si>
  <si>
    <t>V</t>
  </si>
  <si>
    <t>P</t>
  </si>
  <si>
    <t>Mammogrāfija (stratēģiskais iepirkums)</t>
  </si>
  <si>
    <t>Sandras Dunkures ārsta prakse oftalmoloģijā, SIA</t>
  </si>
  <si>
    <t>Kučika Gunita -ārsta prakse dzemdniecībā, ginekoloģijā</t>
  </si>
  <si>
    <t>Muceniece Ināra - ārsta prakse ginekoloģijā, dzemdniecībā</t>
  </si>
  <si>
    <t>Norda Jevgēnija - ārsta prakse ginekoloģijā, dzemdniecībā</t>
  </si>
  <si>
    <t>Plūme Anda - ģimenes ārsta un ginekologa, dzemdību speciālista prakse</t>
  </si>
  <si>
    <t>Ļaundabīgo audzēju sekundārie diagnostiskie izmeklējumi</t>
  </si>
  <si>
    <t xml:space="preserve">veiktais darba apjoms ar ieturējumu </t>
  </si>
  <si>
    <t>Madonas slimnīca, Madonas novada pašvaldības SIA</t>
  </si>
  <si>
    <t>Sarkanā Krusta Smiltenes slimnīca, SIA</t>
  </si>
  <si>
    <t>LUBĀNAS VESELĪBAS UN SOCIĀLAS APRŪPES CENTRS, Lubānas novada sociālais dienests</t>
  </si>
  <si>
    <t>Arianda Grīnvalde ārsta prakse psihiatrijā, IK</t>
  </si>
  <si>
    <t>Elksne Ērika - ārsta prakse ginekoloģijā, dzemdniecībā</t>
  </si>
  <si>
    <t>I.Zupas ārstu prakse, SIA</t>
  </si>
  <si>
    <t>Maksimova-Agafonova Ina - ārsta prakse dermatoloģijā, veneroloģijā</t>
  </si>
  <si>
    <t>Tērauds Ivo - ārsta prakse otolaringoloģijā</t>
  </si>
  <si>
    <t>Alūksnes slimnīca, SIA</t>
  </si>
  <si>
    <t>Balvu un Gulbenes slimnīcu apvienība, SIA</t>
  </si>
  <si>
    <t>CĒSU KLĪNIKA, SIA</t>
  </si>
  <si>
    <t>Vidzemes slimnīca, SIA</t>
  </si>
  <si>
    <t>Limbažu slimnīca, SIA</t>
  </si>
  <si>
    <t>BĒRNU PSIHONEIROLOĢISKĀ SLIMNĪCA "AINAŽI", Valsts SIA</t>
  </si>
  <si>
    <t>Strenču psihoneiroloģiskā slimnīca, Valsts SIA</t>
  </si>
  <si>
    <t>Valsts kompensētais pacienta līdzmaksājums</t>
  </si>
  <si>
    <t>valsts neapmaksātais pacienta līdzmaksājums, ņemot vērā pārstrādi</t>
  </si>
  <si>
    <t>Alūksnes primārās veselības aprūpes centrs, SIA</t>
  </si>
  <si>
    <t>Ērgļu slimnīca, Ērgļu pašvaldības SIA</t>
  </si>
  <si>
    <t>Mazsalacas slimnīca, SIA</t>
  </si>
  <si>
    <t>Viļakas Veselības aprūpes centrs, SIA</t>
  </si>
  <si>
    <t>J.TRALMAKA UN A.TRALMAKAS ĀRSTA PRAKSE, SIA</t>
  </si>
  <si>
    <t>LAUDO, SIA</t>
  </si>
  <si>
    <t xml:space="preserve">Marmed, SIA </t>
  </si>
  <si>
    <t>Salvere IR, SIA</t>
  </si>
  <si>
    <t>URO SOLUTION, SIA</t>
  </si>
  <si>
    <t>valsts kompensētais pacienta līdzmaksājums</t>
  </si>
  <si>
    <t>Aprēķinātais pacientu līdzmaksājums par neatbrīvotajām kategorijām</t>
  </si>
  <si>
    <t>Vinetas Volkovičas Ārsta Prakse, SIA</t>
  </si>
  <si>
    <t>t.sk.kompensācijas maksājums gatavības režīma nodrošināšanai SAVA kvotētajiem pakalpojumiem AP77 (AP03)</t>
  </si>
  <si>
    <t>t.sk.kompensācijas maksājums gatavības režīma nodrošināšanai AP79 (APSV)</t>
  </si>
  <si>
    <t>t.sk.no līdzekļiem neparedzētiem gadījumiem (budžeta programma 99.00)</t>
  </si>
  <si>
    <t>t.sk.kompensācijas maksājums gatavības režīma nodrošināšanai SAVA nekvotētajiem pakalpojumiem AP78 (APSV)</t>
  </si>
  <si>
    <t>Ineses Samulevičas medicīniskā privātprakse, SIA</t>
  </si>
  <si>
    <t>Pārskats par noslēgtiem līgumiem  un veikto  sekundārās ambulatorās veselības aprūpes (SAVA) darba apjomu Vidzemes nodaļā 2020.gada 12 mēnešos</t>
  </si>
  <si>
    <t>31=5+8+10 līdz 30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</si>
</sst>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35" borderId="0" applyNumberFormat="0" applyBorder="0" applyAlignment="0" applyProtection="0"/>
    <xf numFmtId="0" fontId="37" fillId="36" borderId="0" applyNumberFormat="0" applyBorder="0" applyAlignment="0" applyProtection="0"/>
    <xf numFmtId="0" fontId="8" fillId="37" borderId="0" applyNumberFormat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29" borderId="0" applyNumberFormat="0" applyBorder="0" applyAlignment="0" applyProtection="0"/>
    <xf numFmtId="0" fontId="37" fillId="41" borderId="0" applyNumberFormat="0" applyBorder="0" applyAlignment="0" applyProtection="0"/>
    <xf numFmtId="0" fontId="8" fillId="3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5" borderId="0" applyNumberFormat="0" applyBorder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40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7" borderId="0" applyNumberFormat="0" applyBorder="0" applyAlignment="0" applyProtection="0"/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44" fillId="0" borderId="7" applyNumberFormat="0" applyFill="0" applyAlignment="0" applyProtection="0"/>
    <xf numFmtId="0" fontId="15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1" applyNumberFormat="0" applyAlignment="0" applyProtection="0"/>
    <xf numFmtId="0" fontId="17" fillId="13" borderId="2" applyNumberFormat="0" applyAlignment="0" applyProtection="0"/>
    <xf numFmtId="0" fontId="48" fillId="0" borderId="11" applyNumberFormat="0" applyFill="0" applyAlignment="0" applyProtection="0"/>
    <xf numFmtId="0" fontId="18" fillId="0" borderId="12" applyNumberFormat="0" applyFill="0" applyAlignment="0" applyProtection="0"/>
    <xf numFmtId="0" fontId="49" fillId="51" borderId="0" applyNumberFormat="0" applyBorder="0" applyAlignment="0" applyProtection="0"/>
    <xf numFmtId="0" fontId="19" fillId="5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1" fillId="56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/>
    </xf>
    <xf numFmtId="4" fontId="5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55" borderId="0" xfId="0" applyFont="1" applyFill="1" applyAlignment="1">
      <alignment horizontal="center"/>
    </xf>
    <xf numFmtId="0" fontId="26" fillId="55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55" borderId="0" xfId="0" applyFont="1" applyFill="1" applyBorder="1" applyAlignment="1">
      <alignment horizontal="center"/>
    </xf>
    <xf numFmtId="4" fontId="27" fillId="0" borderId="0" xfId="0" applyNumberFormat="1" applyFont="1" applyAlignment="1">
      <alignment horizontal="center"/>
    </xf>
    <xf numFmtId="0" fontId="25" fillId="57" borderId="19" xfId="0" applyFont="1" applyFill="1" applyBorder="1" applyAlignment="1">
      <alignment horizontal="left" vertical="center" wrapText="1"/>
    </xf>
    <xf numFmtId="0" fontId="25" fillId="57" borderId="19" xfId="0" applyFont="1" applyFill="1" applyBorder="1" applyAlignment="1">
      <alignment horizontal="center" vertical="center" wrapText="1"/>
    </xf>
    <xf numFmtId="4" fontId="4" fillId="57" borderId="19" xfId="0" applyNumberFormat="1" applyFont="1" applyFill="1" applyBorder="1" applyAlignment="1">
      <alignment horizontal="right" wrapText="1"/>
    </xf>
    <xf numFmtId="0" fontId="4" fillId="57" borderId="19" xfId="0" applyFont="1" applyFill="1" applyBorder="1" applyAlignment="1">
      <alignment horizontal="left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right" vertical="center" wrapText="1"/>
    </xf>
    <xf numFmtId="0" fontId="25" fillId="57" borderId="19" xfId="0" applyFont="1" applyFill="1" applyBorder="1" applyAlignment="1">
      <alignment/>
    </xf>
    <xf numFmtId="0" fontId="25" fillId="57" borderId="19" xfId="0" applyFont="1" applyFill="1" applyBorder="1" applyAlignment="1">
      <alignment horizontal="center"/>
    </xf>
    <xf numFmtId="4" fontId="4" fillId="57" borderId="19" xfId="0" applyNumberFormat="1" applyFont="1" applyFill="1" applyBorder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29" fillId="0" borderId="0" xfId="0" applyFont="1" applyAlignment="1">
      <alignment/>
    </xf>
    <xf numFmtId="4" fontId="30" fillId="0" borderId="19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/>
    </xf>
    <xf numFmtId="0" fontId="30" fillId="55" borderId="20" xfId="0" applyFont="1" applyFill="1" applyBorder="1" applyAlignment="1">
      <alignment horizontal="center" vertical="center" wrapText="1"/>
    </xf>
    <xf numFmtId="4" fontId="26" fillId="57" borderId="19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" fontId="26" fillId="57" borderId="19" xfId="0" applyNumberFormat="1" applyFont="1" applyFill="1" applyBorder="1" applyAlignment="1">
      <alignment horizontal="right" wrapText="1"/>
    </xf>
    <xf numFmtId="4" fontId="26" fillId="57" borderId="19" xfId="0" applyNumberFormat="1" applyFont="1" applyFill="1" applyBorder="1" applyAlignment="1">
      <alignment/>
    </xf>
    <xf numFmtId="4" fontId="29" fillId="0" borderId="19" xfId="0" applyNumberFormat="1" applyFont="1" applyBorder="1" applyAlignment="1">
      <alignment/>
    </xf>
    <xf numFmtId="4" fontId="29" fillId="0" borderId="19" xfId="0" applyNumberFormat="1" applyFont="1" applyBorder="1" applyAlignment="1">
      <alignment horizontal="right" wrapText="1"/>
    </xf>
    <xf numFmtId="4" fontId="26" fillId="57" borderId="19" xfId="0" applyNumberFormat="1" applyFont="1" applyFill="1" applyBorder="1" applyAlignment="1">
      <alignment horizontal="right" wrapText="1"/>
    </xf>
    <xf numFmtId="4" fontId="55" fillId="57" borderId="19" xfId="0" applyNumberFormat="1" applyFont="1" applyFill="1" applyBorder="1" applyAlignment="1">
      <alignment horizontal="right" wrapText="1"/>
    </xf>
    <xf numFmtId="4" fontId="56" fillId="0" borderId="19" xfId="0" applyNumberFormat="1" applyFont="1" applyBorder="1" applyAlignment="1">
      <alignment/>
    </xf>
    <xf numFmtId="4" fontId="29" fillId="0" borderId="19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 horizontal="right" wrapText="1"/>
    </xf>
    <xf numFmtId="4" fontId="29" fillId="0" borderId="21" xfId="0" applyNumberFormat="1" applyFont="1" applyBorder="1" applyAlignment="1">
      <alignment horizontal="center" vertical="center" wrapText="1"/>
    </xf>
    <xf numFmtId="4" fontId="29" fillId="56" borderId="19" xfId="0" applyNumberFormat="1" applyFont="1" applyFill="1" applyBorder="1" applyAlignment="1">
      <alignment/>
    </xf>
    <xf numFmtId="0" fontId="30" fillId="0" borderId="19" xfId="0" applyFont="1" applyBorder="1" applyAlignment="1">
      <alignment horizontal="center"/>
    </xf>
    <xf numFmtId="0" fontId="29" fillId="0" borderId="19" xfId="0" applyFont="1" applyBorder="1" applyAlignment="1">
      <alignment/>
    </xf>
    <xf numFmtId="2" fontId="29" fillId="0" borderId="19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55" borderId="20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0" xfId="0" applyFont="1" applyBorder="1" applyAlignment="1">
      <alignment/>
    </xf>
    <xf numFmtId="4" fontId="56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29" fillId="0" borderId="22" xfId="0" applyNumberFormat="1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zoomScale="80" zoomScaleNormal="80" zoomScalePageLayoutView="0" workbookViewId="0" topLeftCell="A1">
      <pane xSplit="3" ySplit="8" topLeftCell="V7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8.421875" style="6" customWidth="1"/>
    <col min="2" max="2" width="10.57421875" style="6" hidden="1" customWidth="1"/>
    <col min="3" max="3" width="5.00390625" style="36" hidden="1" customWidth="1"/>
    <col min="4" max="4" width="13.421875" style="7" customWidth="1"/>
    <col min="5" max="5" width="13.7109375" style="7" customWidth="1"/>
    <col min="6" max="6" width="13.421875" style="7" customWidth="1"/>
    <col min="7" max="7" width="14.140625" style="7" customWidth="1"/>
    <col min="8" max="8" width="11.7109375" style="55" hidden="1" customWidth="1"/>
    <col min="9" max="9" width="11.8515625" style="7" customWidth="1"/>
    <col min="10" max="10" width="11.7109375" style="7" customWidth="1"/>
    <col min="11" max="11" width="11.7109375" style="55" hidden="1" customWidth="1"/>
    <col min="12" max="12" width="10.57421875" style="7" customWidth="1"/>
    <col min="13" max="13" width="14.28125" style="55" hidden="1" customWidth="1"/>
    <col min="14" max="14" width="10.7109375" style="7" customWidth="1"/>
    <col min="15" max="15" width="10.8515625" style="7" customWidth="1"/>
    <col min="16" max="16" width="10.8515625" style="7" hidden="1" customWidth="1"/>
    <col min="17" max="17" width="10.8515625" style="55" hidden="1" customWidth="1"/>
    <col min="18" max="18" width="12.140625" style="7" customWidth="1"/>
    <col min="19" max="19" width="12.57421875" style="7" customWidth="1"/>
    <col min="20" max="20" width="12.57421875" style="7" hidden="1" customWidth="1"/>
    <col min="21" max="21" width="12.7109375" style="7" customWidth="1"/>
    <col min="22" max="22" width="13.421875" style="7" customWidth="1"/>
    <col min="23" max="23" width="10.7109375" style="7" customWidth="1"/>
    <col min="24" max="24" width="10.57421875" style="7" customWidth="1"/>
    <col min="25" max="25" width="10.57421875" style="78" hidden="1" customWidth="1"/>
    <col min="26" max="27" width="9.8515625" style="7" customWidth="1"/>
    <col min="28" max="30" width="9.140625" style="7" customWidth="1"/>
    <col min="31" max="31" width="9.8515625" style="7" customWidth="1"/>
    <col min="32" max="32" width="9.8515625" style="7" hidden="1" customWidth="1"/>
    <col min="33" max="33" width="9.140625" style="7" customWidth="1"/>
    <col min="34" max="34" width="11.8515625" style="7" customWidth="1"/>
    <col min="35" max="35" width="11.8515625" style="7" hidden="1" customWidth="1"/>
    <col min="36" max="40" width="9.140625" style="7" customWidth="1"/>
    <col min="41" max="41" width="9.140625" style="55" hidden="1" customWidth="1"/>
    <col min="42" max="43" width="13.7109375" style="7" customWidth="1"/>
    <col min="44" max="44" width="14.28125" style="7" customWidth="1"/>
    <col min="45" max="45" width="9.140625" style="7" customWidth="1"/>
    <col min="46" max="16384" width="9.140625" style="7" customWidth="1"/>
  </cols>
  <sheetData>
    <row r="1" spans="19:20" ht="12.75">
      <c r="S1" s="20"/>
      <c r="T1" s="20"/>
    </row>
    <row r="2" spans="1:20" ht="15.75" customHeight="1">
      <c r="A2" s="96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76"/>
    </row>
    <row r="5" spans="1:43" ht="12.75" customHeight="1">
      <c r="A5" s="99" t="s">
        <v>13</v>
      </c>
      <c r="B5" s="99"/>
      <c r="C5" s="99"/>
      <c r="D5" s="93" t="s">
        <v>47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84" t="s">
        <v>22</v>
      </c>
      <c r="P5" s="84"/>
      <c r="Q5" s="84"/>
      <c r="R5" s="84"/>
      <c r="S5" s="84" t="s">
        <v>48</v>
      </c>
      <c r="T5" s="84"/>
      <c r="U5" s="84"/>
      <c r="V5" s="84" t="s">
        <v>49</v>
      </c>
      <c r="W5" s="84"/>
      <c r="X5" s="84" t="s">
        <v>45</v>
      </c>
      <c r="Y5" s="84"/>
      <c r="Z5" s="84"/>
      <c r="AA5" s="84" t="s">
        <v>40</v>
      </c>
      <c r="AB5" s="84"/>
      <c r="AC5" s="84" t="s">
        <v>28</v>
      </c>
      <c r="AD5" s="84"/>
      <c r="AE5" s="84" t="s">
        <v>58</v>
      </c>
      <c r="AF5" s="84"/>
      <c r="AG5" s="84"/>
      <c r="AH5" s="84" t="s">
        <v>53</v>
      </c>
      <c r="AI5" s="84"/>
      <c r="AJ5" s="84"/>
      <c r="AK5" s="84" t="s">
        <v>54</v>
      </c>
      <c r="AL5" s="84"/>
      <c r="AM5" s="84" t="s">
        <v>64</v>
      </c>
      <c r="AN5" s="84"/>
      <c r="AO5" s="85" t="s">
        <v>98</v>
      </c>
      <c r="AP5" s="84" t="s">
        <v>93</v>
      </c>
      <c r="AQ5" s="84" t="s">
        <v>23</v>
      </c>
    </row>
    <row r="6" spans="1:43" ht="92.25" customHeight="1">
      <c r="A6" s="99"/>
      <c r="B6" s="99"/>
      <c r="C6" s="99"/>
      <c r="D6" s="93" t="s">
        <v>14</v>
      </c>
      <c r="E6" s="93" t="s">
        <v>20</v>
      </c>
      <c r="F6" s="93" t="s">
        <v>21</v>
      </c>
      <c r="G6" s="93" t="s">
        <v>3</v>
      </c>
      <c r="H6" s="100" t="s">
        <v>97</v>
      </c>
      <c r="I6" s="93" t="s">
        <v>4</v>
      </c>
      <c r="J6" s="93" t="s">
        <v>0</v>
      </c>
      <c r="K6" s="100" t="s">
        <v>95</v>
      </c>
      <c r="L6" s="98" t="s">
        <v>81</v>
      </c>
      <c r="M6" s="98"/>
      <c r="N6" s="98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6"/>
      <c r="AP6" s="84"/>
      <c r="AQ6" s="84"/>
    </row>
    <row r="7" spans="1:43" ht="102" customHeight="1">
      <c r="A7" s="99"/>
      <c r="B7" s="99"/>
      <c r="C7" s="99"/>
      <c r="D7" s="93"/>
      <c r="E7" s="93"/>
      <c r="F7" s="93"/>
      <c r="G7" s="93"/>
      <c r="H7" s="101"/>
      <c r="I7" s="93"/>
      <c r="J7" s="93"/>
      <c r="K7" s="101"/>
      <c r="L7" s="25" t="s">
        <v>2</v>
      </c>
      <c r="M7" s="68" t="s">
        <v>97</v>
      </c>
      <c r="N7" s="25" t="s">
        <v>82</v>
      </c>
      <c r="O7" s="26" t="s">
        <v>65</v>
      </c>
      <c r="P7" s="68" t="s">
        <v>97</v>
      </c>
      <c r="Q7" s="70" t="s">
        <v>96</v>
      </c>
      <c r="R7" s="25" t="s">
        <v>92</v>
      </c>
      <c r="S7" s="25" t="s">
        <v>24</v>
      </c>
      <c r="T7" s="68" t="s">
        <v>97</v>
      </c>
      <c r="U7" s="25" t="s">
        <v>92</v>
      </c>
      <c r="V7" s="25" t="s">
        <v>24</v>
      </c>
      <c r="W7" s="27" t="s">
        <v>92</v>
      </c>
      <c r="X7" s="25" t="s">
        <v>24</v>
      </c>
      <c r="Y7" s="68" t="s">
        <v>97</v>
      </c>
      <c r="Z7" s="25" t="s">
        <v>92</v>
      </c>
      <c r="AA7" s="25" t="s">
        <v>24</v>
      </c>
      <c r="AB7" s="25" t="s">
        <v>92</v>
      </c>
      <c r="AC7" s="25" t="s">
        <v>24</v>
      </c>
      <c r="AD7" s="25" t="s">
        <v>92</v>
      </c>
      <c r="AE7" s="25" t="s">
        <v>24</v>
      </c>
      <c r="AF7" s="68" t="s">
        <v>97</v>
      </c>
      <c r="AG7" s="25" t="s">
        <v>92</v>
      </c>
      <c r="AH7" s="25" t="s">
        <v>24</v>
      </c>
      <c r="AI7" s="68" t="s">
        <v>97</v>
      </c>
      <c r="AJ7" s="25" t="s">
        <v>92</v>
      </c>
      <c r="AK7" s="25" t="s">
        <v>24</v>
      </c>
      <c r="AL7" s="25" t="s">
        <v>92</v>
      </c>
      <c r="AM7" s="25" t="s">
        <v>24</v>
      </c>
      <c r="AN7" s="25" t="s">
        <v>92</v>
      </c>
      <c r="AO7" s="87"/>
      <c r="AP7" s="84"/>
      <c r="AQ7" s="84"/>
    </row>
    <row r="8" spans="1:43" s="8" customFormat="1" ht="39" customHeight="1">
      <c r="A8" s="92">
        <v>1</v>
      </c>
      <c r="B8" s="92"/>
      <c r="C8" s="28"/>
      <c r="D8" s="53">
        <v>2</v>
      </c>
      <c r="E8" s="53">
        <v>3</v>
      </c>
      <c r="F8" s="53">
        <v>4</v>
      </c>
      <c r="G8" s="53">
        <v>5</v>
      </c>
      <c r="H8" s="58"/>
      <c r="I8" s="53" t="s">
        <v>27</v>
      </c>
      <c r="J8" s="53" t="s">
        <v>25</v>
      </c>
      <c r="K8" s="58">
        <v>8</v>
      </c>
      <c r="L8" s="53">
        <v>8</v>
      </c>
      <c r="M8" s="58"/>
      <c r="N8" s="53">
        <v>9</v>
      </c>
      <c r="O8" s="53">
        <v>10</v>
      </c>
      <c r="P8" s="53"/>
      <c r="Q8" s="58">
        <v>12</v>
      </c>
      <c r="R8" s="53">
        <v>11</v>
      </c>
      <c r="S8" s="53">
        <v>12</v>
      </c>
      <c r="T8" s="53"/>
      <c r="U8" s="53">
        <v>13</v>
      </c>
      <c r="V8" s="53">
        <v>14</v>
      </c>
      <c r="W8" s="53">
        <v>15</v>
      </c>
      <c r="X8" s="53">
        <v>16</v>
      </c>
      <c r="Y8" s="79"/>
      <c r="Z8" s="53">
        <v>17</v>
      </c>
      <c r="AA8" s="53">
        <v>18</v>
      </c>
      <c r="AB8" s="53">
        <v>19</v>
      </c>
      <c r="AC8" s="53">
        <v>20</v>
      </c>
      <c r="AD8" s="53">
        <v>21</v>
      </c>
      <c r="AE8" s="53">
        <v>22</v>
      </c>
      <c r="AF8" s="53"/>
      <c r="AG8" s="53">
        <v>23</v>
      </c>
      <c r="AH8" s="53">
        <v>24</v>
      </c>
      <c r="AI8" s="53"/>
      <c r="AJ8" s="53">
        <v>25</v>
      </c>
      <c r="AK8" s="53">
        <v>26</v>
      </c>
      <c r="AL8" s="53">
        <v>27</v>
      </c>
      <c r="AM8" s="53">
        <v>28</v>
      </c>
      <c r="AN8" s="53">
        <v>29</v>
      </c>
      <c r="AO8" s="58">
        <v>34</v>
      </c>
      <c r="AP8" s="53">
        <v>30</v>
      </c>
      <c r="AQ8" s="28" t="s">
        <v>101</v>
      </c>
    </row>
    <row r="9" spans="1:45" s="12" customFormat="1" ht="29.25" customHeight="1">
      <c r="A9" s="44" t="s">
        <v>1</v>
      </c>
      <c r="B9" s="44"/>
      <c r="C9" s="45"/>
      <c r="D9" s="46">
        <f>SUM(D11:D19)</f>
        <v>9418055</v>
      </c>
      <c r="E9" s="46">
        <f aca="true" t="shared" si="0" ref="E9:AP9">SUM(E11:E19)</f>
        <v>9418055</v>
      </c>
      <c r="F9" s="46">
        <f t="shared" si="0"/>
        <v>9419267.84</v>
      </c>
      <c r="G9" s="46">
        <f t="shared" si="0"/>
        <v>9418050.58</v>
      </c>
      <c r="H9" s="65">
        <f t="shared" si="0"/>
        <v>207311.59000000003</v>
      </c>
      <c r="I9" s="46">
        <f t="shared" si="0"/>
        <v>1215.8899999999558</v>
      </c>
      <c r="J9" s="46">
        <f t="shared" si="0"/>
        <v>-3.050000000384898</v>
      </c>
      <c r="K9" s="61">
        <f>SUM(K11:K19)</f>
        <v>459873</v>
      </c>
      <c r="L9" s="46">
        <f t="shared" si="0"/>
        <v>264063.77</v>
      </c>
      <c r="M9" s="61">
        <f aca="true" t="shared" si="1" ref="M9:R9">SUM(M11:M19)</f>
        <v>275</v>
      </c>
      <c r="N9" s="46">
        <f t="shared" si="1"/>
        <v>60</v>
      </c>
      <c r="O9" s="46">
        <f t="shared" si="1"/>
        <v>273968.99</v>
      </c>
      <c r="P9" s="61">
        <f t="shared" si="1"/>
        <v>2064.8199999999997</v>
      </c>
      <c r="Q9" s="61">
        <f t="shared" si="1"/>
        <v>9020</v>
      </c>
      <c r="R9" s="46">
        <f t="shared" si="1"/>
        <v>34803</v>
      </c>
      <c r="S9" s="46">
        <f t="shared" si="0"/>
        <v>3449.0200000000004</v>
      </c>
      <c r="T9" s="46">
        <f t="shared" si="0"/>
        <v>33.49</v>
      </c>
      <c r="U9" s="46">
        <f t="shared" si="0"/>
        <v>432</v>
      </c>
      <c r="V9" s="46">
        <f t="shared" si="0"/>
        <v>1561073.2</v>
      </c>
      <c r="W9" s="46">
        <f t="shared" si="0"/>
        <v>118844</v>
      </c>
      <c r="X9" s="46">
        <f t="shared" si="0"/>
        <v>523080.49</v>
      </c>
      <c r="Y9" s="66">
        <f t="shared" si="0"/>
        <v>943.63</v>
      </c>
      <c r="Z9" s="46">
        <f t="shared" si="0"/>
        <v>29057</v>
      </c>
      <c r="AA9" s="46">
        <f t="shared" si="0"/>
        <v>0</v>
      </c>
      <c r="AB9" s="46">
        <f t="shared" si="0"/>
        <v>0</v>
      </c>
      <c r="AC9" s="46">
        <f t="shared" si="0"/>
        <v>9799.699999999999</v>
      </c>
      <c r="AD9" s="46">
        <f t="shared" si="0"/>
        <v>76</v>
      </c>
      <c r="AE9" s="46">
        <f t="shared" si="0"/>
        <v>17877.510000000002</v>
      </c>
      <c r="AF9" s="46">
        <f t="shared" si="0"/>
        <v>43.8</v>
      </c>
      <c r="AG9" s="46">
        <f t="shared" si="0"/>
        <v>159</v>
      </c>
      <c r="AH9" s="46">
        <f t="shared" si="0"/>
        <v>139417.2</v>
      </c>
      <c r="AI9" s="46">
        <f t="shared" si="0"/>
        <v>202.7</v>
      </c>
      <c r="AJ9" s="46">
        <f t="shared" si="0"/>
        <v>786</v>
      </c>
      <c r="AK9" s="46">
        <f t="shared" si="0"/>
        <v>0</v>
      </c>
      <c r="AL9" s="46">
        <f t="shared" si="0"/>
        <v>0</v>
      </c>
      <c r="AM9" s="46">
        <f t="shared" si="0"/>
        <v>699.19</v>
      </c>
      <c r="AN9" s="46">
        <f t="shared" si="0"/>
        <v>0</v>
      </c>
      <c r="AO9" s="65">
        <f t="shared" si="0"/>
        <v>1787</v>
      </c>
      <c r="AP9" s="46">
        <f t="shared" si="0"/>
        <v>1131931</v>
      </c>
      <c r="AQ9" s="46">
        <f>SUM(AQ11:AQ19)</f>
        <v>13527567.65</v>
      </c>
      <c r="AS9" s="43"/>
    </row>
    <row r="10" spans="1:43" s="8" customFormat="1" ht="12" customHeight="1">
      <c r="A10" s="9" t="s">
        <v>26</v>
      </c>
      <c r="B10" s="9"/>
      <c r="C10" s="37"/>
      <c r="D10" s="13"/>
      <c r="E10" s="13"/>
      <c r="F10" s="13"/>
      <c r="G10" s="13"/>
      <c r="H10" s="56"/>
      <c r="I10" s="13"/>
      <c r="J10" s="13"/>
      <c r="K10" s="56"/>
      <c r="L10" s="13"/>
      <c r="M10" s="56"/>
      <c r="N10" s="13"/>
      <c r="O10" s="13"/>
      <c r="P10" s="13"/>
      <c r="Q10" s="56"/>
      <c r="R10" s="13"/>
      <c r="S10" s="13"/>
      <c r="T10" s="13"/>
      <c r="U10" s="29"/>
      <c r="V10" s="29"/>
      <c r="W10" s="29"/>
      <c r="X10" s="29"/>
      <c r="Y10" s="80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72"/>
      <c r="AP10" s="34"/>
      <c r="AQ10" s="29"/>
    </row>
    <row r="11" spans="1:43" s="22" customFormat="1" ht="17.25" customHeight="1">
      <c r="A11" s="4" t="s">
        <v>74</v>
      </c>
      <c r="B11" s="10">
        <v>360200027</v>
      </c>
      <c r="C11" s="38" t="s">
        <v>56</v>
      </c>
      <c r="D11" s="21">
        <v>432754</v>
      </c>
      <c r="E11" s="21">
        <v>432754</v>
      </c>
      <c r="F11" s="21">
        <v>432753.74000000005</v>
      </c>
      <c r="G11" s="21">
        <v>432753.74000000005</v>
      </c>
      <c r="H11" s="57">
        <v>9902.45</v>
      </c>
      <c r="I11" s="21"/>
      <c r="J11" s="21">
        <f>F11-E11</f>
        <v>-0.25999999995110556</v>
      </c>
      <c r="K11" s="57">
        <v>35386</v>
      </c>
      <c r="L11" s="21">
        <v>18726</v>
      </c>
      <c r="M11" s="57">
        <v>187</v>
      </c>
      <c r="N11" s="21">
        <v>0</v>
      </c>
      <c r="O11" s="21">
        <v>6379.629999999999</v>
      </c>
      <c r="P11" s="21">
        <v>63.24</v>
      </c>
      <c r="Q11" s="57">
        <v>352</v>
      </c>
      <c r="R11" s="21">
        <v>956</v>
      </c>
      <c r="S11" s="21"/>
      <c r="T11" s="21"/>
      <c r="U11" s="21"/>
      <c r="V11" s="21"/>
      <c r="W11" s="21"/>
      <c r="X11" s="21"/>
      <c r="Y11" s="67"/>
      <c r="Z11" s="21"/>
      <c r="AA11" s="21"/>
      <c r="AB11" s="21"/>
      <c r="AC11" s="21"/>
      <c r="AD11" s="21"/>
      <c r="AE11" s="21"/>
      <c r="AF11" s="21"/>
      <c r="AG11" s="21"/>
      <c r="AH11" s="21">
        <v>7166.61</v>
      </c>
      <c r="AI11" s="21">
        <v>6.2</v>
      </c>
      <c r="AJ11" s="21">
        <v>105</v>
      </c>
      <c r="AK11" s="21"/>
      <c r="AL11" s="21"/>
      <c r="AM11" s="21">
        <v>6.06</v>
      </c>
      <c r="AN11" s="21"/>
      <c r="AO11" s="63"/>
      <c r="AP11" s="21">
        <v>59999</v>
      </c>
      <c r="AQ11" s="30">
        <f aca="true" t="shared" si="2" ref="AQ11:AQ19">G11+L11+O11+R11+S11+U11+V11+W11+X11+Z11+AA11+AB11+AC11+AD11+AE11+AG11+AH11+AJ11+AK11+AL11+AM11+AN11+AP11</f>
        <v>526092.04</v>
      </c>
    </row>
    <row r="12" spans="1:43" s="22" customFormat="1" ht="27.75" customHeight="1">
      <c r="A12" s="4" t="s">
        <v>75</v>
      </c>
      <c r="B12" s="10">
        <v>500200052</v>
      </c>
      <c r="C12" s="38" t="s">
        <v>57</v>
      </c>
      <c r="D12" s="21">
        <v>1094823</v>
      </c>
      <c r="E12" s="21">
        <v>1094823</v>
      </c>
      <c r="F12" s="21">
        <v>1094834.18</v>
      </c>
      <c r="G12" s="21">
        <v>1094822.13</v>
      </c>
      <c r="H12" s="57">
        <v>24091.99</v>
      </c>
      <c r="I12" s="21">
        <f aca="true" t="shared" si="3" ref="I12:I17">F12-E12</f>
        <v>11.179999999934807</v>
      </c>
      <c r="J12" s="21"/>
      <c r="K12" s="57">
        <v>92090</v>
      </c>
      <c r="L12" s="21">
        <v>34179</v>
      </c>
      <c r="M12" s="57">
        <v>0</v>
      </c>
      <c r="N12" s="21">
        <v>0</v>
      </c>
      <c r="O12" s="21">
        <v>25825.670000000002</v>
      </c>
      <c r="P12" s="21">
        <v>175.17</v>
      </c>
      <c r="Q12" s="57">
        <v>247</v>
      </c>
      <c r="R12" s="21">
        <v>4268</v>
      </c>
      <c r="S12" s="21"/>
      <c r="T12" s="21"/>
      <c r="U12" s="21"/>
      <c r="V12" s="21">
        <v>338651.32999999996</v>
      </c>
      <c r="W12" s="21">
        <v>11796</v>
      </c>
      <c r="X12" s="21"/>
      <c r="Y12" s="67"/>
      <c r="Z12" s="21"/>
      <c r="AA12" s="21"/>
      <c r="AB12" s="21"/>
      <c r="AC12" s="21"/>
      <c r="AD12" s="21"/>
      <c r="AE12" s="21"/>
      <c r="AF12" s="21"/>
      <c r="AG12" s="21"/>
      <c r="AH12" s="21">
        <v>3055.77</v>
      </c>
      <c r="AI12" s="21">
        <v>3.43</v>
      </c>
      <c r="AJ12" s="21">
        <v>46</v>
      </c>
      <c r="AK12" s="21"/>
      <c r="AL12" s="21"/>
      <c r="AM12" s="21"/>
      <c r="AN12" s="21"/>
      <c r="AO12" s="63"/>
      <c r="AP12" s="21">
        <v>143817</v>
      </c>
      <c r="AQ12" s="30">
        <f t="shared" si="2"/>
        <v>1656460.9</v>
      </c>
    </row>
    <row r="13" spans="1:43" s="22" customFormat="1" ht="15" customHeight="1">
      <c r="A13" s="4" t="s">
        <v>76</v>
      </c>
      <c r="B13" s="10">
        <v>420200052</v>
      </c>
      <c r="C13" s="38" t="s">
        <v>56</v>
      </c>
      <c r="D13" s="21">
        <v>1814231</v>
      </c>
      <c r="E13" s="21">
        <v>1814231</v>
      </c>
      <c r="F13" s="21">
        <v>1814230.3</v>
      </c>
      <c r="G13" s="21">
        <v>1814230.3000000003</v>
      </c>
      <c r="H13" s="57">
        <v>49613.86</v>
      </c>
      <c r="I13" s="21"/>
      <c r="J13" s="21">
        <f>F13-E13</f>
        <v>-0.6999999999534339</v>
      </c>
      <c r="K13" s="57">
        <v>54519</v>
      </c>
      <c r="L13" s="21">
        <v>60302</v>
      </c>
      <c r="M13" s="57">
        <v>48</v>
      </c>
      <c r="N13" s="21">
        <v>0</v>
      </c>
      <c r="O13" s="21">
        <v>12695.93</v>
      </c>
      <c r="P13" s="21">
        <v>178.56</v>
      </c>
      <c r="Q13" s="57">
        <v>705</v>
      </c>
      <c r="R13" s="21">
        <v>2308</v>
      </c>
      <c r="S13" s="21"/>
      <c r="T13" s="21"/>
      <c r="U13" s="21"/>
      <c r="V13" s="21">
        <v>385452.39</v>
      </c>
      <c r="W13" s="21">
        <v>49056</v>
      </c>
      <c r="X13" s="21"/>
      <c r="Y13" s="67"/>
      <c r="Z13" s="21"/>
      <c r="AA13" s="21"/>
      <c r="AB13" s="21"/>
      <c r="AC13" s="21">
        <v>32.32</v>
      </c>
      <c r="AD13" s="21">
        <v>0</v>
      </c>
      <c r="AE13" s="21"/>
      <c r="AF13" s="21"/>
      <c r="AG13" s="21"/>
      <c r="AH13" s="21">
        <v>21874.27</v>
      </c>
      <c r="AI13" s="21">
        <v>45.31</v>
      </c>
      <c r="AJ13" s="21">
        <v>84</v>
      </c>
      <c r="AK13" s="21"/>
      <c r="AL13" s="21"/>
      <c r="AM13" s="21"/>
      <c r="AN13" s="21"/>
      <c r="AO13" s="63"/>
      <c r="AP13" s="21">
        <v>203999</v>
      </c>
      <c r="AQ13" s="30">
        <f t="shared" si="2"/>
        <v>2550034.21</v>
      </c>
    </row>
    <row r="14" spans="1:44" s="22" customFormat="1" ht="25.5">
      <c r="A14" s="4" t="s">
        <v>66</v>
      </c>
      <c r="B14" s="10">
        <v>700200041</v>
      </c>
      <c r="C14" s="38" t="s">
        <v>56</v>
      </c>
      <c r="D14" s="21">
        <v>1418876</v>
      </c>
      <c r="E14" s="21">
        <v>1418876</v>
      </c>
      <c r="F14" s="21">
        <v>1419690.79</v>
      </c>
      <c r="G14" s="21">
        <v>1418875.83</v>
      </c>
      <c r="H14" s="57">
        <v>25343.58</v>
      </c>
      <c r="I14" s="21">
        <f t="shared" si="3"/>
        <v>814.7900000000373</v>
      </c>
      <c r="J14" s="21"/>
      <c r="K14" s="57">
        <v>77558</v>
      </c>
      <c r="L14" s="21">
        <v>37672</v>
      </c>
      <c r="M14" s="57">
        <v>36</v>
      </c>
      <c r="N14" s="21">
        <v>4</v>
      </c>
      <c r="O14" s="21">
        <v>90999.63999999998</v>
      </c>
      <c r="P14" s="21">
        <v>660.11</v>
      </c>
      <c r="Q14" s="57">
        <v>3209</v>
      </c>
      <c r="R14" s="21">
        <v>11725</v>
      </c>
      <c r="S14" s="21"/>
      <c r="T14" s="21"/>
      <c r="U14" s="21"/>
      <c r="V14" s="21">
        <v>73912.59</v>
      </c>
      <c r="W14" s="21">
        <v>8052</v>
      </c>
      <c r="X14" s="21">
        <v>175886.59</v>
      </c>
      <c r="Y14" s="67"/>
      <c r="Z14" s="21">
        <v>9849</v>
      </c>
      <c r="AA14" s="21"/>
      <c r="AB14" s="21"/>
      <c r="AC14" s="21">
        <v>9767.38</v>
      </c>
      <c r="AD14" s="21">
        <v>76</v>
      </c>
      <c r="AE14" s="21">
        <v>8503.08</v>
      </c>
      <c r="AF14" s="21"/>
      <c r="AG14" s="21">
        <v>75</v>
      </c>
      <c r="AH14" s="21">
        <v>8658.97</v>
      </c>
      <c r="AI14" s="21">
        <v>13.79</v>
      </c>
      <c r="AJ14" s="21">
        <v>99</v>
      </c>
      <c r="AK14" s="21"/>
      <c r="AL14" s="21"/>
      <c r="AM14" s="21">
        <v>347.82</v>
      </c>
      <c r="AN14" s="21"/>
      <c r="AO14" s="63">
        <v>1083</v>
      </c>
      <c r="AP14" s="21">
        <v>193760</v>
      </c>
      <c r="AQ14" s="30">
        <f t="shared" si="2"/>
        <v>2048259.9000000001</v>
      </c>
      <c r="AR14" s="54"/>
    </row>
    <row r="15" spans="1:44" s="22" customFormat="1" ht="15" customHeight="1">
      <c r="A15" s="4" t="s">
        <v>77</v>
      </c>
      <c r="B15" s="10">
        <v>250000092</v>
      </c>
      <c r="C15" s="38" t="s">
        <v>56</v>
      </c>
      <c r="D15" s="21">
        <v>2767304</v>
      </c>
      <c r="E15" s="21">
        <v>2767304</v>
      </c>
      <c r="F15" s="21">
        <v>2767303.9</v>
      </c>
      <c r="G15" s="21">
        <v>2767303.9</v>
      </c>
      <c r="H15" s="57">
        <v>49793.82</v>
      </c>
      <c r="I15" s="21"/>
      <c r="J15" s="21">
        <f>F15-E15</f>
        <v>-0.10000000009313226</v>
      </c>
      <c r="K15" s="57">
        <v>168693</v>
      </c>
      <c r="L15" s="21">
        <v>63608.770000000004</v>
      </c>
      <c r="M15" s="57">
        <v>4</v>
      </c>
      <c r="N15" s="21">
        <v>0</v>
      </c>
      <c r="O15" s="21">
        <v>92307.18000000001</v>
      </c>
      <c r="P15" s="21">
        <v>545.58</v>
      </c>
      <c r="Q15" s="57">
        <v>2636</v>
      </c>
      <c r="R15" s="21">
        <v>7628</v>
      </c>
      <c r="S15" s="21">
        <v>3449.0200000000004</v>
      </c>
      <c r="T15" s="21">
        <v>33.49</v>
      </c>
      <c r="U15" s="21">
        <v>432</v>
      </c>
      <c r="V15" s="21">
        <v>208682</v>
      </c>
      <c r="W15" s="21">
        <v>12180</v>
      </c>
      <c r="X15" s="21">
        <v>347193.9</v>
      </c>
      <c r="Y15" s="67">
        <v>943.63</v>
      </c>
      <c r="Z15" s="21">
        <v>19208</v>
      </c>
      <c r="AA15" s="21"/>
      <c r="AB15" s="21"/>
      <c r="AC15" s="21"/>
      <c r="AD15" s="21"/>
      <c r="AE15" s="21">
        <v>7204.52</v>
      </c>
      <c r="AF15" s="21">
        <v>31.39</v>
      </c>
      <c r="AG15" s="21">
        <v>57</v>
      </c>
      <c r="AH15" s="21">
        <v>80850.39</v>
      </c>
      <c r="AI15" s="21">
        <v>112.52</v>
      </c>
      <c r="AJ15" s="21">
        <v>390</v>
      </c>
      <c r="AK15" s="21"/>
      <c r="AL15" s="21"/>
      <c r="AM15" s="21">
        <v>345.31</v>
      </c>
      <c r="AN15" s="21"/>
      <c r="AO15" s="63">
        <v>637</v>
      </c>
      <c r="AP15" s="21">
        <v>278976</v>
      </c>
      <c r="AQ15" s="30">
        <f t="shared" si="2"/>
        <v>3889815.99</v>
      </c>
      <c r="AR15" s="54"/>
    </row>
    <row r="16" spans="1:43" s="22" customFormat="1" ht="15" customHeight="1">
      <c r="A16" s="4" t="s">
        <v>78</v>
      </c>
      <c r="B16" s="10">
        <v>660200027</v>
      </c>
      <c r="C16" s="38" t="s">
        <v>56</v>
      </c>
      <c r="D16" s="21">
        <v>1417899</v>
      </c>
      <c r="E16" s="21">
        <v>1417899</v>
      </c>
      <c r="F16" s="21">
        <v>1417898.8399999996</v>
      </c>
      <c r="G16" s="21">
        <v>1417898.8399999996</v>
      </c>
      <c r="H16" s="57">
        <v>34084.45</v>
      </c>
      <c r="I16" s="21"/>
      <c r="J16" s="21">
        <f>F16-E16</f>
        <v>-0.16000000038184226</v>
      </c>
      <c r="K16" s="57">
        <v>6374</v>
      </c>
      <c r="L16" s="21">
        <v>32012</v>
      </c>
      <c r="M16" s="57">
        <v>0</v>
      </c>
      <c r="N16" s="21">
        <v>0</v>
      </c>
      <c r="O16" s="21">
        <v>13766.089999999998</v>
      </c>
      <c r="P16" s="21">
        <v>123.84</v>
      </c>
      <c r="Q16" s="57">
        <v>666</v>
      </c>
      <c r="R16" s="21">
        <v>2082</v>
      </c>
      <c r="S16" s="21"/>
      <c r="T16" s="21"/>
      <c r="U16" s="21"/>
      <c r="V16" s="21">
        <v>160757.04</v>
      </c>
      <c r="W16" s="21">
        <v>17572</v>
      </c>
      <c r="X16" s="21"/>
      <c r="Y16" s="67"/>
      <c r="Z16" s="21"/>
      <c r="AA16" s="21"/>
      <c r="AB16" s="21"/>
      <c r="AC16" s="21"/>
      <c r="AD16" s="21"/>
      <c r="AE16" s="21">
        <v>2169.91</v>
      </c>
      <c r="AF16" s="21">
        <v>12.41</v>
      </c>
      <c r="AG16" s="21">
        <v>27</v>
      </c>
      <c r="AH16" s="21">
        <v>17725.97</v>
      </c>
      <c r="AI16" s="21">
        <v>21.45</v>
      </c>
      <c r="AJ16" s="21">
        <v>62</v>
      </c>
      <c r="AK16" s="21"/>
      <c r="AL16" s="21"/>
      <c r="AM16" s="21"/>
      <c r="AN16" s="21"/>
      <c r="AO16" s="63">
        <v>67</v>
      </c>
      <c r="AP16" s="21">
        <v>183914</v>
      </c>
      <c r="AQ16" s="30">
        <f t="shared" si="2"/>
        <v>1847986.8499999996</v>
      </c>
    </row>
    <row r="17" spans="1:43" s="22" customFormat="1" ht="24.75" customHeight="1">
      <c r="A17" s="4" t="s">
        <v>67</v>
      </c>
      <c r="B17" s="10">
        <v>941600020</v>
      </c>
      <c r="C17" s="38" t="s">
        <v>56</v>
      </c>
      <c r="D17" s="21">
        <v>376012</v>
      </c>
      <c r="E17" s="21">
        <v>376012</v>
      </c>
      <c r="F17" s="21">
        <v>376401.92</v>
      </c>
      <c r="G17" s="21">
        <v>376011.67</v>
      </c>
      <c r="H17" s="57">
        <v>13806.82</v>
      </c>
      <c r="I17" s="21">
        <f t="shared" si="3"/>
        <v>389.9199999999837</v>
      </c>
      <c r="J17" s="21"/>
      <c r="K17" s="57">
        <v>17201</v>
      </c>
      <c r="L17" s="21">
        <v>17244</v>
      </c>
      <c r="M17" s="57">
        <v>0</v>
      </c>
      <c r="N17" s="21">
        <v>56</v>
      </c>
      <c r="O17" s="21">
        <v>31994.85</v>
      </c>
      <c r="P17" s="21">
        <v>318.32</v>
      </c>
      <c r="Q17" s="57">
        <v>1205</v>
      </c>
      <c r="R17" s="21">
        <v>5836</v>
      </c>
      <c r="S17" s="21"/>
      <c r="T17" s="21"/>
      <c r="U17" s="21"/>
      <c r="V17" s="21">
        <v>244598.86</v>
      </c>
      <c r="W17" s="21"/>
      <c r="X17" s="21"/>
      <c r="Y17" s="67"/>
      <c r="Z17" s="21"/>
      <c r="AA17" s="21"/>
      <c r="AB17" s="21"/>
      <c r="AC17" s="21"/>
      <c r="AD17" s="21"/>
      <c r="AE17" s="21"/>
      <c r="AF17" s="21"/>
      <c r="AG17" s="21"/>
      <c r="AH17" s="21">
        <v>85.22</v>
      </c>
      <c r="AI17" s="21"/>
      <c r="AJ17" s="21"/>
      <c r="AK17" s="21"/>
      <c r="AL17" s="21"/>
      <c r="AM17" s="21"/>
      <c r="AN17" s="21"/>
      <c r="AO17" s="63"/>
      <c r="AP17" s="21">
        <v>64022</v>
      </c>
      <c r="AQ17" s="30">
        <f t="shared" si="2"/>
        <v>739792.5999999999</v>
      </c>
    </row>
    <row r="18" spans="1:43" s="22" customFormat="1" ht="25.5">
      <c r="A18" s="4" t="s">
        <v>79</v>
      </c>
      <c r="B18" s="10">
        <v>661400011</v>
      </c>
      <c r="C18" s="38" t="s">
        <v>56</v>
      </c>
      <c r="D18" s="21">
        <v>14261</v>
      </c>
      <c r="E18" s="21">
        <v>14261</v>
      </c>
      <c r="F18" s="21">
        <v>14260.05</v>
      </c>
      <c r="G18" s="21">
        <v>14260.05</v>
      </c>
      <c r="H18" s="57">
        <v>197.16</v>
      </c>
      <c r="I18" s="21"/>
      <c r="J18" s="21">
        <f>F18-E18</f>
        <v>-0.9500000000007276</v>
      </c>
      <c r="K18" s="57">
        <v>4752</v>
      </c>
      <c r="L18" s="21">
        <v>0</v>
      </c>
      <c r="M18" s="57">
        <v>0</v>
      </c>
      <c r="N18" s="21">
        <v>0</v>
      </c>
      <c r="O18" s="31"/>
      <c r="P18" s="31"/>
      <c r="Q18" s="71"/>
      <c r="R18" s="31"/>
      <c r="S18" s="31"/>
      <c r="T18" s="31"/>
      <c r="U18" s="31"/>
      <c r="V18" s="31"/>
      <c r="W18" s="31"/>
      <c r="X18" s="21"/>
      <c r="Y18" s="67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63"/>
      <c r="AP18" s="21">
        <v>0</v>
      </c>
      <c r="AQ18" s="30">
        <f t="shared" si="2"/>
        <v>14260.05</v>
      </c>
    </row>
    <row r="19" spans="1:43" s="22" customFormat="1" ht="30" customHeight="1">
      <c r="A19" s="4" t="s">
        <v>80</v>
      </c>
      <c r="B19" s="10">
        <v>941800004</v>
      </c>
      <c r="C19" s="38" t="s">
        <v>56</v>
      </c>
      <c r="D19" s="21">
        <v>81895</v>
      </c>
      <c r="E19" s="21">
        <v>81895</v>
      </c>
      <c r="F19" s="21">
        <v>81894.12</v>
      </c>
      <c r="G19" s="21">
        <v>81894.12</v>
      </c>
      <c r="H19" s="57">
        <v>477.46</v>
      </c>
      <c r="I19" s="21"/>
      <c r="J19" s="21">
        <f>F19-E19</f>
        <v>-0.8800000000046566</v>
      </c>
      <c r="K19" s="57">
        <v>3300</v>
      </c>
      <c r="L19" s="21">
        <v>320</v>
      </c>
      <c r="M19" s="57">
        <v>0</v>
      </c>
      <c r="N19" s="21">
        <v>0</v>
      </c>
      <c r="O19" s="21"/>
      <c r="P19" s="21"/>
      <c r="Q19" s="57"/>
      <c r="R19" s="21"/>
      <c r="S19" s="21"/>
      <c r="T19" s="21"/>
      <c r="U19" s="21"/>
      <c r="V19" s="21">
        <v>149018.99</v>
      </c>
      <c r="W19" s="21">
        <v>20188</v>
      </c>
      <c r="X19" s="21"/>
      <c r="Y19" s="67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63"/>
      <c r="AP19" s="21">
        <v>3444</v>
      </c>
      <c r="AQ19" s="30">
        <f t="shared" si="2"/>
        <v>254865.11</v>
      </c>
    </row>
    <row r="20" spans="1:45" s="11" customFormat="1" ht="25.5">
      <c r="A20" s="47" t="s">
        <v>50</v>
      </c>
      <c r="B20" s="47"/>
      <c r="C20" s="48"/>
      <c r="D20" s="46">
        <f aca="true" t="shared" si="4" ref="D20:AP20">SUM(D21:D28)</f>
        <v>1140687</v>
      </c>
      <c r="E20" s="46">
        <f t="shared" si="4"/>
        <v>1140687</v>
      </c>
      <c r="F20" s="46">
        <f t="shared" si="4"/>
        <v>1140685.2500000002</v>
      </c>
      <c r="G20" s="46">
        <f t="shared" si="4"/>
        <v>1140685.2500000002</v>
      </c>
      <c r="H20" s="65">
        <f t="shared" si="4"/>
        <v>31658.65</v>
      </c>
      <c r="I20" s="46">
        <f t="shared" si="4"/>
        <v>0</v>
      </c>
      <c r="J20" s="46">
        <f t="shared" si="4"/>
        <v>-1.75000000001819</v>
      </c>
      <c r="K20" s="61">
        <f>SUM(K21:K28)</f>
        <v>81765</v>
      </c>
      <c r="L20" s="46">
        <f t="shared" si="4"/>
        <v>45657</v>
      </c>
      <c r="M20" s="61">
        <f t="shared" si="4"/>
        <v>12</v>
      </c>
      <c r="N20" s="46">
        <f t="shared" si="4"/>
        <v>0</v>
      </c>
      <c r="O20" s="46">
        <f t="shared" si="4"/>
        <v>54701.17</v>
      </c>
      <c r="P20" s="65">
        <f t="shared" si="4"/>
        <v>369.87</v>
      </c>
      <c r="Q20" s="61">
        <f t="shared" si="4"/>
        <v>5705</v>
      </c>
      <c r="R20" s="46">
        <f t="shared" si="4"/>
        <v>7942</v>
      </c>
      <c r="S20" s="46">
        <f t="shared" si="4"/>
        <v>0</v>
      </c>
      <c r="T20" s="46">
        <f t="shared" si="4"/>
        <v>0</v>
      </c>
      <c r="U20" s="46">
        <f t="shared" si="4"/>
        <v>0</v>
      </c>
      <c r="V20" s="46">
        <f t="shared" si="4"/>
        <v>103124.36</v>
      </c>
      <c r="W20" s="46">
        <f t="shared" si="4"/>
        <v>20196</v>
      </c>
      <c r="X20" s="46">
        <f t="shared" si="4"/>
        <v>0</v>
      </c>
      <c r="Y20" s="66"/>
      <c r="Z20" s="46">
        <f t="shared" si="4"/>
        <v>0</v>
      </c>
      <c r="AA20" s="46">
        <f t="shared" si="4"/>
        <v>0</v>
      </c>
      <c r="AB20" s="46">
        <f t="shared" si="4"/>
        <v>0</v>
      </c>
      <c r="AC20" s="46">
        <f t="shared" si="4"/>
        <v>0</v>
      </c>
      <c r="AD20" s="46">
        <f t="shared" si="4"/>
        <v>0</v>
      </c>
      <c r="AE20" s="46">
        <f t="shared" si="4"/>
        <v>3141.6499999999996</v>
      </c>
      <c r="AF20" s="46">
        <f t="shared" si="4"/>
        <v>18.25</v>
      </c>
      <c r="AG20" s="46">
        <f t="shared" si="4"/>
        <v>39</v>
      </c>
      <c r="AH20" s="46">
        <f t="shared" si="4"/>
        <v>66.59</v>
      </c>
      <c r="AI20" s="46">
        <f t="shared" si="4"/>
        <v>1.97</v>
      </c>
      <c r="AJ20" s="46">
        <f t="shared" si="4"/>
        <v>0</v>
      </c>
      <c r="AK20" s="46">
        <f t="shared" si="4"/>
        <v>0</v>
      </c>
      <c r="AL20" s="46">
        <f t="shared" si="4"/>
        <v>0</v>
      </c>
      <c r="AM20" s="46">
        <f t="shared" si="4"/>
        <v>0</v>
      </c>
      <c r="AN20" s="46">
        <f t="shared" si="4"/>
        <v>0</v>
      </c>
      <c r="AO20" s="65">
        <f t="shared" si="4"/>
        <v>121</v>
      </c>
      <c r="AP20" s="46">
        <f t="shared" si="4"/>
        <v>122479</v>
      </c>
      <c r="AQ20" s="46">
        <f>SUM(AQ21:AQ28)</f>
        <v>1498032.0199999998</v>
      </c>
      <c r="AS20" s="43"/>
    </row>
    <row r="21" spans="1:43" s="22" customFormat="1" ht="27.75" customHeight="1">
      <c r="A21" s="16" t="s">
        <v>83</v>
      </c>
      <c r="B21" s="14">
        <v>360200020</v>
      </c>
      <c r="C21" s="39"/>
      <c r="D21" s="15">
        <v>107263</v>
      </c>
      <c r="E21" s="15">
        <v>107263</v>
      </c>
      <c r="F21" s="15">
        <v>107262.91000000002</v>
      </c>
      <c r="G21" s="15">
        <v>107262.91000000002</v>
      </c>
      <c r="H21" s="57">
        <v>4102.59</v>
      </c>
      <c r="I21" s="21"/>
      <c r="J21" s="21">
        <f aca="true" t="shared" si="5" ref="J21:J28">F21-E21</f>
        <v>-0.08999999998195563</v>
      </c>
      <c r="K21" s="57">
        <v>9795</v>
      </c>
      <c r="L21" s="15">
        <v>4548</v>
      </c>
      <c r="M21" s="69">
        <v>0</v>
      </c>
      <c r="N21" s="15">
        <v>0</v>
      </c>
      <c r="O21" s="15">
        <v>26997.39</v>
      </c>
      <c r="P21" s="15">
        <v>260.75</v>
      </c>
      <c r="Q21" s="69">
        <v>1289</v>
      </c>
      <c r="R21" s="15">
        <v>4115</v>
      </c>
      <c r="S21" s="21"/>
      <c r="T21" s="21"/>
      <c r="U21" s="21"/>
      <c r="V21" s="21">
        <v>93290.22</v>
      </c>
      <c r="W21" s="21">
        <v>20196</v>
      </c>
      <c r="X21" s="21"/>
      <c r="Y21" s="67"/>
      <c r="Z21" s="21"/>
      <c r="AA21" s="21"/>
      <c r="AB21" s="21"/>
      <c r="AC21" s="21"/>
      <c r="AD21" s="21"/>
      <c r="AE21" s="21">
        <v>3141.6499999999996</v>
      </c>
      <c r="AF21" s="21">
        <v>18.25</v>
      </c>
      <c r="AG21" s="21">
        <v>39</v>
      </c>
      <c r="AH21" s="21">
        <v>54.61</v>
      </c>
      <c r="AI21" s="21">
        <v>1.97</v>
      </c>
      <c r="AJ21" s="19"/>
      <c r="AK21" s="19"/>
      <c r="AL21" s="19"/>
      <c r="AM21" s="19"/>
      <c r="AN21" s="19"/>
      <c r="AO21" s="74">
        <v>121</v>
      </c>
      <c r="AP21" s="21">
        <v>24357</v>
      </c>
      <c r="AQ21" s="30">
        <f aca="true" t="shared" si="6" ref="AQ21:AQ28">G21+L21+O21+R21+S21+U21+V21+W21+X21+Z21+AA21+AB21+AC21+AD21+AE21+AG21+AH21+AJ21+AK21+AL21+AM21+AN21+AP21</f>
        <v>284001.78</v>
      </c>
    </row>
    <row r="22" spans="1:43" s="22" customFormat="1" ht="25.5">
      <c r="A22" s="16" t="s">
        <v>84</v>
      </c>
      <c r="B22" s="14">
        <v>705500004</v>
      </c>
      <c r="C22" s="39"/>
      <c r="D22" s="15">
        <v>73908</v>
      </c>
      <c r="E22" s="15">
        <v>73908</v>
      </c>
      <c r="F22" s="15">
        <v>73907.81</v>
      </c>
      <c r="G22" s="15">
        <v>73907.81</v>
      </c>
      <c r="H22" s="57">
        <v>2533.24</v>
      </c>
      <c r="I22" s="21"/>
      <c r="J22" s="21">
        <f t="shared" si="5"/>
        <v>-0.1900000000023283</v>
      </c>
      <c r="K22" s="57">
        <v>3119</v>
      </c>
      <c r="L22" s="15">
        <v>11518</v>
      </c>
      <c r="M22" s="69">
        <v>0</v>
      </c>
      <c r="N22" s="15">
        <v>0</v>
      </c>
      <c r="O22" s="15">
        <v>142.4</v>
      </c>
      <c r="P22" s="15">
        <v>0</v>
      </c>
      <c r="Q22" s="69">
        <v>10</v>
      </c>
      <c r="R22" s="15">
        <v>0</v>
      </c>
      <c r="S22" s="21"/>
      <c r="T22" s="21"/>
      <c r="U22" s="21"/>
      <c r="V22" s="21"/>
      <c r="W22" s="21"/>
      <c r="X22" s="21"/>
      <c r="Y22" s="67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9"/>
      <c r="AK22" s="19"/>
      <c r="AL22" s="19"/>
      <c r="AM22" s="19"/>
      <c r="AN22" s="19"/>
      <c r="AO22" s="73"/>
      <c r="AP22" s="21">
        <v>12945</v>
      </c>
      <c r="AQ22" s="30">
        <f t="shared" si="6"/>
        <v>98513.20999999999</v>
      </c>
    </row>
    <row r="23" spans="1:43" s="22" customFormat="1" ht="38.25">
      <c r="A23" s="32" t="s">
        <v>68</v>
      </c>
      <c r="B23" s="33">
        <v>701400002</v>
      </c>
      <c r="C23" s="40"/>
      <c r="D23" s="15">
        <v>17546</v>
      </c>
      <c r="E23" s="15">
        <v>17546</v>
      </c>
      <c r="F23" s="15">
        <v>17545.46</v>
      </c>
      <c r="G23" s="15">
        <v>17545.46</v>
      </c>
      <c r="H23" s="57">
        <v>0</v>
      </c>
      <c r="I23" s="21"/>
      <c r="J23" s="21">
        <f t="shared" si="5"/>
        <v>-0.5400000000008731</v>
      </c>
      <c r="K23" s="57">
        <v>2877</v>
      </c>
      <c r="L23" s="15">
        <v>1734</v>
      </c>
      <c r="M23" s="69"/>
      <c r="N23" s="15">
        <v>0</v>
      </c>
      <c r="O23" s="15">
        <v>801.26</v>
      </c>
      <c r="P23" s="15">
        <v>0</v>
      </c>
      <c r="Q23" s="69">
        <v>181</v>
      </c>
      <c r="R23" s="15">
        <v>236</v>
      </c>
      <c r="S23" s="21"/>
      <c r="T23" s="21"/>
      <c r="U23" s="21"/>
      <c r="V23" s="21"/>
      <c r="W23" s="21"/>
      <c r="X23" s="21"/>
      <c r="Y23" s="67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19"/>
      <c r="AK23" s="19"/>
      <c r="AL23" s="19"/>
      <c r="AM23" s="19"/>
      <c r="AN23" s="19"/>
      <c r="AO23" s="73"/>
      <c r="AP23" s="21">
        <v>2604</v>
      </c>
      <c r="AQ23" s="30">
        <f t="shared" si="6"/>
        <v>22920.719999999998</v>
      </c>
    </row>
    <row r="24" spans="1:43" s="22" customFormat="1" ht="18" customHeight="1">
      <c r="A24" s="32" t="s">
        <v>85</v>
      </c>
      <c r="B24" s="33">
        <v>961000003</v>
      </c>
      <c r="C24" s="40"/>
      <c r="D24" s="15">
        <v>43297</v>
      </c>
      <c r="E24" s="15">
        <v>43297</v>
      </c>
      <c r="F24" s="15">
        <v>43296.630000000005</v>
      </c>
      <c r="G24" s="15">
        <v>43296.630000000005</v>
      </c>
      <c r="H24" s="57">
        <v>794.78</v>
      </c>
      <c r="I24" s="21"/>
      <c r="J24" s="21">
        <f t="shared" si="5"/>
        <v>-0.3699999999953434</v>
      </c>
      <c r="K24" s="57">
        <v>4904</v>
      </c>
      <c r="L24" s="15">
        <v>7107</v>
      </c>
      <c r="M24" s="69">
        <v>0</v>
      </c>
      <c r="N24" s="15">
        <v>0</v>
      </c>
      <c r="O24" s="15"/>
      <c r="P24" s="15">
        <v>0</v>
      </c>
      <c r="Q24" s="69"/>
      <c r="R24" s="15"/>
      <c r="S24" s="21"/>
      <c r="T24" s="21"/>
      <c r="U24" s="21"/>
      <c r="V24" s="21"/>
      <c r="W24" s="21"/>
      <c r="X24" s="21"/>
      <c r="Y24" s="67"/>
      <c r="Z24" s="21"/>
      <c r="AA24" s="21"/>
      <c r="AB24" s="21"/>
      <c r="AC24" s="21"/>
      <c r="AD24" s="21"/>
      <c r="AE24" s="21"/>
      <c r="AF24" s="21"/>
      <c r="AG24" s="21"/>
      <c r="AH24" s="21">
        <v>11.98</v>
      </c>
      <c r="AI24" s="21"/>
      <c r="AJ24" s="19"/>
      <c r="AK24" s="19"/>
      <c r="AL24" s="19"/>
      <c r="AM24" s="19"/>
      <c r="AN24" s="19"/>
      <c r="AO24" s="73"/>
      <c r="AP24" s="21">
        <v>6310</v>
      </c>
      <c r="AQ24" s="30">
        <f t="shared" si="6"/>
        <v>56725.61000000001</v>
      </c>
    </row>
    <row r="25" spans="1:43" s="22" customFormat="1" ht="25.5">
      <c r="A25" s="32" t="s">
        <v>51</v>
      </c>
      <c r="B25" s="33">
        <v>421200001</v>
      </c>
      <c r="C25" s="40"/>
      <c r="D25" s="15">
        <v>319324</v>
      </c>
      <c r="E25" s="15">
        <v>319324</v>
      </c>
      <c r="F25" s="15">
        <v>319323.83999999997</v>
      </c>
      <c r="G25" s="15">
        <v>319323.83999999997</v>
      </c>
      <c r="H25" s="57">
        <v>3800.7</v>
      </c>
      <c r="I25" s="21"/>
      <c r="J25" s="21">
        <f t="shared" si="5"/>
        <v>-0.1600000000325963</v>
      </c>
      <c r="K25" s="57">
        <v>29450</v>
      </c>
      <c r="L25" s="15">
        <v>3755</v>
      </c>
      <c r="M25" s="69">
        <v>0</v>
      </c>
      <c r="N25" s="15">
        <v>0</v>
      </c>
      <c r="O25" s="15"/>
      <c r="P25" s="15">
        <v>0</v>
      </c>
      <c r="Q25" s="69"/>
      <c r="R25" s="15"/>
      <c r="S25" s="21"/>
      <c r="T25" s="21"/>
      <c r="U25" s="21"/>
      <c r="V25" s="21"/>
      <c r="W25" s="21"/>
      <c r="X25" s="21"/>
      <c r="Y25" s="67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19"/>
      <c r="AK25" s="19"/>
      <c r="AL25" s="19"/>
      <c r="AM25" s="19"/>
      <c r="AN25" s="19"/>
      <c r="AO25" s="73"/>
      <c r="AP25" s="21">
        <v>16086</v>
      </c>
      <c r="AQ25" s="30">
        <f t="shared" si="6"/>
        <v>339164.83999999997</v>
      </c>
    </row>
    <row r="26" spans="1:43" s="22" customFormat="1" ht="12.75">
      <c r="A26" s="32" t="s">
        <v>17</v>
      </c>
      <c r="B26" s="33">
        <v>250000087</v>
      </c>
      <c r="C26" s="40"/>
      <c r="D26" s="15">
        <v>509943</v>
      </c>
      <c r="E26" s="15">
        <v>509943</v>
      </c>
      <c r="F26" s="15">
        <v>509942.99</v>
      </c>
      <c r="G26" s="15">
        <v>509942.99</v>
      </c>
      <c r="H26" s="57">
        <v>17805.23</v>
      </c>
      <c r="I26" s="21"/>
      <c r="J26" s="21">
        <f t="shared" si="5"/>
        <v>-0.010000000009313226</v>
      </c>
      <c r="K26" s="57">
        <v>27492</v>
      </c>
      <c r="L26" s="15">
        <v>12614</v>
      </c>
      <c r="M26" s="69">
        <v>12</v>
      </c>
      <c r="N26" s="15">
        <v>0</v>
      </c>
      <c r="O26" s="15">
        <v>19382.28</v>
      </c>
      <c r="P26" s="15">
        <v>69.44</v>
      </c>
      <c r="Q26" s="69">
        <v>3792</v>
      </c>
      <c r="R26" s="15">
        <v>2247</v>
      </c>
      <c r="S26" s="21"/>
      <c r="T26" s="21"/>
      <c r="U26" s="21"/>
      <c r="V26" s="21">
        <v>9834.14</v>
      </c>
      <c r="W26" s="21"/>
      <c r="X26" s="21"/>
      <c r="Y26" s="67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9"/>
      <c r="AK26" s="19"/>
      <c r="AL26" s="19"/>
      <c r="AM26" s="19"/>
      <c r="AN26" s="19"/>
      <c r="AO26" s="73"/>
      <c r="AP26" s="21">
        <v>48477</v>
      </c>
      <c r="AQ26" s="30">
        <f t="shared" si="6"/>
        <v>602497.41</v>
      </c>
    </row>
    <row r="27" spans="1:43" s="22" customFormat="1" ht="25.5">
      <c r="A27" s="32" t="s">
        <v>52</v>
      </c>
      <c r="B27" s="33">
        <v>701800002</v>
      </c>
      <c r="C27" s="40"/>
      <c r="D27" s="15">
        <v>50478</v>
      </c>
      <c r="E27" s="15">
        <v>50478</v>
      </c>
      <c r="F27" s="15">
        <v>50477.740000000005</v>
      </c>
      <c r="G27" s="15">
        <v>50477.740000000005</v>
      </c>
      <c r="H27" s="57">
        <v>2039.88</v>
      </c>
      <c r="I27" s="21"/>
      <c r="J27" s="21">
        <f t="shared" si="5"/>
        <v>-0.2599999999947613</v>
      </c>
      <c r="K27" s="57">
        <v>3091</v>
      </c>
      <c r="L27" s="15">
        <v>3625</v>
      </c>
      <c r="M27" s="69">
        <v>0</v>
      </c>
      <c r="N27" s="15">
        <v>0</v>
      </c>
      <c r="O27" s="15">
        <v>6691.75</v>
      </c>
      <c r="P27" s="15">
        <v>32.24</v>
      </c>
      <c r="Q27" s="69">
        <v>413</v>
      </c>
      <c r="R27" s="15">
        <v>1168</v>
      </c>
      <c r="S27" s="21"/>
      <c r="T27" s="21"/>
      <c r="U27" s="21"/>
      <c r="V27" s="21"/>
      <c r="W27" s="21"/>
      <c r="X27" s="21"/>
      <c r="Y27" s="67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19"/>
      <c r="AK27" s="19"/>
      <c r="AL27" s="19"/>
      <c r="AM27" s="19"/>
      <c r="AN27" s="19"/>
      <c r="AO27" s="73"/>
      <c r="AP27" s="21">
        <v>9964</v>
      </c>
      <c r="AQ27" s="30">
        <f t="shared" si="6"/>
        <v>71926.49</v>
      </c>
    </row>
    <row r="28" spans="1:43" s="22" customFormat="1" ht="25.5">
      <c r="A28" s="32" t="s">
        <v>86</v>
      </c>
      <c r="B28" s="33">
        <v>381600010</v>
      </c>
      <c r="C28" s="40"/>
      <c r="D28" s="15">
        <v>18928</v>
      </c>
      <c r="E28" s="15">
        <v>18928</v>
      </c>
      <c r="F28" s="15">
        <v>18927.87</v>
      </c>
      <c r="G28" s="15">
        <v>18927.870000000003</v>
      </c>
      <c r="H28" s="57">
        <v>582.23</v>
      </c>
      <c r="I28" s="21"/>
      <c r="J28" s="21">
        <f t="shared" si="5"/>
        <v>-0.13000000000101863</v>
      </c>
      <c r="K28" s="57">
        <v>1037</v>
      </c>
      <c r="L28" s="15">
        <v>756</v>
      </c>
      <c r="M28" s="69">
        <v>0</v>
      </c>
      <c r="N28" s="15">
        <v>0</v>
      </c>
      <c r="O28" s="15">
        <v>686.09</v>
      </c>
      <c r="P28" s="15">
        <v>7.44</v>
      </c>
      <c r="Q28" s="69">
        <v>20</v>
      </c>
      <c r="R28" s="15">
        <v>176</v>
      </c>
      <c r="S28" s="21"/>
      <c r="T28" s="21"/>
      <c r="U28" s="21"/>
      <c r="V28" s="21"/>
      <c r="W28" s="21"/>
      <c r="X28" s="21"/>
      <c r="Y28" s="67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9"/>
      <c r="AK28" s="19"/>
      <c r="AL28" s="19"/>
      <c r="AM28" s="19"/>
      <c r="AN28" s="19"/>
      <c r="AO28" s="73"/>
      <c r="AP28" s="21">
        <v>1736</v>
      </c>
      <c r="AQ28" s="30">
        <f t="shared" si="6"/>
        <v>22281.960000000003</v>
      </c>
    </row>
    <row r="29" spans="1:43" s="11" customFormat="1" ht="13.5">
      <c r="A29" s="47" t="s">
        <v>15</v>
      </c>
      <c r="B29" s="49"/>
      <c r="C29" s="48"/>
      <c r="D29" s="46">
        <f aca="true" t="shared" si="7" ref="D29:AP29">SUM(D30:D73)</f>
        <v>1383219</v>
      </c>
      <c r="E29" s="46">
        <f t="shared" si="7"/>
        <v>1383218.4100000001</v>
      </c>
      <c r="F29" s="46">
        <f t="shared" si="7"/>
        <v>1389309.2300000004</v>
      </c>
      <c r="G29" s="46">
        <f t="shared" si="7"/>
        <v>1382986.4500000004</v>
      </c>
      <c r="H29" s="65">
        <f t="shared" si="7"/>
        <v>64128.04999999999</v>
      </c>
      <c r="I29" s="46">
        <f t="shared" si="7"/>
        <v>6322.779999999997</v>
      </c>
      <c r="J29" s="46">
        <f t="shared" si="7"/>
        <v>-231.95999999998992</v>
      </c>
      <c r="K29" s="61">
        <f>SUM(K30:K73)</f>
        <v>67557</v>
      </c>
      <c r="L29" s="46">
        <f t="shared" si="7"/>
        <v>32756</v>
      </c>
      <c r="M29" s="61">
        <f>SUM(M30:M73)</f>
        <v>0</v>
      </c>
      <c r="N29" s="46">
        <f>SUM(N30:N73)</f>
        <v>36</v>
      </c>
      <c r="O29" s="46">
        <f t="shared" si="7"/>
        <v>498345.40999999986</v>
      </c>
      <c r="P29" s="61">
        <f>SUM(P30:P73)</f>
        <v>6114.990000000001</v>
      </c>
      <c r="Q29" s="61">
        <f t="shared" si="7"/>
        <v>9145</v>
      </c>
      <c r="R29" s="46">
        <f t="shared" si="7"/>
        <v>87624</v>
      </c>
      <c r="S29" s="46">
        <f t="shared" si="7"/>
        <v>0</v>
      </c>
      <c r="T29" s="46"/>
      <c r="U29" s="46">
        <f t="shared" si="7"/>
        <v>0</v>
      </c>
      <c r="V29" s="46">
        <f t="shared" si="7"/>
        <v>185358.22999999998</v>
      </c>
      <c r="W29" s="46">
        <f t="shared" si="7"/>
        <v>35548</v>
      </c>
      <c r="X29" s="46">
        <f t="shared" si="7"/>
        <v>0</v>
      </c>
      <c r="Y29" s="66"/>
      <c r="Z29" s="46">
        <f t="shared" si="7"/>
        <v>0</v>
      </c>
      <c r="AA29" s="46">
        <f t="shared" si="7"/>
        <v>0</v>
      </c>
      <c r="AB29" s="46">
        <f t="shared" si="7"/>
        <v>0</v>
      </c>
      <c r="AC29" s="46">
        <f t="shared" si="7"/>
        <v>0</v>
      </c>
      <c r="AD29" s="46">
        <f t="shared" si="7"/>
        <v>0</v>
      </c>
      <c r="AE29" s="46">
        <f t="shared" si="7"/>
        <v>0</v>
      </c>
      <c r="AF29" s="46">
        <f t="shared" si="7"/>
        <v>0</v>
      </c>
      <c r="AG29" s="46">
        <f t="shared" si="7"/>
        <v>0</v>
      </c>
      <c r="AH29" s="46">
        <f t="shared" si="7"/>
        <v>1962.34</v>
      </c>
      <c r="AI29" s="46">
        <f t="shared" si="7"/>
        <v>9.85</v>
      </c>
      <c r="AJ29" s="46">
        <f t="shared" si="7"/>
        <v>12</v>
      </c>
      <c r="AK29" s="46">
        <f t="shared" si="7"/>
        <v>0</v>
      </c>
      <c r="AL29" s="46">
        <f t="shared" si="7"/>
        <v>0</v>
      </c>
      <c r="AM29" s="46">
        <f t="shared" si="7"/>
        <v>0</v>
      </c>
      <c r="AN29" s="46">
        <f t="shared" si="7"/>
        <v>0</v>
      </c>
      <c r="AO29" s="46">
        <f t="shared" si="7"/>
        <v>0</v>
      </c>
      <c r="AP29" s="46">
        <f t="shared" si="7"/>
        <v>234149</v>
      </c>
      <c r="AQ29" s="46">
        <f>SUM(AQ30:AQ73)</f>
        <v>2458741.43</v>
      </c>
    </row>
    <row r="30" spans="1:43" ht="25.5">
      <c r="A30" s="17" t="s">
        <v>7</v>
      </c>
      <c r="B30" s="5">
        <v>420200021</v>
      </c>
      <c r="C30" s="41" t="s">
        <v>57</v>
      </c>
      <c r="D30" s="18">
        <v>46581</v>
      </c>
      <c r="E30" s="18">
        <v>46581</v>
      </c>
      <c r="F30" s="18">
        <v>46580.93</v>
      </c>
      <c r="G30" s="18">
        <v>46580.93</v>
      </c>
      <c r="H30" s="57">
        <v>2859.84</v>
      </c>
      <c r="I30" s="21"/>
      <c r="J30" s="21">
        <f>F30-E30</f>
        <v>-0.06999999999970896</v>
      </c>
      <c r="K30" s="57">
        <v>662</v>
      </c>
      <c r="L30" s="18">
        <v>880</v>
      </c>
      <c r="M30" s="64">
        <v>0</v>
      </c>
      <c r="N30" s="18">
        <v>0</v>
      </c>
      <c r="O30" s="18"/>
      <c r="P30" s="18"/>
      <c r="Q30" s="64"/>
      <c r="R30" s="18"/>
      <c r="S30" s="21"/>
      <c r="T30" s="21"/>
      <c r="U30" s="21"/>
      <c r="V30" s="24">
        <v>12613.78</v>
      </c>
      <c r="W30" s="24"/>
      <c r="X30" s="24"/>
      <c r="Y30" s="81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73"/>
      <c r="AP30" s="3">
        <v>9040</v>
      </c>
      <c r="AQ30" s="30">
        <f aca="true" t="shared" si="8" ref="AQ30:AQ73">G30+L30+O30+R30+S30+U30+V30+W30+X30+Z30+AA30+AB30+AC30+AD30+AE30+AG30+AH30+AJ30+AK30+AL30+AM30+AN30+AP30</f>
        <v>69114.70999999999</v>
      </c>
    </row>
    <row r="31" spans="1:43" ht="25.5">
      <c r="A31" s="17" t="s">
        <v>69</v>
      </c>
      <c r="B31" s="5">
        <v>940200008</v>
      </c>
      <c r="C31" s="41" t="s">
        <v>57</v>
      </c>
      <c r="D31" s="18">
        <v>0</v>
      </c>
      <c r="E31" s="18">
        <v>0</v>
      </c>
      <c r="F31" s="18">
        <v>0</v>
      </c>
      <c r="G31" s="18">
        <v>0</v>
      </c>
      <c r="H31" s="57">
        <v>0</v>
      </c>
      <c r="I31" s="21"/>
      <c r="J31" s="21"/>
      <c r="K31" s="57"/>
      <c r="L31" s="18">
        <v>0</v>
      </c>
      <c r="M31" s="64">
        <v>0</v>
      </c>
      <c r="N31" s="18">
        <v>0</v>
      </c>
      <c r="O31" s="18"/>
      <c r="P31" s="18"/>
      <c r="Q31" s="64"/>
      <c r="R31" s="18"/>
      <c r="S31" s="21"/>
      <c r="T31" s="21"/>
      <c r="U31" s="21"/>
      <c r="V31" s="24">
        <v>96002.83</v>
      </c>
      <c r="W31" s="24">
        <v>21712</v>
      </c>
      <c r="X31" s="24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73"/>
      <c r="AP31" s="3">
        <v>0</v>
      </c>
      <c r="AQ31" s="30">
        <f t="shared" si="8"/>
        <v>117714.83</v>
      </c>
    </row>
    <row r="32" spans="1:43" ht="25.5">
      <c r="A32" s="17" t="s">
        <v>41</v>
      </c>
      <c r="B32" s="5">
        <v>705500009</v>
      </c>
      <c r="C32" s="41" t="s">
        <v>57</v>
      </c>
      <c r="D32" s="18">
        <v>42018</v>
      </c>
      <c r="E32" s="18">
        <v>42018</v>
      </c>
      <c r="F32" s="18">
        <v>42017.61</v>
      </c>
      <c r="G32" s="18">
        <v>42017.61</v>
      </c>
      <c r="H32" s="57">
        <v>881.64</v>
      </c>
      <c r="I32" s="21"/>
      <c r="J32" s="21">
        <f>F32-E32</f>
        <v>-0.3899999999994179</v>
      </c>
      <c r="K32" s="57">
        <v>9864</v>
      </c>
      <c r="L32" s="18">
        <v>2848</v>
      </c>
      <c r="M32" s="64"/>
      <c r="N32" s="18">
        <v>0</v>
      </c>
      <c r="O32" s="18"/>
      <c r="P32" s="18"/>
      <c r="Q32" s="64"/>
      <c r="R32" s="18"/>
      <c r="S32" s="21"/>
      <c r="T32" s="21"/>
      <c r="U32" s="21"/>
      <c r="V32" s="24"/>
      <c r="W32" s="24"/>
      <c r="X32" s="24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73"/>
      <c r="AP32" s="3">
        <v>4824</v>
      </c>
      <c r="AQ32" s="30">
        <f t="shared" si="8"/>
        <v>49689.61</v>
      </c>
    </row>
    <row r="33" spans="1:43" ht="25.5">
      <c r="A33" s="17" t="s">
        <v>11</v>
      </c>
      <c r="B33" s="5">
        <v>961600011</v>
      </c>
      <c r="C33" s="41" t="s">
        <v>57</v>
      </c>
      <c r="D33" s="18">
        <v>12239</v>
      </c>
      <c r="E33" s="18">
        <v>12239</v>
      </c>
      <c r="F33" s="18">
        <v>12238.74</v>
      </c>
      <c r="G33" s="18">
        <v>12238.74</v>
      </c>
      <c r="H33" s="57">
        <v>322.6</v>
      </c>
      <c r="I33" s="21"/>
      <c r="J33" s="21">
        <f>F33-E33</f>
        <v>-0.2600000000002183</v>
      </c>
      <c r="K33" s="57">
        <v>1208</v>
      </c>
      <c r="L33" s="18">
        <v>188</v>
      </c>
      <c r="M33" s="64">
        <v>0</v>
      </c>
      <c r="N33" s="18">
        <v>0</v>
      </c>
      <c r="O33" s="18"/>
      <c r="P33" s="18"/>
      <c r="Q33" s="64"/>
      <c r="R33" s="18"/>
      <c r="S33" s="21"/>
      <c r="T33" s="21"/>
      <c r="U33" s="21"/>
      <c r="V33" s="24"/>
      <c r="W33" s="24"/>
      <c r="X33" s="24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73"/>
      <c r="AP33" s="3"/>
      <c r="AQ33" s="30">
        <f t="shared" si="8"/>
        <v>12426.74</v>
      </c>
    </row>
    <row r="34" spans="1:43" ht="28.5" customHeight="1">
      <c r="A34" s="17" t="s">
        <v>42</v>
      </c>
      <c r="B34" s="5">
        <v>940200010</v>
      </c>
      <c r="C34" s="41" t="s">
        <v>57</v>
      </c>
      <c r="D34" s="18"/>
      <c r="E34" s="18"/>
      <c r="F34" s="18"/>
      <c r="G34" s="18"/>
      <c r="H34" s="57"/>
      <c r="I34" s="21"/>
      <c r="J34" s="21"/>
      <c r="K34" s="57"/>
      <c r="L34" s="18"/>
      <c r="M34" s="64"/>
      <c r="N34" s="18"/>
      <c r="O34" s="18">
        <v>10717.88</v>
      </c>
      <c r="P34" s="18">
        <v>303.24</v>
      </c>
      <c r="Q34" s="64">
        <v>259</v>
      </c>
      <c r="R34" s="18">
        <v>1744</v>
      </c>
      <c r="S34" s="21"/>
      <c r="T34" s="21"/>
      <c r="U34" s="21"/>
      <c r="V34" s="24"/>
      <c r="W34" s="24"/>
      <c r="X34" s="24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73"/>
      <c r="AP34" s="3"/>
      <c r="AQ34" s="30">
        <f t="shared" si="8"/>
        <v>12461.88</v>
      </c>
    </row>
    <row r="35" spans="1:43" ht="38.25">
      <c r="A35" s="17" t="s">
        <v>18</v>
      </c>
      <c r="B35" s="5">
        <v>420200032</v>
      </c>
      <c r="C35" s="41" t="s">
        <v>57</v>
      </c>
      <c r="D35" s="18">
        <v>40491</v>
      </c>
      <c r="E35" s="18">
        <v>40491</v>
      </c>
      <c r="F35" s="18">
        <v>40490.94</v>
      </c>
      <c r="G35" s="18">
        <v>40490.94</v>
      </c>
      <c r="H35" s="57">
        <v>2076.24</v>
      </c>
      <c r="I35" s="21"/>
      <c r="J35" s="21">
        <f>F35-E35</f>
        <v>-0.059999999997671694</v>
      </c>
      <c r="K35" s="57">
        <v>2571</v>
      </c>
      <c r="L35" s="18">
        <v>1152</v>
      </c>
      <c r="M35" s="64">
        <v>0</v>
      </c>
      <c r="N35" s="18">
        <v>0</v>
      </c>
      <c r="O35" s="18">
        <v>29936.47</v>
      </c>
      <c r="P35" s="18">
        <v>204.6</v>
      </c>
      <c r="Q35" s="64">
        <v>567</v>
      </c>
      <c r="R35" s="18">
        <v>4692</v>
      </c>
      <c r="S35" s="21"/>
      <c r="T35" s="21"/>
      <c r="U35" s="21"/>
      <c r="V35" s="24"/>
      <c r="W35" s="24"/>
      <c r="X35" s="24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73"/>
      <c r="AP35" s="3">
        <v>11840</v>
      </c>
      <c r="AQ35" s="30">
        <f t="shared" si="8"/>
        <v>88111.41</v>
      </c>
    </row>
    <row r="36" spans="1:43" ht="25.5">
      <c r="A36" s="17" t="s">
        <v>70</v>
      </c>
      <c r="B36" s="5">
        <v>500200036</v>
      </c>
      <c r="C36" s="41" t="s">
        <v>57</v>
      </c>
      <c r="D36" s="18"/>
      <c r="E36" s="18"/>
      <c r="F36" s="18"/>
      <c r="G36" s="18"/>
      <c r="H36" s="57"/>
      <c r="I36" s="21"/>
      <c r="J36" s="21"/>
      <c r="K36" s="57"/>
      <c r="L36" s="18"/>
      <c r="M36" s="64"/>
      <c r="N36" s="18"/>
      <c r="O36" s="18">
        <v>28299.18</v>
      </c>
      <c r="P36" s="18">
        <v>514.6</v>
      </c>
      <c r="Q36" s="64">
        <v>2055</v>
      </c>
      <c r="R36" s="18">
        <v>4312</v>
      </c>
      <c r="S36" s="21"/>
      <c r="T36" s="21"/>
      <c r="U36" s="21"/>
      <c r="V36" s="24"/>
      <c r="W36" s="24"/>
      <c r="X36" s="24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73"/>
      <c r="AP36" s="3"/>
      <c r="AQ36" s="30">
        <f t="shared" si="8"/>
        <v>32611.18</v>
      </c>
    </row>
    <row r="37" spans="1:43" ht="25.5">
      <c r="A37" s="17" t="s">
        <v>8</v>
      </c>
      <c r="B37" s="5">
        <v>500200034</v>
      </c>
      <c r="C37" s="41" t="s">
        <v>57</v>
      </c>
      <c r="D37" s="18">
        <v>41311</v>
      </c>
      <c r="E37" s="18">
        <v>41311</v>
      </c>
      <c r="F37" s="18">
        <v>41311</v>
      </c>
      <c r="G37" s="18">
        <v>41311</v>
      </c>
      <c r="H37" s="57">
        <v>2572.96</v>
      </c>
      <c r="I37" s="21"/>
      <c r="J37" s="21">
        <f>F37-E37</f>
        <v>0</v>
      </c>
      <c r="K37" s="57">
        <v>4034</v>
      </c>
      <c r="L37" s="18">
        <v>980</v>
      </c>
      <c r="M37" s="64">
        <v>0</v>
      </c>
      <c r="N37" s="18">
        <v>0</v>
      </c>
      <c r="O37" s="18">
        <v>1164.92</v>
      </c>
      <c r="P37" s="18">
        <v>6.2</v>
      </c>
      <c r="Q37" s="64">
        <v>66</v>
      </c>
      <c r="R37" s="18">
        <v>268</v>
      </c>
      <c r="S37" s="21"/>
      <c r="T37" s="21"/>
      <c r="U37" s="21"/>
      <c r="V37" s="24"/>
      <c r="W37" s="24"/>
      <c r="X37" s="24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73"/>
      <c r="AP37" s="3">
        <v>5744</v>
      </c>
      <c r="AQ37" s="30">
        <f t="shared" si="8"/>
        <v>49467.92</v>
      </c>
    </row>
    <row r="38" spans="1:43" ht="25.5">
      <c r="A38" s="17" t="s">
        <v>29</v>
      </c>
      <c r="B38" s="5">
        <v>250000127</v>
      </c>
      <c r="C38" s="41" t="s">
        <v>57</v>
      </c>
      <c r="D38" s="18">
        <v>24331</v>
      </c>
      <c r="E38" s="18">
        <v>24331</v>
      </c>
      <c r="F38" s="18">
        <v>24330.629999999997</v>
      </c>
      <c r="G38" s="18">
        <v>24330.629999999997</v>
      </c>
      <c r="H38" s="57">
        <v>46.56</v>
      </c>
      <c r="I38" s="21"/>
      <c r="J38" s="21">
        <f>F38-E38</f>
        <v>-0.37000000000261934</v>
      </c>
      <c r="K38" s="57">
        <v>1025</v>
      </c>
      <c r="L38" s="18">
        <v>284</v>
      </c>
      <c r="M38" s="64">
        <v>0</v>
      </c>
      <c r="N38" s="18">
        <v>0</v>
      </c>
      <c r="O38" s="18"/>
      <c r="P38" s="18"/>
      <c r="Q38" s="64"/>
      <c r="R38" s="18"/>
      <c r="S38" s="21"/>
      <c r="T38" s="21"/>
      <c r="U38" s="21"/>
      <c r="V38" s="24"/>
      <c r="W38" s="24"/>
      <c r="X38" s="24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73"/>
      <c r="AP38" s="3">
        <v>5320</v>
      </c>
      <c r="AQ38" s="30">
        <f t="shared" si="8"/>
        <v>29934.629999999997</v>
      </c>
    </row>
    <row r="39" spans="1:43" ht="12.75">
      <c r="A39" s="17" t="s">
        <v>30</v>
      </c>
      <c r="B39" s="5">
        <v>941600009</v>
      </c>
      <c r="C39" s="41" t="s">
        <v>57</v>
      </c>
      <c r="D39" s="18">
        <v>93823</v>
      </c>
      <c r="E39" s="18">
        <v>93823</v>
      </c>
      <c r="F39" s="18">
        <v>95124.16</v>
      </c>
      <c r="G39" s="18">
        <v>93823</v>
      </c>
      <c r="H39" s="57">
        <v>2744.44</v>
      </c>
      <c r="I39" s="21">
        <f>F39-E39</f>
        <v>1301.1600000000035</v>
      </c>
      <c r="J39" s="21"/>
      <c r="K39" s="57">
        <v>1099</v>
      </c>
      <c r="L39" s="18">
        <v>2392</v>
      </c>
      <c r="M39" s="64">
        <v>0</v>
      </c>
      <c r="N39" s="18">
        <v>28</v>
      </c>
      <c r="O39" s="18">
        <v>7780.25</v>
      </c>
      <c r="P39" s="18">
        <v>71.92</v>
      </c>
      <c r="Q39" s="64">
        <v>283</v>
      </c>
      <c r="R39" s="18">
        <v>2180</v>
      </c>
      <c r="S39" s="21"/>
      <c r="T39" s="21"/>
      <c r="U39" s="21"/>
      <c r="V39" s="24"/>
      <c r="W39" s="24"/>
      <c r="X39" s="24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73"/>
      <c r="AP39" s="3">
        <v>8620</v>
      </c>
      <c r="AQ39" s="30">
        <f t="shared" si="8"/>
        <v>114795.25</v>
      </c>
    </row>
    <row r="40" spans="1:43" ht="25.5">
      <c r="A40" s="17" t="s">
        <v>31</v>
      </c>
      <c r="B40" s="5">
        <v>381600015</v>
      </c>
      <c r="C40" s="41" t="s">
        <v>57</v>
      </c>
      <c r="D40" s="18"/>
      <c r="E40" s="18"/>
      <c r="F40" s="18"/>
      <c r="G40" s="18"/>
      <c r="H40" s="57"/>
      <c r="I40" s="21"/>
      <c r="J40" s="21"/>
      <c r="K40" s="57"/>
      <c r="L40" s="18"/>
      <c r="M40" s="64"/>
      <c r="N40" s="18"/>
      <c r="O40" s="18">
        <v>57131.46</v>
      </c>
      <c r="P40" s="18">
        <v>1268.52</v>
      </c>
      <c r="Q40" s="64"/>
      <c r="R40" s="18">
        <v>7928</v>
      </c>
      <c r="S40" s="21"/>
      <c r="T40" s="21"/>
      <c r="U40" s="21"/>
      <c r="V40" s="24"/>
      <c r="W40" s="24"/>
      <c r="X40" s="24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73"/>
      <c r="AP40" s="3"/>
      <c r="AQ40" s="30">
        <f t="shared" si="8"/>
        <v>65059.46</v>
      </c>
    </row>
    <row r="41" spans="1:43" ht="12.75">
      <c r="A41" s="17" t="s">
        <v>55</v>
      </c>
      <c r="B41" s="5">
        <v>250000023</v>
      </c>
      <c r="C41" s="41" t="s">
        <v>57</v>
      </c>
      <c r="D41" s="18">
        <v>64582</v>
      </c>
      <c r="E41" s="18">
        <v>64582</v>
      </c>
      <c r="F41" s="18">
        <v>64581.52</v>
      </c>
      <c r="G41" s="18">
        <v>64581.52</v>
      </c>
      <c r="H41" s="57">
        <v>3304.44</v>
      </c>
      <c r="I41" s="21"/>
      <c r="J41" s="21">
        <f aca="true" t="shared" si="9" ref="J41:J48">F41-E41</f>
        <v>-0.4800000000032014</v>
      </c>
      <c r="K41" s="57">
        <v>0</v>
      </c>
      <c r="L41" s="18">
        <v>908</v>
      </c>
      <c r="M41" s="64">
        <v>0</v>
      </c>
      <c r="N41" s="18">
        <v>0</v>
      </c>
      <c r="O41" s="18">
        <v>1158.71</v>
      </c>
      <c r="P41" s="18">
        <v>2.48</v>
      </c>
      <c r="Q41" s="64">
        <v>120</v>
      </c>
      <c r="R41" s="18">
        <v>308</v>
      </c>
      <c r="S41" s="21"/>
      <c r="T41" s="21"/>
      <c r="U41" s="21"/>
      <c r="V41" s="24"/>
      <c r="W41" s="24"/>
      <c r="X41" s="24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73"/>
      <c r="AP41" s="3">
        <v>8280</v>
      </c>
      <c r="AQ41" s="30">
        <f t="shared" si="8"/>
        <v>75236.23</v>
      </c>
    </row>
    <row r="42" spans="1:43" ht="12.75">
      <c r="A42" s="17" t="s">
        <v>71</v>
      </c>
      <c r="B42" s="5">
        <v>420200039</v>
      </c>
      <c r="C42" s="41" t="s">
        <v>57</v>
      </c>
      <c r="D42" s="18">
        <v>25188</v>
      </c>
      <c r="E42" s="18">
        <v>25188</v>
      </c>
      <c r="F42" s="18">
        <v>25187.22</v>
      </c>
      <c r="G42" s="18">
        <v>25187.22</v>
      </c>
      <c r="H42" s="57">
        <v>2184.26</v>
      </c>
      <c r="I42" s="21"/>
      <c r="J42" s="21">
        <f t="shared" si="9"/>
        <v>-0.7799999999988358</v>
      </c>
      <c r="K42" s="57">
        <v>2356</v>
      </c>
      <c r="L42" s="18">
        <v>160</v>
      </c>
      <c r="M42" s="64">
        <v>0</v>
      </c>
      <c r="N42" s="18">
        <v>0</v>
      </c>
      <c r="O42" s="18">
        <v>13515.78</v>
      </c>
      <c r="P42" s="18">
        <v>185.18</v>
      </c>
      <c r="Q42" s="64">
        <v>613</v>
      </c>
      <c r="R42" s="18">
        <v>2432</v>
      </c>
      <c r="S42" s="21"/>
      <c r="T42" s="21"/>
      <c r="U42" s="21"/>
      <c r="V42" s="24"/>
      <c r="W42" s="24"/>
      <c r="X42" s="24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73"/>
      <c r="AP42" s="3">
        <v>6808</v>
      </c>
      <c r="AQ42" s="30">
        <f t="shared" si="8"/>
        <v>48103</v>
      </c>
    </row>
    <row r="43" spans="1:43" ht="25.5">
      <c r="A43" s="17" t="s">
        <v>99</v>
      </c>
      <c r="B43" s="5">
        <v>660200030</v>
      </c>
      <c r="C43" s="41" t="s">
        <v>57</v>
      </c>
      <c r="D43" s="18">
        <v>32823</v>
      </c>
      <c r="E43" s="18">
        <v>32823</v>
      </c>
      <c r="F43" s="18">
        <v>32822.72</v>
      </c>
      <c r="G43" s="18">
        <v>32822.72</v>
      </c>
      <c r="H43" s="57">
        <v>3919.28</v>
      </c>
      <c r="I43" s="21"/>
      <c r="J43" s="21">
        <f t="shared" si="9"/>
        <v>-0.27999999999883585</v>
      </c>
      <c r="K43" s="57">
        <v>3012</v>
      </c>
      <c r="L43" s="18">
        <v>944</v>
      </c>
      <c r="M43" s="64">
        <v>0</v>
      </c>
      <c r="N43" s="18">
        <v>0</v>
      </c>
      <c r="O43" s="18">
        <v>26052.98</v>
      </c>
      <c r="P43" s="18">
        <v>271.56</v>
      </c>
      <c r="Q43" s="64">
        <v>324</v>
      </c>
      <c r="R43" s="18">
        <v>4992</v>
      </c>
      <c r="S43" s="21"/>
      <c r="T43" s="21"/>
      <c r="U43" s="21"/>
      <c r="V43" s="24"/>
      <c r="W43" s="24"/>
      <c r="X43" s="24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73"/>
      <c r="AP43" s="3">
        <v>7716</v>
      </c>
      <c r="AQ43" s="30">
        <f t="shared" si="8"/>
        <v>72527.7</v>
      </c>
    </row>
    <row r="44" spans="1:43" ht="12.75">
      <c r="A44" s="17" t="s">
        <v>46</v>
      </c>
      <c r="B44" s="5">
        <v>250000072</v>
      </c>
      <c r="C44" s="41" t="s">
        <v>57</v>
      </c>
      <c r="D44" s="18">
        <v>65369</v>
      </c>
      <c r="E44" s="18">
        <v>65369</v>
      </c>
      <c r="F44" s="18">
        <v>65368.39</v>
      </c>
      <c r="G44" s="18">
        <v>65368.39</v>
      </c>
      <c r="H44" s="57">
        <v>5003</v>
      </c>
      <c r="I44" s="21"/>
      <c r="J44" s="21">
        <f t="shared" si="9"/>
        <v>-0.6100000000005821</v>
      </c>
      <c r="K44" s="57">
        <v>2425</v>
      </c>
      <c r="L44" s="18">
        <v>444</v>
      </c>
      <c r="M44" s="64">
        <v>0</v>
      </c>
      <c r="N44" s="18">
        <v>0</v>
      </c>
      <c r="O44" s="18">
        <v>47461.36</v>
      </c>
      <c r="P44" s="18">
        <v>529.67</v>
      </c>
      <c r="Q44" s="64">
        <v>164</v>
      </c>
      <c r="R44" s="18">
        <v>8224</v>
      </c>
      <c r="S44" s="21"/>
      <c r="T44" s="21"/>
      <c r="U44" s="21"/>
      <c r="V44" s="24"/>
      <c r="W44" s="24"/>
      <c r="X44" s="24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73"/>
      <c r="AP44" s="3">
        <v>17892</v>
      </c>
      <c r="AQ44" s="30">
        <f t="shared" si="8"/>
        <v>139389.75</v>
      </c>
    </row>
    <row r="45" spans="1:43" ht="38.25">
      <c r="A45" s="17" t="s">
        <v>87</v>
      </c>
      <c r="B45" s="5">
        <v>961600006</v>
      </c>
      <c r="C45" s="41" t="s">
        <v>57</v>
      </c>
      <c r="D45" s="18">
        <v>23426</v>
      </c>
      <c r="E45" s="18">
        <v>23426</v>
      </c>
      <c r="F45" s="18">
        <v>23425.12</v>
      </c>
      <c r="G45" s="18">
        <v>23425.12</v>
      </c>
      <c r="H45" s="57">
        <v>1571.04</v>
      </c>
      <c r="I45" s="21"/>
      <c r="J45" s="21">
        <f t="shared" si="9"/>
        <v>-0.8800000000010186</v>
      </c>
      <c r="K45" s="57">
        <v>46</v>
      </c>
      <c r="L45" s="18">
        <v>1476</v>
      </c>
      <c r="M45" s="64">
        <v>0</v>
      </c>
      <c r="N45" s="18">
        <v>0</v>
      </c>
      <c r="O45" s="18">
        <v>7621.4</v>
      </c>
      <c r="P45" s="18">
        <v>43.4</v>
      </c>
      <c r="Q45" s="64">
        <v>68</v>
      </c>
      <c r="R45" s="18">
        <v>1804</v>
      </c>
      <c r="S45" s="21"/>
      <c r="T45" s="21"/>
      <c r="U45" s="21"/>
      <c r="V45" s="24"/>
      <c r="W45" s="24"/>
      <c r="X45" s="24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73"/>
      <c r="AP45" s="3">
        <v>6056</v>
      </c>
      <c r="AQ45" s="30">
        <f t="shared" si="8"/>
        <v>40382.52</v>
      </c>
    </row>
    <row r="46" spans="1:43" ht="25.5">
      <c r="A46" s="17" t="s">
        <v>60</v>
      </c>
      <c r="B46" s="5">
        <v>360200024</v>
      </c>
      <c r="C46" s="41" t="s">
        <v>57</v>
      </c>
      <c r="D46" s="18">
        <v>8687</v>
      </c>
      <c r="E46" s="18">
        <v>8687</v>
      </c>
      <c r="F46" s="18">
        <v>8686.21</v>
      </c>
      <c r="G46" s="18">
        <v>8686.21</v>
      </c>
      <c r="H46" s="57">
        <v>395.76000000000005</v>
      </c>
      <c r="I46" s="21"/>
      <c r="J46" s="21">
        <f t="shared" si="9"/>
        <v>-0.7900000000008731</v>
      </c>
      <c r="K46" s="57">
        <v>2975</v>
      </c>
      <c r="L46" s="18">
        <v>340</v>
      </c>
      <c r="M46" s="64">
        <v>0</v>
      </c>
      <c r="N46" s="18">
        <v>0</v>
      </c>
      <c r="O46" s="18">
        <v>8435.64</v>
      </c>
      <c r="P46" s="18">
        <v>0</v>
      </c>
      <c r="Q46" s="64">
        <v>1055</v>
      </c>
      <c r="R46" s="18">
        <v>1564</v>
      </c>
      <c r="S46" s="21"/>
      <c r="T46" s="21"/>
      <c r="U46" s="21"/>
      <c r="V46" s="24"/>
      <c r="W46" s="24"/>
      <c r="X46" s="24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73"/>
      <c r="AP46" s="3">
        <v>8</v>
      </c>
      <c r="AQ46" s="30">
        <f t="shared" si="8"/>
        <v>19033.85</v>
      </c>
    </row>
    <row r="47" spans="1:43" ht="25.5">
      <c r="A47" s="17" t="s">
        <v>39</v>
      </c>
      <c r="B47" s="5">
        <v>250000068</v>
      </c>
      <c r="C47" s="41" t="s">
        <v>57</v>
      </c>
      <c r="D47" s="18">
        <v>51685</v>
      </c>
      <c r="E47" s="18">
        <v>51685</v>
      </c>
      <c r="F47" s="18">
        <v>51684.23</v>
      </c>
      <c r="G47" s="18">
        <v>51684.229999999996</v>
      </c>
      <c r="H47" s="57">
        <v>5899.96</v>
      </c>
      <c r="I47" s="21"/>
      <c r="J47" s="21">
        <f t="shared" si="9"/>
        <v>-0.7699999999967986</v>
      </c>
      <c r="K47" s="57">
        <v>3692</v>
      </c>
      <c r="L47" s="18">
        <v>312</v>
      </c>
      <c r="M47" s="64">
        <v>0</v>
      </c>
      <c r="N47" s="18">
        <v>0</v>
      </c>
      <c r="O47" s="18">
        <v>45259.04</v>
      </c>
      <c r="P47" s="18">
        <v>780.12</v>
      </c>
      <c r="Q47" s="64">
        <v>101</v>
      </c>
      <c r="R47" s="18">
        <v>8656</v>
      </c>
      <c r="S47" s="21"/>
      <c r="T47" s="21"/>
      <c r="U47" s="21"/>
      <c r="V47" s="24"/>
      <c r="W47" s="24"/>
      <c r="X47" s="24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73"/>
      <c r="AP47" s="3">
        <v>14736</v>
      </c>
      <c r="AQ47" s="30">
        <f t="shared" si="8"/>
        <v>120647.26999999999</v>
      </c>
    </row>
    <row r="48" spans="1:43" ht="25.5">
      <c r="A48" s="17" t="s">
        <v>32</v>
      </c>
      <c r="B48" s="5">
        <v>250000124</v>
      </c>
      <c r="C48" s="41" t="s">
        <v>57</v>
      </c>
      <c r="D48" s="18">
        <v>12289</v>
      </c>
      <c r="E48" s="18">
        <v>12289</v>
      </c>
      <c r="F48" s="18">
        <v>12071.91</v>
      </c>
      <c r="G48" s="18">
        <v>12071.91</v>
      </c>
      <c r="H48" s="57">
        <v>1347.83</v>
      </c>
      <c r="I48" s="21"/>
      <c r="J48" s="21">
        <f t="shared" si="9"/>
        <v>-217.09000000000015</v>
      </c>
      <c r="K48" s="57">
        <v>1257</v>
      </c>
      <c r="L48" s="18">
        <v>20</v>
      </c>
      <c r="M48" s="64">
        <v>0</v>
      </c>
      <c r="N48" s="18">
        <v>0</v>
      </c>
      <c r="O48" s="18">
        <v>7745.92</v>
      </c>
      <c r="P48" s="18">
        <v>133.96</v>
      </c>
      <c r="Q48" s="64">
        <v>95</v>
      </c>
      <c r="R48" s="18">
        <v>1500</v>
      </c>
      <c r="S48" s="21"/>
      <c r="T48" s="21"/>
      <c r="U48" s="21"/>
      <c r="V48" s="24"/>
      <c r="W48" s="24"/>
      <c r="X48" s="24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73"/>
      <c r="AP48" s="3">
        <v>3448</v>
      </c>
      <c r="AQ48" s="30">
        <f t="shared" si="8"/>
        <v>24785.83</v>
      </c>
    </row>
    <row r="49" spans="1:43" ht="12.75">
      <c r="A49" s="17" t="s">
        <v>88</v>
      </c>
      <c r="B49" s="5">
        <v>420200042</v>
      </c>
      <c r="C49" s="41" t="s">
        <v>57</v>
      </c>
      <c r="D49" s="18">
        <v>28932</v>
      </c>
      <c r="E49" s="18">
        <v>28931.41</v>
      </c>
      <c r="F49" s="18">
        <v>33626.92</v>
      </c>
      <c r="G49" s="18">
        <v>28931.41</v>
      </c>
      <c r="H49" s="57"/>
      <c r="I49" s="21">
        <f>F49-E49</f>
        <v>4695.509999999998</v>
      </c>
      <c r="J49" s="21"/>
      <c r="K49" s="57"/>
      <c r="L49" s="18">
        <v>388</v>
      </c>
      <c r="M49" s="64"/>
      <c r="N49" s="18">
        <v>4</v>
      </c>
      <c r="O49" s="18"/>
      <c r="P49" s="18"/>
      <c r="Q49" s="64"/>
      <c r="R49" s="18"/>
      <c r="S49" s="21"/>
      <c r="T49" s="21"/>
      <c r="U49" s="21"/>
      <c r="V49" s="24"/>
      <c r="W49" s="24"/>
      <c r="X49" s="24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73"/>
      <c r="AP49" s="3"/>
      <c r="AQ49" s="30">
        <f t="shared" si="8"/>
        <v>29319.41</v>
      </c>
    </row>
    <row r="50" spans="1:43" ht="25.5">
      <c r="A50" s="17" t="s">
        <v>10</v>
      </c>
      <c r="B50" s="5">
        <v>500200013</v>
      </c>
      <c r="C50" s="41" t="s">
        <v>57</v>
      </c>
      <c r="D50" s="18">
        <v>6505</v>
      </c>
      <c r="E50" s="18">
        <v>6505</v>
      </c>
      <c r="F50" s="18">
        <v>6506.21</v>
      </c>
      <c r="G50" s="18">
        <v>6505</v>
      </c>
      <c r="H50" s="57">
        <v>155</v>
      </c>
      <c r="I50" s="21">
        <f>F50-E50</f>
        <v>1.2100000000000364</v>
      </c>
      <c r="J50" s="21"/>
      <c r="K50" s="57">
        <v>331</v>
      </c>
      <c r="L50" s="18">
        <v>80</v>
      </c>
      <c r="M50" s="64">
        <v>0</v>
      </c>
      <c r="N50" s="18">
        <v>4</v>
      </c>
      <c r="O50" s="18"/>
      <c r="P50" s="18"/>
      <c r="Q50" s="64"/>
      <c r="R50" s="18"/>
      <c r="S50" s="21"/>
      <c r="T50" s="21"/>
      <c r="U50" s="21"/>
      <c r="V50" s="24"/>
      <c r="W50" s="24"/>
      <c r="X50" s="24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73"/>
      <c r="AP50" s="3">
        <v>1236</v>
      </c>
      <c r="AQ50" s="30">
        <f t="shared" si="8"/>
        <v>7821</v>
      </c>
    </row>
    <row r="51" spans="1:43" ht="12.75">
      <c r="A51" s="17" t="s">
        <v>6</v>
      </c>
      <c r="B51" s="5">
        <v>360200009</v>
      </c>
      <c r="C51" s="41" t="s">
        <v>57</v>
      </c>
      <c r="D51" s="18">
        <v>34037</v>
      </c>
      <c r="E51" s="18">
        <v>34037</v>
      </c>
      <c r="F51" s="18">
        <v>34036.11</v>
      </c>
      <c r="G51" s="18">
        <v>34036.11</v>
      </c>
      <c r="H51" s="57">
        <v>2712.74</v>
      </c>
      <c r="I51" s="21"/>
      <c r="J51" s="21">
        <f>F51-E51</f>
        <v>-0.8899999999994179</v>
      </c>
      <c r="K51" s="57">
        <v>217</v>
      </c>
      <c r="L51" s="18">
        <v>1216</v>
      </c>
      <c r="M51" s="64">
        <v>0</v>
      </c>
      <c r="N51" s="18">
        <v>0</v>
      </c>
      <c r="O51" s="18">
        <v>1730.75</v>
      </c>
      <c r="P51" s="18">
        <v>0</v>
      </c>
      <c r="Q51" s="64">
        <v>117</v>
      </c>
      <c r="R51" s="18">
        <v>500</v>
      </c>
      <c r="S51" s="21"/>
      <c r="T51" s="21"/>
      <c r="U51" s="21"/>
      <c r="V51" s="24"/>
      <c r="W51" s="24"/>
      <c r="X51" s="24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73"/>
      <c r="AP51" s="3">
        <v>4424</v>
      </c>
      <c r="AQ51" s="30">
        <f t="shared" si="8"/>
        <v>41906.86</v>
      </c>
    </row>
    <row r="52" spans="1:43" ht="25.5">
      <c r="A52" s="17" t="s">
        <v>72</v>
      </c>
      <c r="B52" s="5">
        <v>380200004</v>
      </c>
      <c r="C52" s="41" t="s">
        <v>57</v>
      </c>
      <c r="D52" s="18">
        <v>69401</v>
      </c>
      <c r="E52" s="18">
        <v>69401</v>
      </c>
      <c r="F52" s="18">
        <v>69462.34</v>
      </c>
      <c r="G52" s="18">
        <v>69401</v>
      </c>
      <c r="H52" s="57">
        <v>2893.96</v>
      </c>
      <c r="I52" s="21">
        <f>F52-E52</f>
        <v>61.33999999999651</v>
      </c>
      <c r="J52" s="21"/>
      <c r="K52" s="57">
        <v>4240</v>
      </c>
      <c r="L52" s="18">
        <v>4996</v>
      </c>
      <c r="M52" s="64">
        <v>0</v>
      </c>
      <c r="N52" s="18">
        <v>0</v>
      </c>
      <c r="O52" s="18"/>
      <c r="P52" s="18"/>
      <c r="Q52" s="64"/>
      <c r="R52" s="18"/>
      <c r="S52" s="21"/>
      <c r="T52" s="21"/>
      <c r="U52" s="21"/>
      <c r="V52" s="24"/>
      <c r="W52" s="24"/>
      <c r="X52" s="24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73"/>
      <c r="AP52" s="3">
        <v>1696</v>
      </c>
      <c r="AQ52" s="30">
        <f t="shared" si="8"/>
        <v>76093</v>
      </c>
    </row>
    <row r="53" spans="1:43" ht="12.75">
      <c r="A53" s="17" t="s">
        <v>89</v>
      </c>
      <c r="B53" s="5">
        <v>500200054</v>
      </c>
      <c r="C53" s="41" t="s">
        <v>57</v>
      </c>
      <c r="D53" s="18">
        <v>0</v>
      </c>
      <c r="E53" s="18">
        <v>0</v>
      </c>
      <c r="F53" s="18">
        <v>0</v>
      </c>
      <c r="G53" s="18">
        <v>0</v>
      </c>
      <c r="H53" s="57"/>
      <c r="I53" s="21"/>
      <c r="J53" s="21"/>
      <c r="K53" s="57"/>
      <c r="L53" s="18">
        <v>0</v>
      </c>
      <c r="M53" s="64"/>
      <c r="N53" s="18">
        <v>0</v>
      </c>
      <c r="O53" s="18"/>
      <c r="P53" s="18"/>
      <c r="Q53" s="64"/>
      <c r="R53" s="18"/>
      <c r="S53" s="21"/>
      <c r="T53" s="21"/>
      <c r="U53" s="21"/>
      <c r="V53" s="24">
        <v>76741.62</v>
      </c>
      <c r="W53" s="24">
        <v>13836</v>
      </c>
      <c r="X53" s="24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73"/>
      <c r="AP53" s="3">
        <v>0</v>
      </c>
      <c r="AQ53" s="30">
        <f t="shared" si="8"/>
        <v>90577.62</v>
      </c>
    </row>
    <row r="54" spans="1:43" ht="25.5">
      <c r="A54" s="17" t="s">
        <v>33</v>
      </c>
      <c r="B54" s="5">
        <v>500200037</v>
      </c>
      <c r="C54" s="41" t="s">
        <v>57</v>
      </c>
      <c r="D54" s="18">
        <v>35363</v>
      </c>
      <c r="E54" s="18">
        <v>35363</v>
      </c>
      <c r="F54" s="18">
        <v>35362.3</v>
      </c>
      <c r="G54" s="18">
        <v>35362.3</v>
      </c>
      <c r="H54" s="57">
        <v>2559.96</v>
      </c>
      <c r="I54" s="21"/>
      <c r="J54" s="21">
        <f>F54-E54</f>
        <v>-0.6999999999970896</v>
      </c>
      <c r="K54" s="57">
        <v>775</v>
      </c>
      <c r="L54" s="18">
        <v>692</v>
      </c>
      <c r="M54" s="64">
        <v>0</v>
      </c>
      <c r="N54" s="18">
        <v>0</v>
      </c>
      <c r="O54" s="18">
        <v>36903.73</v>
      </c>
      <c r="P54" s="18">
        <v>151.28</v>
      </c>
      <c r="Q54" s="64">
        <v>1335</v>
      </c>
      <c r="R54" s="18">
        <v>8072</v>
      </c>
      <c r="S54" s="21"/>
      <c r="T54" s="21"/>
      <c r="U54" s="21"/>
      <c r="V54" s="24"/>
      <c r="W54" s="24"/>
      <c r="X54" s="24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73"/>
      <c r="AP54" s="3">
        <v>10780</v>
      </c>
      <c r="AQ54" s="30">
        <f t="shared" si="8"/>
        <v>91810.03</v>
      </c>
    </row>
    <row r="55" spans="1:43" ht="25.5">
      <c r="A55" s="17" t="s">
        <v>43</v>
      </c>
      <c r="B55" s="5">
        <v>660200029</v>
      </c>
      <c r="C55" s="41" t="s">
        <v>57</v>
      </c>
      <c r="D55" s="18">
        <v>45679</v>
      </c>
      <c r="E55" s="18">
        <v>45679</v>
      </c>
      <c r="F55" s="18">
        <v>45678.69</v>
      </c>
      <c r="G55" s="18">
        <v>45678.69</v>
      </c>
      <c r="H55" s="57">
        <v>2351.04</v>
      </c>
      <c r="I55" s="21"/>
      <c r="J55" s="21">
        <f>F55-E55</f>
        <v>-0.3099999999976717</v>
      </c>
      <c r="K55" s="57">
        <v>570</v>
      </c>
      <c r="L55" s="18">
        <v>1000</v>
      </c>
      <c r="M55" s="64">
        <v>0</v>
      </c>
      <c r="N55" s="18">
        <v>0</v>
      </c>
      <c r="O55" s="18">
        <v>22672.64</v>
      </c>
      <c r="P55" s="18">
        <v>192.2</v>
      </c>
      <c r="Q55" s="64"/>
      <c r="R55" s="18">
        <v>4188</v>
      </c>
      <c r="S55" s="21"/>
      <c r="T55" s="21"/>
      <c r="U55" s="21"/>
      <c r="V55" s="24"/>
      <c r="W55" s="24"/>
      <c r="X55" s="24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73"/>
      <c r="AP55" s="3">
        <v>13892</v>
      </c>
      <c r="AQ55" s="30">
        <f t="shared" si="8"/>
        <v>87431.33</v>
      </c>
    </row>
    <row r="56" spans="1:43" ht="25.5">
      <c r="A56" s="17" t="s">
        <v>61</v>
      </c>
      <c r="B56" s="5">
        <v>250000073</v>
      </c>
      <c r="C56" s="41" t="s">
        <v>57</v>
      </c>
      <c r="D56" s="18">
        <v>19764</v>
      </c>
      <c r="E56" s="18">
        <v>19764</v>
      </c>
      <c r="F56" s="18">
        <v>19938.62</v>
      </c>
      <c r="G56" s="18">
        <v>19764</v>
      </c>
      <c r="H56" s="57">
        <v>1892.56</v>
      </c>
      <c r="I56" s="21">
        <f>F56-E56</f>
        <v>174.61999999999898</v>
      </c>
      <c r="J56" s="21"/>
      <c r="K56" s="57">
        <v>1253</v>
      </c>
      <c r="L56" s="18">
        <v>552</v>
      </c>
      <c r="M56" s="64">
        <v>0</v>
      </c>
      <c r="N56" s="18">
        <v>0</v>
      </c>
      <c r="O56" s="18">
        <v>18710.93</v>
      </c>
      <c r="P56" s="18">
        <v>171.12</v>
      </c>
      <c r="Q56" s="64"/>
      <c r="R56" s="18">
        <v>3352</v>
      </c>
      <c r="S56" s="21"/>
      <c r="T56" s="21"/>
      <c r="U56" s="21"/>
      <c r="V56" s="24"/>
      <c r="W56" s="24"/>
      <c r="X56" s="24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73"/>
      <c r="AP56" s="3">
        <v>4088</v>
      </c>
      <c r="AQ56" s="30">
        <f t="shared" si="8"/>
        <v>46466.93</v>
      </c>
    </row>
    <row r="57" spans="1:43" ht="25.5">
      <c r="A57" s="17" t="s">
        <v>62</v>
      </c>
      <c r="B57" s="5">
        <v>660200020</v>
      </c>
      <c r="C57" s="41" t="s">
        <v>57</v>
      </c>
      <c r="D57" s="18">
        <v>580</v>
      </c>
      <c r="E57" s="18">
        <v>580</v>
      </c>
      <c r="F57" s="18">
        <v>579.39</v>
      </c>
      <c r="G57" s="18">
        <v>579.39</v>
      </c>
      <c r="H57" s="57">
        <v>0</v>
      </c>
      <c r="I57" s="21"/>
      <c r="J57" s="21">
        <f>F57-E57</f>
        <v>-0.6100000000000136</v>
      </c>
      <c r="K57" s="57"/>
      <c r="L57" s="18">
        <v>8</v>
      </c>
      <c r="M57" s="64"/>
      <c r="N57" s="18">
        <v>0</v>
      </c>
      <c r="O57" s="18">
        <v>258.32</v>
      </c>
      <c r="P57" s="18"/>
      <c r="Q57" s="64"/>
      <c r="R57" s="18">
        <v>64</v>
      </c>
      <c r="S57" s="21"/>
      <c r="T57" s="21"/>
      <c r="U57" s="21"/>
      <c r="V57" s="24"/>
      <c r="W57" s="24"/>
      <c r="X57" s="24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73"/>
      <c r="AP57" s="3"/>
      <c r="AQ57" s="30">
        <f t="shared" si="8"/>
        <v>909.71</v>
      </c>
    </row>
    <row r="58" spans="1:43" ht="25.5">
      <c r="A58" s="17" t="s">
        <v>34</v>
      </c>
      <c r="B58" s="5">
        <v>660200035</v>
      </c>
      <c r="C58" s="41" t="s">
        <v>57</v>
      </c>
      <c r="D58" s="18">
        <v>12339</v>
      </c>
      <c r="E58" s="18">
        <v>12339</v>
      </c>
      <c r="F58" s="18">
        <v>12338.75</v>
      </c>
      <c r="G58" s="18">
        <v>12338.75</v>
      </c>
      <c r="H58" s="57">
        <v>225.6</v>
      </c>
      <c r="I58" s="21"/>
      <c r="J58" s="21">
        <f>F58-E58</f>
        <v>-0.25</v>
      </c>
      <c r="K58" s="57">
        <v>1997</v>
      </c>
      <c r="L58" s="18">
        <v>468</v>
      </c>
      <c r="M58" s="64">
        <v>0</v>
      </c>
      <c r="N58" s="18">
        <v>0</v>
      </c>
      <c r="O58" s="18"/>
      <c r="P58" s="18"/>
      <c r="Q58" s="64"/>
      <c r="R58" s="18"/>
      <c r="S58" s="21"/>
      <c r="T58" s="21"/>
      <c r="U58" s="21"/>
      <c r="V58" s="24"/>
      <c r="W58" s="24"/>
      <c r="X58" s="24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73"/>
      <c r="AP58" s="3">
        <v>1544</v>
      </c>
      <c r="AQ58" s="30">
        <f t="shared" si="8"/>
        <v>14350.75</v>
      </c>
    </row>
    <row r="59" spans="1:43" ht="38.25">
      <c r="A59" s="17" t="s">
        <v>63</v>
      </c>
      <c r="B59" s="5">
        <v>961000004</v>
      </c>
      <c r="C59" s="41" t="s">
        <v>57</v>
      </c>
      <c r="D59" s="18">
        <v>2756</v>
      </c>
      <c r="E59" s="18">
        <v>2756</v>
      </c>
      <c r="F59" s="18">
        <v>2796.29</v>
      </c>
      <c r="G59" s="18">
        <v>2756</v>
      </c>
      <c r="H59" s="57">
        <v>184.96</v>
      </c>
      <c r="I59" s="21">
        <f>F59-E59</f>
        <v>40.289999999999964</v>
      </c>
      <c r="J59" s="21"/>
      <c r="K59" s="57">
        <v>98</v>
      </c>
      <c r="L59" s="18">
        <v>96</v>
      </c>
      <c r="M59" s="64">
        <v>0</v>
      </c>
      <c r="N59" s="18">
        <v>0</v>
      </c>
      <c r="O59" s="18">
        <v>3015.49</v>
      </c>
      <c r="P59" s="18">
        <v>34.72</v>
      </c>
      <c r="Q59" s="64">
        <v>169</v>
      </c>
      <c r="R59" s="18">
        <v>636</v>
      </c>
      <c r="S59" s="21"/>
      <c r="T59" s="21"/>
      <c r="U59" s="21"/>
      <c r="V59" s="24"/>
      <c r="W59" s="24"/>
      <c r="X59" s="24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73"/>
      <c r="AP59" s="3">
        <v>772</v>
      </c>
      <c r="AQ59" s="30">
        <f t="shared" si="8"/>
        <v>7275.49</v>
      </c>
    </row>
    <row r="60" spans="1:43" ht="25.5">
      <c r="A60" s="17" t="s">
        <v>35</v>
      </c>
      <c r="B60" s="5">
        <v>250000071</v>
      </c>
      <c r="C60" s="41" t="s">
        <v>57</v>
      </c>
      <c r="D60" s="18">
        <v>47326</v>
      </c>
      <c r="E60" s="18">
        <v>47326</v>
      </c>
      <c r="F60" s="18">
        <v>47325.64</v>
      </c>
      <c r="G60" s="18">
        <v>47325.64</v>
      </c>
      <c r="H60" s="57">
        <v>2054.2</v>
      </c>
      <c r="I60" s="21"/>
      <c r="J60" s="21">
        <f aca="true" t="shared" si="10" ref="J60:J73">F60-E60</f>
        <v>-0.3600000000005821</v>
      </c>
      <c r="K60" s="57">
        <v>2862</v>
      </c>
      <c r="L60" s="18">
        <v>424</v>
      </c>
      <c r="M60" s="64">
        <v>0</v>
      </c>
      <c r="N60" s="18">
        <v>0</v>
      </c>
      <c r="O60" s="18">
        <v>27296.82</v>
      </c>
      <c r="P60" s="18">
        <v>164.92</v>
      </c>
      <c r="Q60" s="64">
        <v>150</v>
      </c>
      <c r="R60" s="18">
        <v>5156</v>
      </c>
      <c r="S60" s="21"/>
      <c r="T60" s="21"/>
      <c r="U60" s="21"/>
      <c r="V60" s="24"/>
      <c r="W60" s="24"/>
      <c r="X60" s="24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73"/>
      <c r="AP60" s="3">
        <v>12944</v>
      </c>
      <c r="AQ60" s="30">
        <f t="shared" si="8"/>
        <v>93146.45999999999</v>
      </c>
    </row>
    <row r="61" spans="1:43" ht="25.5">
      <c r="A61" s="17" t="s">
        <v>16</v>
      </c>
      <c r="B61" s="5">
        <v>660200010</v>
      </c>
      <c r="C61" s="41" t="s">
        <v>57</v>
      </c>
      <c r="D61" s="18">
        <v>41126</v>
      </c>
      <c r="E61" s="18">
        <v>41126</v>
      </c>
      <c r="F61" s="18">
        <v>41125.07</v>
      </c>
      <c r="G61" s="18">
        <v>41125.07</v>
      </c>
      <c r="H61" s="57">
        <v>942.84</v>
      </c>
      <c r="I61" s="21"/>
      <c r="J61" s="21">
        <f t="shared" si="10"/>
        <v>-0.930000000000291</v>
      </c>
      <c r="K61" s="57">
        <v>2332</v>
      </c>
      <c r="L61" s="18">
        <v>500</v>
      </c>
      <c r="M61" s="64">
        <v>0</v>
      </c>
      <c r="N61" s="18">
        <v>0</v>
      </c>
      <c r="O61" s="18"/>
      <c r="P61" s="18"/>
      <c r="Q61" s="64"/>
      <c r="R61" s="18"/>
      <c r="S61" s="21"/>
      <c r="T61" s="21"/>
      <c r="U61" s="21"/>
      <c r="V61" s="24"/>
      <c r="W61" s="24"/>
      <c r="X61" s="24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73"/>
      <c r="AP61" s="3">
        <v>8288</v>
      </c>
      <c r="AQ61" s="30">
        <f t="shared" si="8"/>
        <v>49913.07</v>
      </c>
    </row>
    <row r="62" spans="1:43" ht="25.5">
      <c r="A62" s="17" t="s">
        <v>12</v>
      </c>
      <c r="B62" s="5">
        <v>961600013</v>
      </c>
      <c r="C62" s="41" t="s">
        <v>57</v>
      </c>
      <c r="D62" s="18">
        <v>43576</v>
      </c>
      <c r="E62" s="18">
        <v>43576</v>
      </c>
      <c r="F62" s="18">
        <v>43575.93</v>
      </c>
      <c r="G62" s="18">
        <v>43575.93</v>
      </c>
      <c r="H62" s="57">
        <v>104.76</v>
      </c>
      <c r="I62" s="21"/>
      <c r="J62" s="21">
        <f t="shared" si="10"/>
        <v>-0.06999999999970896</v>
      </c>
      <c r="K62" s="57">
        <v>1597</v>
      </c>
      <c r="L62" s="18">
        <v>3928</v>
      </c>
      <c r="M62" s="64">
        <v>0</v>
      </c>
      <c r="N62" s="18">
        <v>0</v>
      </c>
      <c r="O62" s="18"/>
      <c r="P62" s="18"/>
      <c r="Q62" s="64"/>
      <c r="R62" s="18"/>
      <c r="S62" s="21"/>
      <c r="T62" s="21"/>
      <c r="U62" s="21"/>
      <c r="V62" s="24"/>
      <c r="W62" s="24"/>
      <c r="X62" s="24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73"/>
      <c r="AP62" s="3">
        <v>13460</v>
      </c>
      <c r="AQ62" s="30">
        <f t="shared" si="8"/>
        <v>60963.93</v>
      </c>
    </row>
    <row r="63" spans="1:43" ht="25.5">
      <c r="A63" s="17" t="s">
        <v>36</v>
      </c>
      <c r="B63" s="5">
        <v>250000085</v>
      </c>
      <c r="C63" s="41" t="s">
        <v>57</v>
      </c>
      <c r="D63" s="18">
        <v>16205</v>
      </c>
      <c r="E63" s="18">
        <v>16205</v>
      </c>
      <c r="F63" s="18">
        <v>16204.64</v>
      </c>
      <c r="G63" s="18">
        <v>16204.64</v>
      </c>
      <c r="H63" s="57">
        <v>755.6</v>
      </c>
      <c r="I63" s="21"/>
      <c r="J63" s="21">
        <f t="shared" si="10"/>
        <v>-0.3600000000005821</v>
      </c>
      <c r="K63" s="57">
        <v>520</v>
      </c>
      <c r="L63" s="18">
        <v>80</v>
      </c>
      <c r="M63" s="64">
        <v>0</v>
      </c>
      <c r="N63" s="18">
        <v>0</v>
      </c>
      <c r="O63" s="18"/>
      <c r="P63" s="18"/>
      <c r="Q63" s="64"/>
      <c r="R63" s="18"/>
      <c r="S63" s="21"/>
      <c r="T63" s="21"/>
      <c r="U63" s="21"/>
      <c r="V63" s="24"/>
      <c r="W63" s="24"/>
      <c r="X63" s="24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73"/>
      <c r="AP63" s="3">
        <v>3356</v>
      </c>
      <c r="AQ63" s="30">
        <f t="shared" si="8"/>
        <v>19640.64</v>
      </c>
    </row>
    <row r="64" spans="1:43" ht="12.75">
      <c r="A64" s="17" t="s">
        <v>90</v>
      </c>
      <c r="B64" s="5">
        <v>700800009</v>
      </c>
      <c r="C64" s="41" t="s">
        <v>57</v>
      </c>
      <c r="D64" s="18">
        <v>13847</v>
      </c>
      <c r="E64" s="18">
        <v>13847</v>
      </c>
      <c r="F64" s="18">
        <v>13895.65</v>
      </c>
      <c r="G64" s="18">
        <v>13847</v>
      </c>
      <c r="H64" s="57">
        <v>2134</v>
      </c>
      <c r="I64" s="21">
        <f>F64-E64</f>
        <v>48.649999999999636</v>
      </c>
      <c r="J64" s="21"/>
      <c r="K64" s="57">
        <v>815</v>
      </c>
      <c r="L64" s="18">
        <v>228</v>
      </c>
      <c r="M64" s="64">
        <v>0</v>
      </c>
      <c r="N64" s="18">
        <v>0</v>
      </c>
      <c r="O64" s="18">
        <v>46116.11</v>
      </c>
      <c r="P64" s="18">
        <v>564.34</v>
      </c>
      <c r="Q64" s="64">
        <v>559</v>
      </c>
      <c r="R64" s="18">
        <v>7412</v>
      </c>
      <c r="S64" s="21"/>
      <c r="T64" s="21"/>
      <c r="U64" s="21"/>
      <c r="V64" s="24"/>
      <c r="W64" s="24"/>
      <c r="X64" s="24"/>
      <c r="Y64" s="81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73"/>
      <c r="AP64" s="3">
        <v>4048</v>
      </c>
      <c r="AQ64" s="30">
        <f t="shared" si="8"/>
        <v>71651.11</v>
      </c>
    </row>
    <row r="65" spans="1:43" ht="25.5">
      <c r="A65" s="17" t="s">
        <v>59</v>
      </c>
      <c r="B65" s="5">
        <v>250000021</v>
      </c>
      <c r="C65" s="41" t="s">
        <v>57</v>
      </c>
      <c r="D65" s="18">
        <v>86533</v>
      </c>
      <c r="E65" s="18">
        <v>86533</v>
      </c>
      <c r="F65" s="18">
        <v>86532.19</v>
      </c>
      <c r="G65" s="18">
        <v>86532.19</v>
      </c>
      <c r="H65" s="57">
        <v>2230.88</v>
      </c>
      <c r="I65" s="21"/>
      <c r="J65" s="21">
        <f t="shared" si="10"/>
        <v>-0.8099999999976717</v>
      </c>
      <c r="K65" s="57">
        <v>7785</v>
      </c>
      <c r="L65" s="18">
        <v>996</v>
      </c>
      <c r="M65" s="64">
        <v>0</v>
      </c>
      <c r="N65" s="18">
        <v>0</v>
      </c>
      <c r="O65" s="18">
        <v>1234.23</v>
      </c>
      <c r="P65" s="18">
        <v>14.88</v>
      </c>
      <c r="Q65" s="64">
        <v>198</v>
      </c>
      <c r="R65" s="18">
        <v>308</v>
      </c>
      <c r="S65" s="21"/>
      <c r="T65" s="21"/>
      <c r="U65" s="21"/>
      <c r="V65" s="24"/>
      <c r="W65" s="24"/>
      <c r="X65" s="24"/>
      <c r="Y65" s="81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73"/>
      <c r="AP65" s="3">
        <v>7116</v>
      </c>
      <c r="AQ65" s="30">
        <f t="shared" si="8"/>
        <v>96186.42</v>
      </c>
    </row>
    <row r="66" spans="1:43" ht="25.5">
      <c r="A66" s="17" t="s">
        <v>9</v>
      </c>
      <c r="B66" s="5">
        <v>500200035</v>
      </c>
      <c r="C66" s="41" t="s">
        <v>57</v>
      </c>
      <c r="D66" s="18">
        <v>64529</v>
      </c>
      <c r="E66" s="18">
        <v>64529</v>
      </c>
      <c r="F66" s="18">
        <v>64528.94</v>
      </c>
      <c r="G66" s="18">
        <v>64528.94</v>
      </c>
      <c r="H66" s="57">
        <v>1273.48</v>
      </c>
      <c r="I66" s="21"/>
      <c r="J66" s="21">
        <f t="shared" si="10"/>
        <v>-0.059999999997671694</v>
      </c>
      <c r="K66" s="57">
        <v>0</v>
      </c>
      <c r="L66" s="18">
        <v>1104</v>
      </c>
      <c r="M66" s="64">
        <v>0</v>
      </c>
      <c r="N66" s="18">
        <v>0</v>
      </c>
      <c r="O66" s="18">
        <v>2555.86</v>
      </c>
      <c r="P66" s="18">
        <v>23.56</v>
      </c>
      <c r="Q66" s="64">
        <v>150</v>
      </c>
      <c r="R66" s="18">
        <v>712</v>
      </c>
      <c r="S66" s="21"/>
      <c r="T66" s="21"/>
      <c r="U66" s="21"/>
      <c r="V66" s="24"/>
      <c r="W66" s="24"/>
      <c r="X66" s="24"/>
      <c r="Y66" s="81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73"/>
      <c r="AP66" s="3">
        <v>8556</v>
      </c>
      <c r="AQ66" s="30">
        <f t="shared" si="8"/>
        <v>77456.8</v>
      </c>
    </row>
    <row r="67" spans="1:43" ht="25.5">
      <c r="A67" s="17" t="s">
        <v>37</v>
      </c>
      <c r="B67" s="5">
        <v>250000039</v>
      </c>
      <c r="C67" s="41" t="s">
        <v>57</v>
      </c>
      <c r="D67" s="18">
        <v>6216</v>
      </c>
      <c r="E67" s="18">
        <v>6216</v>
      </c>
      <c r="F67" s="18">
        <v>6215.36</v>
      </c>
      <c r="G67" s="18">
        <v>6215.360000000001</v>
      </c>
      <c r="H67" s="57">
        <v>346.67</v>
      </c>
      <c r="I67" s="21"/>
      <c r="J67" s="21">
        <f t="shared" si="10"/>
        <v>-0.6400000000003274</v>
      </c>
      <c r="K67" s="57">
        <v>299</v>
      </c>
      <c r="L67" s="18">
        <v>20</v>
      </c>
      <c r="M67" s="64">
        <v>0</v>
      </c>
      <c r="N67" s="18">
        <v>0</v>
      </c>
      <c r="O67" s="18">
        <v>4728.83</v>
      </c>
      <c r="P67" s="18">
        <v>20.08</v>
      </c>
      <c r="Q67" s="64">
        <v>257</v>
      </c>
      <c r="R67" s="18">
        <v>904</v>
      </c>
      <c r="S67" s="21"/>
      <c r="T67" s="21"/>
      <c r="U67" s="21"/>
      <c r="V67" s="24"/>
      <c r="W67" s="24"/>
      <c r="X67" s="24"/>
      <c r="Y67" s="81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73"/>
      <c r="AP67" s="3">
        <v>1960</v>
      </c>
      <c r="AQ67" s="30">
        <f t="shared" si="8"/>
        <v>13828.19</v>
      </c>
    </row>
    <row r="68" spans="1:43" ht="25.5">
      <c r="A68" s="17" t="s">
        <v>73</v>
      </c>
      <c r="B68" s="5">
        <v>801600078</v>
      </c>
      <c r="C68" s="41" t="s">
        <v>57</v>
      </c>
      <c r="D68" s="18">
        <v>13953</v>
      </c>
      <c r="E68" s="18">
        <v>13953</v>
      </c>
      <c r="F68" s="18">
        <v>13952.1</v>
      </c>
      <c r="G68" s="18">
        <v>13952.1</v>
      </c>
      <c r="H68" s="57">
        <v>0</v>
      </c>
      <c r="I68" s="21"/>
      <c r="J68" s="21">
        <f t="shared" si="10"/>
        <v>-0.8999999999996362</v>
      </c>
      <c r="K68" s="57">
        <v>3020</v>
      </c>
      <c r="L68" s="18">
        <v>708</v>
      </c>
      <c r="M68" s="64">
        <v>0</v>
      </c>
      <c r="N68" s="18">
        <v>0</v>
      </c>
      <c r="O68" s="18"/>
      <c r="P68" s="18"/>
      <c r="Q68" s="64"/>
      <c r="R68" s="18"/>
      <c r="S68" s="21"/>
      <c r="T68" s="21"/>
      <c r="U68" s="21"/>
      <c r="V68" s="24"/>
      <c r="W68" s="24"/>
      <c r="X68" s="24"/>
      <c r="Y68" s="81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73"/>
      <c r="AP68" s="3">
        <v>1164</v>
      </c>
      <c r="AQ68" s="30">
        <f t="shared" si="8"/>
        <v>15824.1</v>
      </c>
    </row>
    <row r="69" spans="1:43" ht="38.25">
      <c r="A69" s="17" t="s">
        <v>38</v>
      </c>
      <c r="B69" s="5">
        <v>380200026</v>
      </c>
      <c r="C69" s="41" t="s">
        <v>57</v>
      </c>
      <c r="D69" s="18">
        <v>41027</v>
      </c>
      <c r="E69" s="18">
        <v>41027</v>
      </c>
      <c r="F69" s="18">
        <v>41026.36</v>
      </c>
      <c r="G69" s="18">
        <v>41026.36</v>
      </c>
      <c r="H69" s="57">
        <v>600.85</v>
      </c>
      <c r="I69" s="21"/>
      <c r="J69" s="21">
        <f t="shared" si="10"/>
        <v>-0.6399999999994179</v>
      </c>
      <c r="K69" s="57">
        <v>0</v>
      </c>
      <c r="L69" s="18">
        <v>252</v>
      </c>
      <c r="M69" s="64">
        <v>0</v>
      </c>
      <c r="N69" s="18">
        <v>0</v>
      </c>
      <c r="O69" s="18">
        <v>4360.73</v>
      </c>
      <c r="P69" s="18">
        <v>15.76</v>
      </c>
      <c r="Q69" s="64"/>
      <c r="R69" s="18">
        <v>20</v>
      </c>
      <c r="S69" s="21"/>
      <c r="T69" s="21"/>
      <c r="U69" s="21"/>
      <c r="V69" s="24"/>
      <c r="W69" s="24"/>
      <c r="X69" s="24"/>
      <c r="Y69" s="81"/>
      <c r="Z69" s="24"/>
      <c r="AA69" s="24"/>
      <c r="AB69" s="24"/>
      <c r="AC69" s="24"/>
      <c r="AD69" s="24"/>
      <c r="AE69" s="24"/>
      <c r="AF69" s="24"/>
      <c r="AG69" s="24"/>
      <c r="AH69" s="24">
        <v>1962.34</v>
      </c>
      <c r="AI69" s="24">
        <v>9.85</v>
      </c>
      <c r="AJ69" s="24">
        <v>12</v>
      </c>
      <c r="AK69" s="24"/>
      <c r="AL69" s="24"/>
      <c r="AM69" s="24"/>
      <c r="AN69" s="24"/>
      <c r="AO69" s="73"/>
      <c r="AP69" s="3">
        <v>2613</v>
      </c>
      <c r="AQ69" s="30">
        <f t="shared" si="8"/>
        <v>50246.42999999999</v>
      </c>
    </row>
    <row r="70" spans="1:43" ht="25.5">
      <c r="A70" s="17" t="s">
        <v>19</v>
      </c>
      <c r="B70" s="5">
        <v>940200005</v>
      </c>
      <c r="C70" s="41" t="s">
        <v>57</v>
      </c>
      <c r="D70" s="18">
        <v>27042</v>
      </c>
      <c r="E70" s="18">
        <v>27042</v>
      </c>
      <c r="F70" s="18">
        <v>27041.73</v>
      </c>
      <c r="G70" s="18">
        <v>27041.730000000003</v>
      </c>
      <c r="H70" s="57">
        <v>442.32</v>
      </c>
      <c r="I70" s="21"/>
      <c r="J70" s="21">
        <f t="shared" si="10"/>
        <v>-0.27000000000043656</v>
      </c>
      <c r="K70" s="57">
        <v>2335</v>
      </c>
      <c r="L70" s="18">
        <v>672</v>
      </c>
      <c r="M70" s="64">
        <v>0</v>
      </c>
      <c r="N70" s="18">
        <v>0</v>
      </c>
      <c r="O70" s="18"/>
      <c r="P70" s="18"/>
      <c r="Q70" s="64"/>
      <c r="R70" s="18"/>
      <c r="S70" s="21"/>
      <c r="T70" s="21"/>
      <c r="U70" s="21"/>
      <c r="V70" s="24"/>
      <c r="W70" s="24"/>
      <c r="X70" s="24"/>
      <c r="Y70" s="81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73"/>
      <c r="AP70" s="3">
        <v>4544</v>
      </c>
      <c r="AQ70" s="30">
        <f t="shared" si="8"/>
        <v>32257.730000000003</v>
      </c>
    </row>
    <row r="71" spans="1:43" ht="12.75">
      <c r="A71" s="17" t="s">
        <v>91</v>
      </c>
      <c r="B71" s="5">
        <v>420200066</v>
      </c>
      <c r="C71" s="41" t="s">
        <v>57</v>
      </c>
      <c r="D71" s="18">
        <v>76953</v>
      </c>
      <c r="E71" s="18">
        <v>76953</v>
      </c>
      <c r="F71" s="18">
        <v>76952.39</v>
      </c>
      <c r="G71" s="18">
        <v>76952.39</v>
      </c>
      <c r="H71" s="57">
        <v>281.96</v>
      </c>
      <c r="I71" s="21"/>
      <c r="J71" s="21">
        <f t="shared" si="10"/>
        <v>-0.6100000000005821</v>
      </c>
      <c r="K71" s="57">
        <v>0</v>
      </c>
      <c r="L71" s="18">
        <v>572</v>
      </c>
      <c r="M71" s="64">
        <v>0</v>
      </c>
      <c r="N71" s="18">
        <v>0</v>
      </c>
      <c r="O71" s="18"/>
      <c r="P71" s="18"/>
      <c r="Q71" s="64"/>
      <c r="R71" s="18"/>
      <c r="S71" s="21"/>
      <c r="T71" s="21"/>
      <c r="U71" s="21"/>
      <c r="V71" s="24"/>
      <c r="W71" s="24"/>
      <c r="X71" s="24"/>
      <c r="Y71" s="8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73"/>
      <c r="AP71" s="3">
        <v>3588</v>
      </c>
      <c r="AQ71" s="30">
        <f t="shared" si="8"/>
        <v>81112.39</v>
      </c>
    </row>
    <row r="72" spans="1:43" ht="25.5">
      <c r="A72" s="17" t="s">
        <v>44</v>
      </c>
      <c r="B72" s="5">
        <v>940200012</v>
      </c>
      <c r="C72" s="41" t="s">
        <v>57</v>
      </c>
      <c r="D72" s="18">
        <v>1799</v>
      </c>
      <c r="E72" s="18">
        <v>1799</v>
      </c>
      <c r="F72" s="18">
        <v>1798.81</v>
      </c>
      <c r="G72" s="18">
        <v>1798.81</v>
      </c>
      <c r="H72" s="57">
        <v>29.55</v>
      </c>
      <c r="I72" s="21"/>
      <c r="J72" s="21">
        <f t="shared" si="10"/>
        <v>-0.19000000000005457</v>
      </c>
      <c r="K72" s="57">
        <v>285</v>
      </c>
      <c r="L72" s="18">
        <v>28</v>
      </c>
      <c r="M72" s="64">
        <v>0</v>
      </c>
      <c r="N72" s="18">
        <v>0</v>
      </c>
      <c r="O72" s="18"/>
      <c r="P72" s="18"/>
      <c r="Q72" s="64"/>
      <c r="R72" s="18"/>
      <c r="S72" s="21"/>
      <c r="T72" s="21"/>
      <c r="U72" s="21"/>
      <c r="V72" s="24"/>
      <c r="W72" s="24"/>
      <c r="X72" s="24"/>
      <c r="Y72" s="81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73"/>
      <c r="AP72" s="3">
        <v>288</v>
      </c>
      <c r="AQ72" s="30">
        <f t="shared" si="8"/>
        <v>2114.81</v>
      </c>
    </row>
    <row r="73" spans="1:43" ht="25.5">
      <c r="A73" s="17" t="s">
        <v>94</v>
      </c>
      <c r="B73" s="5">
        <v>250000106</v>
      </c>
      <c r="C73" s="41" t="s">
        <v>57</v>
      </c>
      <c r="D73" s="18">
        <v>62888</v>
      </c>
      <c r="E73" s="18">
        <v>62888</v>
      </c>
      <c r="F73" s="18">
        <v>62887.47</v>
      </c>
      <c r="G73" s="18">
        <v>62887.47</v>
      </c>
      <c r="H73" s="57">
        <v>4825.27</v>
      </c>
      <c r="I73" s="21"/>
      <c r="J73" s="21">
        <f t="shared" si="10"/>
        <v>-0.5299999999988358</v>
      </c>
      <c r="K73" s="57">
        <v>0</v>
      </c>
      <c r="L73" s="18">
        <v>420</v>
      </c>
      <c r="M73" s="64">
        <v>0</v>
      </c>
      <c r="N73" s="18">
        <v>0</v>
      </c>
      <c r="O73" s="18">
        <v>36479.98</v>
      </c>
      <c r="P73" s="18">
        <v>446.68</v>
      </c>
      <c r="Q73" s="64">
        <v>440</v>
      </c>
      <c r="R73" s="18">
        <v>5696</v>
      </c>
      <c r="S73" s="21"/>
      <c r="T73" s="21"/>
      <c r="U73" s="21"/>
      <c r="V73" s="24"/>
      <c r="W73" s="24"/>
      <c r="X73" s="24"/>
      <c r="Y73" s="81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73"/>
      <c r="AP73" s="3">
        <v>13460</v>
      </c>
      <c r="AQ73" s="30">
        <f t="shared" si="8"/>
        <v>118943.45000000001</v>
      </c>
    </row>
    <row r="74" spans="1:44" ht="15">
      <c r="A74" s="50" t="s">
        <v>5</v>
      </c>
      <c r="B74" s="50"/>
      <c r="C74" s="51"/>
      <c r="D74" s="52">
        <f aca="true" t="shared" si="11" ref="D74:AP74">SUM(D9+D20+D29)</f>
        <v>11941961</v>
      </c>
      <c r="E74" s="52">
        <f t="shared" si="11"/>
        <v>11941960.41</v>
      </c>
      <c r="F74" s="52">
        <f t="shared" si="11"/>
        <v>11949262.32</v>
      </c>
      <c r="G74" s="52">
        <f t="shared" si="11"/>
        <v>11941722.280000001</v>
      </c>
      <c r="H74" s="59">
        <f t="shared" si="11"/>
        <v>303098.29000000004</v>
      </c>
      <c r="I74" s="52">
        <f t="shared" si="11"/>
        <v>7538.669999999953</v>
      </c>
      <c r="J74" s="52">
        <f t="shared" si="11"/>
        <v>-236.760000000393</v>
      </c>
      <c r="K74" s="62">
        <f>SUM(K9+K20+K29)</f>
        <v>609195</v>
      </c>
      <c r="L74" s="52">
        <f t="shared" si="11"/>
        <v>342476.77</v>
      </c>
      <c r="M74" s="62">
        <f>SUM(M9+M20+M29)</f>
        <v>287</v>
      </c>
      <c r="N74" s="52">
        <f t="shared" si="11"/>
        <v>96</v>
      </c>
      <c r="O74" s="52">
        <f t="shared" si="11"/>
        <v>827015.5699999998</v>
      </c>
      <c r="P74" s="62">
        <f>SUM(P9+P20+P29)</f>
        <v>8549.68</v>
      </c>
      <c r="Q74" s="62">
        <f t="shared" si="11"/>
        <v>23870</v>
      </c>
      <c r="R74" s="52">
        <f t="shared" si="11"/>
        <v>130369</v>
      </c>
      <c r="S74" s="52">
        <f t="shared" si="11"/>
        <v>3449.0200000000004</v>
      </c>
      <c r="T74" s="52">
        <f t="shared" si="11"/>
        <v>33.49</v>
      </c>
      <c r="U74" s="52">
        <f t="shared" si="11"/>
        <v>432</v>
      </c>
      <c r="V74" s="52">
        <f t="shared" si="11"/>
        <v>1849555.79</v>
      </c>
      <c r="W74" s="52">
        <f t="shared" si="11"/>
        <v>174588</v>
      </c>
      <c r="X74" s="52">
        <f t="shared" si="11"/>
        <v>523080.49</v>
      </c>
      <c r="Y74" s="52">
        <f t="shared" si="11"/>
        <v>943.63</v>
      </c>
      <c r="Z74" s="52">
        <f t="shared" si="11"/>
        <v>29057</v>
      </c>
      <c r="AA74" s="52">
        <f t="shared" si="11"/>
        <v>0</v>
      </c>
      <c r="AB74" s="52">
        <f t="shared" si="11"/>
        <v>0</v>
      </c>
      <c r="AC74" s="52">
        <f t="shared" si="11"/>
        <v>9799.699999999999</v>
      </c>
      <c r="AD74" s="52">
        <f t="shared" si="11"/>
        <v>76</v>
      </c>
      <c r="AE74" s="52">
        <f t="shared" si="11"/>
        <v>21019.160000000003</v>
      </c>
      <c r="AF74" s="52">
        <f t="shared" si="11"/>
        <v>62.05</v>
      </c>
      <c r="AG74" s="52">
        <f t="shared" si="11"/>
        <v>198</v>
      </c>
      <c r="AH74" s="52">
        <f t="shared" si="11"/>
        <v>141446.13</v>
      </c>
      <c r="AI74" s="52">
        <f t="shared" si="11"/>
        <v>214.51999999999998</v>
      </c>
      <c r="AJ74" s="52">
        <f t="shared" si="11"/>
        <v>798</v>
      </c>
      <c r="AK74" s="52">
        <f t="shared" si="11"/>
        <v>0</v>
      </c>
      <c r="AL74" s="52">
        <f t="shared" si="11"/>
        <v>0</v>
      </c>
      <c r="AM74" s="52">
        <f t="shared" si="11"/>
        <v>699.19</v>
      </c>
      <c r="AN74" s="52">
        <f t="shared" si="11"/>
        <v>0</v>
      </c>
      <c r="AO74" s="59">
        <f t="shared" si="11"/>
        <v>1908</v>
      </c>
      <c r="AP74" s="52">
        <f t="shared" si="11"/>
        <v>1488559</v>
      </c>
      <c r="AQ74" s="52">
        <f>SUM(AQ9+AQ20+AQ29)</f>
        <v>17484341.1</v>
      </c>
      <c r="AR74" s="23"/>
    </row>
    <row r="75" spans="1:44" s="1" customFormat="1" ht="12.75">
      <c r="A75" s="2"/>
      <c r="B75" s="2"/>
      <c r="C75" s="42"/>
      <c r="H75" s="60"/>
      <c r="K75" s="60"/>
      <c r="M75" s="60"/>
      <c r="Q75" s="60"/>
      <c r="Y75" s="82"/>
      <c r="AO75" s="60"/>
      <c r="AQ75" s="35"/>
      <c r="AR75" s="35"/>
    </row>
    <row r="76" spans="1:43" s="1" customFormat="1" ht="15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77"/>
      <c r="Y76" s="82"/>
      <c r="AO76" s="60"/>
      <c r="AP76" s="35"/>
      <c r="AQ76" s="35"/>
    </row>
    <row r="77" spans="42:43" ht="12.75">
      <c r="AP77" s="23"/>
      <c r="AQ77" s="23"/>
    </row>
    <row r="78" spans="6:43" ht="12.75">
      <c r="F78" s="23"/>
      <c r="G78" s="23"/>
      <c r="P78" s="23"/>
      <c r="Q78" s="75"/>
      <c r="S78" s="23"/>
      <c r="T78" s="23"/>
      <c r="U78" s="23"/>
      <c r="V78" s="23"/>
      <c r="W78" s="23"/>
      <c r="X78" s="23"/>
      <c r="Y78" s="83"/>
      <c r="Z78" s="23"/>
      <c r="AQ78" s="23"/>
    </row>
    <row r="79" spans="1:42" ht="15.75">
      <c r="A79" s="88"/>
      <c r="B79" s="88"/>
      <c r="C79" s="88"/>
      <c r="D79" s="89"/>
      <c r="E79" s="89"/>
      <c r="F79" s="89"/>
      <c r="L79" s="90"/>
      <c r="M79" s="90"/>
      <c r="N79" s="91"/>
      <c r="AP79" s="23"/>
    </row>
  </sheetData>
  <sheetProtection/>
  <mergeCells count="29">
    <mergeCell ref="A2:S2"/>
    <mergeCell ref="D6:D7"/>
    <mergeCell ref="E6:E7"/>
    <mergeCell ref="F6:F7"/>
    <mergeCell ref="S5:U6"/>
    <mergeCell ref="L6:N6"/>
    <mergeCell ref="A5:C7"/>
    <mergeCell ref="O5:R6"/>
    <mergeCell ref="H6:H7"/>
    <mergeCell ref="K6:K7"/>
    <mergeCell ref="A79:F79"/>
    <mergeCell ref="L79:N79"/>
    <mergeCell ref="A8:B8"/>
    <mergeCell ref="G6:G7"/>
    <mergeCell ref="J6:J7"/>
    <mergeCell ref="AE5:AG6"/>
    <mergeCell ref="D5:N5"/>
    <mergeCell ref="X5:Z6"/>
    <mergeCell ref="A76:S76"/>
    <mergeCell ref="I6:I7"/>
    <mergeCell ref="V5:W6"/>
    <mergeCell ref="AQ5:AQ7"/>
    <mergeCell ref="AM5:AN6"/>
    <mergeCell ref="AP5:AP7"/>
    <mergeCell ref="AA5:AB6"/>
    <mergeCell ref="AC5:AD6"/>
    <mergeCell ref="AH5:AJ6"/>
    <mergeCell ref="AO5:AO7"/>
    <mergeCell ref="AK5:AL6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2020-11-13T08:56:48Z</cp:lastPrinted>
  <dcterms:created xsi:type="dcterms:W3CDTF">2006-03-14T12:21:32Z</dcterms:created>
  <dcterms:modified xsi:type="dcterms:W3CDTF">2021-03-24T08:16:55Z</dcterms:modified>
  <cp:category/>
  <cp:version/>
  <cp:contentType/>
  <cp:contentStatus/>
</cp:coreProperties>
</file>