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nita\18.forma\2021\"/>
    </mc:Choice>
  </mc:AlternateContent>
  <xr:revisionPtr revIDLastSave="0" documentId="13_ncr:1_{E71F5B86-3367-453B-B451-42A895C695F6}" xr6:coauthVersionLast="46" xr6:coauthVersionMax="46" xr10:uidLastSave="{00000000-0000-0000-0000-000000000000}"/>
  <bookViews>
    <workbookView xWindow="-120" yWindow="-120" windowWidth="29040" windowHeight="15990" xr2:uid="{E31115C9-57CF-4CA1-9BC3-DBDF98339D17}"/>
  </bookViews>
  <sheets>
    <sheet name="1.pielikums" sheetId="1" r:id="rId1"/>
  </sheets>
  <definedNames>
    <definedName name="_xlnm._FilterDatabase" localSheetId="0" hidden="1">'1.pielikums'!#REF!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4" i="1" l="1"/>
  <c r="F642" i="1"/>
  <c r="E642" i="1"/>
  <c r="F639" i="1"/>
  <c r="E639" i="1"/>
  <c r="F635" i="1"/>
  <c r="E635" i="1"/>
  <c r="F632" i="1"/>
  <c r="E632" i="1"/>
  <c r="F623" i="1"/>
  <c r="E623" i="1"/>
  <c r="F617" i="1"/>
  <c r="E617" i="1"/>
  <c r="F604" i="1"/>
  <c r="E604" i="1"/>
  <c r="F601" i="1"/>
  <c r="E601" i="1"/>
  <c r="F599" i="1"/>
  <c r="E599" i="1"/>
  <c r="F589" i="1"/>
  <c r="E589" i="1"/>
  <c r="F586" i="1"/>
  <c r="E586" i="1"/>
  <c r="F576" i="1"/>
  <c r="E576" i="1"/>
  <c r="F568" i="1"/>
  <c r="E568" i="1"/>
  <c r="F562" i="1"/>
  <c r="E562" i="1"/>
  <c r="F560" i="1"/>
  <c r="E560" i="1"/>
  <c r="H552" i="1"/>
  <c r="G552" i="1"/>
  <c r="F552" i="1"/>
  <c r="E552" i="1"/>
  <c r="H551" i="1"/>
  <c r="H550" i="1"/>
  <c r="H545" i="1"/>
  <c r="H544" i="1"/>
  <c r="H543" i="1"/>
  <c r="H542" i="1"/>
  <c r="H541" i="1"/>
  <c r="H540" i="1"/>
  <c r="H539" i="1"/>
  <c r="H538" i="1"/>
  <c r="F537" i="1"/>
  <c r="E537" i="1"/>
  <c r="H537" i="1" s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F523" i="1"/>
  <c r="E523" i="1"/>
  <c r="H523" i="1" s="1"/>
  <c r="H522" i="1"/>
  <c r="H521" i="1"/>
  <c r="H520" i="1"/>
  <c r="H519" i="1"/>
  <c r="H518" i="1"/>
  <c r="H517" i="1"/>
  <c r="H516" i="1"/>
  <c r="H515" i="1"/>
  <c r="H514" i="1"/>
  <c r="H513" i="1"/>
  <c r="H512" i="1"/>
  <c r="F511" i="1"/>
  <c r="H511" i="1" s="1"/>
  <c r="E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F464" i="1"/>
  <c r="E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F410" i="1"/>
  <c r="E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F377" i="1"/>
  <c r="H377" i="1" s="1"/>
  <c r="E377" i="1"/>
  <c r="H376" i="1"/>
  <c r="H375" i="1"/>
  <c r="H374" i="1"/>
  <c r="H373" i="1"/>
  <c r="H372" i="1"/>
  <c r="H371" i="1"/>
  <c r="H370" i="1"/>
  <c r="H369" i="1"/>
  <c r="H368" i="1"/>
  <c r="F367" i="1"/>
  <c r="H367" i="1" s="1"/>
  <c r="E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F341" i="1"/>
  <c r="H341" i="1" s="1"/>
  <c r="E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F303" i="1"/>
  <c r="H303" i="1" s="1"/>
  <c r="E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F281" i="1"/>
  <c r="H281" i="1" s="1"/>
  <c r="E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F267" i="1"/>
  <c r="H267" i="1" s="1"/>
  <c r="E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F75" i="1"/>
  <c r="E75" i="1"/>
  <c r="H75" i="1" s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F26" i="1"/>
  <c r="F546" i="1" s="1"/>
  <c r="E26" i="1"/>
  <c r="E546" i="1" s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650" i="1" l="1"/>
  <c r="H546" i="1"/>
</calcChain>
</file>

<file path=xl/sharedStrings.xml><?xml version="1.0" encoding="utf-8"?>
<sst xmlns="http://schemas.openxmlformats.org/spreadsheetml/2006/main" count="1818" uniqueCount="1170">
  <si>
    <t>LATVIJAS REPUBLIKAS VESELĪBAS MINISTRIJA</t>
  </si>
  <si>
    <t>NACIONĀLAIS VESELĪBAS DIENESTS</t>
  </si>
  <si>
    <t>Cēsu iela 31 k-3, Rīga, LV-1012 • Tālr. 67043700 • Fakss 67043701</t>
  </si>
  <si>
    <t>Pārskata periods: 2021.gada janvāris-februāris</t>
  </si>
  <si>
    <t xml:space="preserve">I Pārskats par finanšu līdzekļu izlietojumu ambulatorajai ārstēšanai paredzēto zāļu un medicīnisko ierīču iegādes izdevumu kompensācijai diagnožu grupu un diagnožu griezumā </t>
  </si>
  <si>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</si>
  <si>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</si>
  <si>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</si>
  <si>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</si>
  <si>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</si>
  <si>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</si>
  <si>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</si>
  <si>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</si>
  <si>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</si>
  <si>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</si>
  <si>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</si>
  <si>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</si>
  <si>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</si>
  <si>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</si>
  <si>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</si>
  <si>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</si>
  <si>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</si>
  <si>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</si>
  <si>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</si>
  <si>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</si>
  <si>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</si>
  <si>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</si>
  <si>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</si>
  <si>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</si>
  <si>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</si>
  <si>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</si>
  <si>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</si>
  <si>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</si>
  <si>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</si>
  <si>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3.3.</t>
  </si>
  <si>
    <t>Iegūta izolēta sarkanās rindas šūnu aplāzija (eritroblastopēnija)</t>
  </si>
  <si>
    <t>D60.0;D60.1;D60.8;D60.9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</si>
  <si>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</si>
  <si>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</si>
  <si>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</si>
  <si>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</si>
  <si>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</si>
  <si>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</si>
  <si>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</si>
  <si>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</si>
  <si>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</si>
  <si>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</si>
  <si>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</si>
  <si>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</si>
  <si>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</si>
  <si>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</si>
  <si>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</si>
  <si>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</si>
  <si>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</si>
  <si>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</si>
  <si>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</si>
  <si>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</si>
  <si>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</si>
  <si>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3.13.</t>
  </si>
  <si>
    <t>Imūndeficīts ar citām būtiskām anomālijām</t>
  </si>
  <si>
    <t>D82.0-D82.4; D82.8; D82.9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</si>
  <si>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</si>
  <si>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</si>
  <si>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</si>
  <si>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</si>
  <si>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</si>
  <si>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</si>
  <si>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</si>
  <si>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</si>
  <si>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</si>
  <si>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</si>
  <si>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4.1.</t>
  </si>
  <si>
    <t>Reimatisms</t>
  </si>
  <si>
    <t>I00;I01.0-I01.2;I01.8;I02.0;I02.9;I05.0-I05.2;I05.8;I06.0-I06.2;I06.8;I07.0-I07.2;I07.8;I08.0-I08.3;I08.8;I09.0-I09.2;I09.8;I09.9</t>
  </si>
  <si>
    <t>4.1.3.</t>
  </si>
  <si>
    <t>Reimatiska horeja</t>
  </si>
  <si>
    <t>I02.0;I02.9;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</si>
  <si>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</si>
  <si>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</si>
  <si>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</si>
  <si>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</si>
  <si>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</si>
  <si>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</si>
  <si>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</si>
  <si>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</si>
  <si>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</si>
  <si>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</si>
  <si>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</si>
  <si>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</si>
  <si>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</si>
  <si>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</si>
  <si>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</si>
  <si>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</si>
  <si>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</si>
  <si>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</si>
  <si>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</si>
  <si>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</si>
  <si>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</si>
  <si>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</si>
  <si>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</si>
  <si>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</si>
  <si>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</si>
  <si>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</si>
  <si>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</si>
  <si>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</si>
  <si>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</si>
  <si>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</si>
  <si>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</si>
  <si>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</si>
  <si>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</si>
  <si>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</si>
  <si>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</si>
  <si>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</si>
  <si>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</si>
  <si>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</si>
  <si>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</si>
  <si>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</si>
  <si>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</si>
  <si>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</si>
  <si>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</si>
  <si>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</si>
  <si>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</si>
  <si>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</si>
  <si>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</si>
  <si>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</si>
  <si>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</si>
  <si>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</si>
  <si>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</si>
  <si>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</si>
  <si>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</si>
  <si>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</si>
  <si>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</si>
  <si>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</si>
  <si>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</si>
  <si>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</si>
  <si>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</si>
  <si>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</si>
  <si>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</si>
  <si>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</si>
  <si>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</si>
  <si>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</si>
  <si>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</si>
  <si>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</si>
  <si>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</si>
  <si>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</si>
  <si>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</si>
  <si>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</si>
  <si>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</si>
  <si>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</si>
  <si>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</si>
  <si>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</si>
  <si>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</si>
  <si>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</si>
  <si>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</si>
  <si>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</si>
  <si>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</si>
  <si>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</si>
  <si>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</si>
  <si>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</si>
  <si>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</si>
  <si>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</si>
  <si>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</si>
  <si>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</si>
  <si>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</si>
  <si>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</si>
  <si>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</si>
  <si>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</si>
  <si>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</si>
  <si>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</si>
  <si>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</si>
  <si>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</si>
  <si>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</si>
  <si>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</si>
  <si>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</si>
  <si>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</si>
  <si>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</si>
  <si>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</si>
  <si>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</si>
  <si>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</si>
  <si>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</si>
  <si>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</si>
  <si>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</si>
  <si>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</si>
  <si>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</si>
  <si>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</si>
  <si>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</si>
  <si>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</si>
  <si>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</si>
  <si>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</si>
  <si>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</si>
  <si>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</si>
  <si>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</si>
  <si>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</si>
  <si>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</si>
  <si>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</si>
  <si>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</si>
  <si>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</si>
  <si>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</si>
  <si>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</si>
  <si>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</si>
  <si>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</si>
  <si>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</si>
  <si>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</si>
  <si>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</si>
  <si>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</si>
  <si>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</si>
  <si>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</si>
  <si>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</si>
  <si>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</si>
  <si>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</si>
  <si>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</si>
  <si>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</si>
  <si>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</si>
  <si>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</si>
  <si>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</si>
  <si>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</si>
  <si>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</si>
  <si>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</si>
  <si>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</si>
  <si>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</si>
  <si>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</si>
  <si>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</si>
  <si>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</si>
  <si>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</si>
  <si>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</si>
  <si>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</si>
  <si>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</si>
  <si>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</si>
  <si>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</si>
  <si>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</si>
  <si>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</si>
  <si>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</si>
  <si>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</si>
  <si>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</si>
  <si>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</si>
  <si>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</si>
  <si>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</si>
  <si>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</si>
  <si>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</si>
  <si>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</si>
  <si>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</si>
  <si>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</si>
  <si>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</si>
  <si>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</si>
  <si>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</si>
  <si>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</si>
  <si>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</si>
  <si>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</si>
  <si>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</si>
  <si>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</si>
  <si>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</si>
  <si>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</si>
  <si>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</si>
  <si>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</si>
  <si>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</si>
  <si>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</si>
  <si>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</si>
  <si>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</si>
  <si>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</si>
  <si>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</si>
  <si>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</si>
  <si>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</si>
  <si>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</si>
  <si>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</si>
  <si>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</si>
  <si>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</si>
  <si>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</si>
  <si>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</si>
  <si>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</si>
  <si>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</si>
  <si>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</si>
  <si>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</si>
  <si>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</si>
  <si>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</si>
  <si>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</si>
  <si>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</si>
  <si>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</si>
  <si>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</si>
  <si>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</si>
  <si>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</si>
  <si>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</si>
  <si>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</si>
  <si>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</si>
  <si>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</si>
  <si>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</si>
  <si>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</si>
  <si>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</si>
  <si>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</si>
  <si>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</si>
  <si>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</si>
  <si>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</si>
  <si>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</si>
  <si>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</si>
  <si>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</si>
  <si>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</si>
  <si>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</si>
  <si>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</si>
  <si>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</si>
  <si>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</si>
  <si>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</si>
  <si>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</si>
  <si>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</si>
  <si>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</si>
  <si>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</si>
  <si>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</si>
  <si>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</si>
  <si>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</si>
  <si>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</si>
  <si>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</si>
  <si>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</si>
  <si>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</si>
  <si>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</si>
  <si>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</si>
  <si>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</si>
  <si>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</si>
  <si>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</si>
  <si>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</si>
  <si>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</si>
  <si>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</si>
  <si>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</si>
  <si>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</si>
  <si>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</si>
  <si>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</si>
  <si>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</si>
  <si>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</si>
  <si>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</si>
  <si>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</si>
  <si>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</si>
  <si>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</si>
  <si>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</si>
  <si>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</si>
  <si>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</si>
  <si>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</si>
  <si>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</si>
  <si>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</si>
  <si>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</si>
  <si>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</si>
  <si>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</si>
  <si>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</si>
  <si>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</si>
  <si>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</si>
  <si>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</si>
  <si>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</si>
  <si>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</si>
  <si>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</si>
  <si>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</si>
  <si>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</si>
  <si>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</si>
  <si>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</si>
  <si>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</si>
  <si>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</si>
  <si>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</si>
  <si>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</si>
  <si>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</si>
  <si>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</si>
  <si>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</si>
  <si>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</si>
  <si>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</si>
  <si>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</si>
  <si>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</si>
  <si>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</si>
  <si>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</si>
  <si>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</si>
  <si>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</si>
  <si>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</si>
  <si>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</si>
  <si>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</si>
  <si>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</si>
  <si>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</si>
  <si>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</si>
  <si>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</si>
  <si>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</si>
  <si>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</si>
  <si>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</si>
  <si>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</si>
  <si>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</si>
  <si>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</si>
  <si>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</si>
  <si>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</si>
  <si>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</si>
  <si>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</si>
  <si>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</si>
  <si>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</si>
  <si>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</si>
  <si>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</si>
  <si>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</si>
  <si>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</si>
  <si>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</si>
  <si>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</si>
  <si>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</si>
  <si>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</si>
  <si>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</si>
  <si>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</si>
  <si>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</si>
  <si>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</si>
  <si>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</si>
  <si>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</si>
  <si>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</si>
  <si>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</si>
  <si>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</si>
  <si>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</si>
  <si>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</si>
  <si>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</si>
  <si>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</si>
  <si>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</si>
  <si>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</si>
  <si>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</si>
  <si>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</si>
  <si>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</si>
  <si>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</si>
  <si>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C81.0-C81.4;C81.7;C81.9;C82.0-C82.7;C83.0-C83.9;C84.0-C84.9;C85.0-C85.2;C85.7;C85.9;C86.0-C86.6;C88.0-C88.4;C88.7;C88.9;C90.0-C90.3;C91.0-C91.9;C92.0-C92.9;C93.0-C93.3;C93.7;C93.9;C94.0-C94.7;C95.0-C95.2;C95.7;C95.9;C96.0-CC96.9</t>
  </si>
  <si>
    <t>5.14.1.</t>
  </si>
  <si>
    <t>Hodžkina limfoma</t>
  </si>
  <si>
    <t>C81.0-C81.4;C81.7;C81.9</t>
  </si>
  <si>
    <t>5.14.2.</t>
  </si>
  <si>
    <t>Folikulāra limfoma</t>
  </si>
  <si>
    <t>C82.0-C82.7;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</si>
  <si>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</si>
  <si>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</si>
  <si>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</si>
  <si>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</si>
  <si>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</si>
  <si>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</si>
  <si>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</si>
  <si>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</si>
  <si>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</si>
  <si>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</si>
  <si>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</si>
  <si>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</si>
  <si>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</si>
  <si>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</si>
  <si>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</si>
  <si>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</si>
  <si>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</si>
  <si>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</si>
  <si>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</si>
  <si>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</si>
  <si>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</si>
  <si>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</si>
  <si>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</si>
  <si>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</si>
  <si>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</si>
  <si>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</si>
  <si>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</si>
  <si>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5.14.13.</t>
  </si>
  <si>
    <t>Neprecizētu šūnu leikoze</t>
  </si>
  <si>
    <t>C95.0-C95.2;C95.7;C95.9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</si>
  <si>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</si>
  <si>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</si>
  <si>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</si>
  <si>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</si>
  <si>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</si>
  <si>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</si>
  <si>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</si>
  <si>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</si>
  <si>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</si>
  <si>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</si>
  <si>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</si>
  <si>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</si>
  <si>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</si>
  <si>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</si>
  <si>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</si>
  <si>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</si>
  <si>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</si>
  <si>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</si>
  <si>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</si>
  <si>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</si>
  <si>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</si>
  <si>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</si>
  <si>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</si>
  <si>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</si>
  <si>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</si>
  <si>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</si>
  <si>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</si>
  <si>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</si>
  <si>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</si>
  <si>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</si>
  <si>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</si>
  <si>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</si>
  <si>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</si>
  <si>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</si>
  <si>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</si>
  <si>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</si>
  <si>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</si>
  <si>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6.</t>
  </si>
  <si>
    <t>Ādas un zemādas audu slimības</t>
  </si>
  <si>
    <t>L10; L13; L20; L27; L40; L50.8</t>
  </si>
  <si>
    <t>50; 100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</si>
  <si>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</si>
  <si>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</si>
  <si>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</si>
  <si>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</si>
  <si>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</si>
  <si>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</si>
  <si>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</si>
  <si>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</si>
  <si>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</si>
  <si>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</si>
  <si>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</si>
  <si>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</si>
  <si>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</si>
  <si>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</si>
  <si>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</si>
  <si>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</si>
  <si>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</si>
  <si>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</si>
  <si>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</si>
  <si>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</si>
  <si>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</si>
  <si>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</si>
  <si>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</si>
  <si>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</si>
  <si>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</si>
  <si>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</si>
  <si>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</si>
  <si>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</si>
  <si>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</si>
  <si>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</si>
  <si>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</si>
  <si>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</si>
  <si>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</si>
  <si>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</si>
  <si>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</si>
  <si>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</si>
  <si>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</si>
  <si>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</si>
  <si>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</si>
  <si>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</si>
  <si>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</si>
  <si>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</si>
  <si>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Gripa, ja vīruss nav identificēts</t>
  </si>
  <si>
    <t>J11.0;J11.1;J11.8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</si>
  <si>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</si>
  <si>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</si>
  <si>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</si>
  <si>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</si>
  <si>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</si>
  <si>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</si>
  <si>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</si>
  <si>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</si>
  <si>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</si>
  <si>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</si>
  <si>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</si>
  <si>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</si>
  <si>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</si>
  <si>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</si>
  <si>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</si>
  <si>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</si>
  <si>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</si>
  <si>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</si>
  <si>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</si>
  <si>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</si>
  <si>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</si>
  <si>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</si>
  <si>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</si>
  <si>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</si>
  <si>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</si>
  <si>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</si>
  <si>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</si>
  <si>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</si>
  <si>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</si>
  <si>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</si>
  <si>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</si>
  <si>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</si>
  <si>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</si>
  <si>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</si>
  <si>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</si>
  <si>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</si>
  <si>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</si>
  <si>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</si>
  <si>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</si>
  <si>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</si>
  <si>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</si>
  <si>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</si>
  <si>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</si>
  <si>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</si>
  <si>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</si>
  <si>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</si>
  <si>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</si>
  <si>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</si>
  <si>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</si>
  <si>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</si>
  <si>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</si>
  <si>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</si>
  <si>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</si>
  <si>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</si>
  <si>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</si>
  <si>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</si>
  <si>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</si>
  <si>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</si>
  <si>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</si>
  <si>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</si>
  <si>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</si>
  <si>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</si>
  <si>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</si>
  <si>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</si>
  <si>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</si>
  <si>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</si>
  <si>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</si>
  <si>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</si>
  <si>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</si>
  <si>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</si>
  <si>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</si>
  <si>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</si>
  <si>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</si>
  <si>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</si>
  <si>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</si>
  <si>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</si>
  <si>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</si>
  <si>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</si>
  <si>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</si>
  <si>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</si>
  <si>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E55, 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</si>
  <si>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</si>
  <si>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</si>
  <si>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</si>
  <si>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</si>
  <si>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</si>
  <si>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</si>
  <si>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</si>
  <si>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</si>
  <si>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</si>
  <si>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</si>
  <si>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</si>
  <si>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</si>
  <si>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</si>
  <si>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</si>
  <si>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</si>
  <si>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</si>
  <si>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</si>
  <si>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</si>
  <si>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</si>
  <si>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</si>
  <si>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</si>
  <si>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</si>
  <si>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</si>
  <si>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</si>
  <si>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</si>
  <si>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</si>
  <si>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</si>
  <si>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</si>
  <si>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</si>
  <si>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</si>
  <si>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</si>
  <si>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</si>
  <si>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</si>
  <si>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</si>
  <si>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</si>
  <si>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</si>
  <si>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</si>
  <si>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</si>
  <si>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</si>
  <si>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</si>
  <si>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</si>
  <si>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</si>
  <si>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</si>
  <si>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</si>
  <si>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</si>
  <si>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</si>
  <si>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</si>
  <si>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</si>
  <si>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</si>
  <si>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</si>
  <si>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</si>
  <si>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</si>
  <si>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</si>
  <si>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</si>
  <si>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</si>
  <si>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</si>
  <si>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</si>
  <si>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</si>
  <si>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</si>
  <si>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</si>
  <si>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</si>
  <si>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</si>
  <si>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</si>
  <si>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</si>
  <si>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 xml:space="preserve">50;100 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</si>
  <si>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</si>
  <si>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</si>
  <si>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</si>
  <si>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</si>
  <si>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</si>
  <si>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</si>
  <si>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</si>
  <si>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</si>
  <si>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</si>
  <si>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</si>
  <si>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</si>
  <si>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</si>
  <si>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</si>
  <si>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</si>
  <si>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</si>
  <si>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</si>
  <si>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</si>
  <si>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10.4.4.</t>
  </si>
  <si>
    <t>Humānā imūndeficīta vīrusa (HIV) infekcija ar citām izpausmēm</t>
  </si>
  <si>
    <t>B23.0-B23.2;B23.8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</si>
  <si>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</si>
  <si>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</si>
  <si>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</si>
  <si>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</si>
  <si>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</si>
  <si>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</si>
  <si>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</si>
  <si>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</si>
  <si>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</si>
  <si>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</si>
  <si>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</si>
  <si>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</si>
  <si>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</si>
  <si>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</si>
  <si>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</si>
  <si>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</si>
  <si>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</si>
  <si>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</si>
  <si>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</si>
  <si>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</si>
  <si>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</si>
  <si>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</si>
  <si>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</si>
  <si>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</si>
  <si>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</si>
  <si>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</si>
  <si>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</si>
  <si>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</si>
  <si>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</si>
  <si>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</si>
  <si>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</si>
  <si>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</si>
  <si>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</si>
  <si>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</si>
  <si>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</si>
  <si>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</si>
  <si>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</si>
  <si>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</si>
  <si>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</si>
  <si>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</si>
  <si>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</si>
  <si>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</si>
  <si>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</si>
  <si>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</si>
  <si>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</si>
  <si>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</si>
  <si>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</si>
  <si>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</si>
  <si>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</si>
  <si>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</si>
  <si>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</si>
  <si>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</si>
  <si>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</si>
  <si>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</si>
  <si>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</si>
  <si>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</si>
  <si>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</si>
  <si>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</si>
  <si>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</si>
  <si>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</si>
  <si>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</si>
  <si>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</si>
  <si>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</si>
  <si>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</si>
  <si>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</si>
  <si>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</si>
  <si>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</si>
  <si>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</si>
  <si>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</si>
  <si>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</si>
  <si>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</si>
  <si>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</si>
  <si>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</si>
  <si>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</si>
  <si>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</si>
  <si>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</si>
  <si>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</si>
  <si>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</si>
  <si>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</si>
  <si>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</si>
  <si>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G56.4;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</si>
  <si>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</si>
  <si>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</si>
  <si>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</si>
  <si>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</si>
  <si>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</si>
  <si>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</si>
  <si>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</si>
  <si>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</si>
  <si>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</si>
  <si>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</si>
  <si>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</si>
  <si>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</si>
  <si>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</si>
  <si>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</si>
  <si>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</si>
  <si>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</si>
  <si>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</si>
  <si>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</si>
  <si>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</si>
  <si>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</t>
  </si>
  <si>
    <t>14.3.1.</t>
  </si>
  <si>
    <t>Epilepsija</t>
  </si>
  <si>
    <t>G40.0-G40.8</t>
  </si>
  <si>
    <t>14.3.3.</t>
  </si>
  <si>
    <t>Cerebrāla transitoriska išēmiska lēkme un radniecīgi sindromi</t>
  </si>
  <si>
    <t>G45.0-G45.4;G45.8;G45.9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</si>
  <si>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</si>
  <si>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</si>
  <si>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</si>
  <si>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</si>
  <si>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</si>
  <si>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</si>
  <si>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</si>
  <si>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</si>
  <si>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</si>
  <si>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</si>
  <si>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</si>
  <si>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</si>
  <si>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</si>
  <si>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</si>
  <si>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</si>
  <si>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</si>
  <si>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</si>
  <si>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</si>
  <si>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</si>
  <si>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</si>
  <si>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</si>
  <si>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</si>
  <si>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</si>
  <si>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</si>
  <si>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</si>
  <si>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</si>
  <si>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</si>
  <si>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</si>
  <si>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</si>
  <si>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</si>
  <si>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</si>
  <si>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</si>
  <si>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</si>
  <si>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</si>
  <si>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G50.0;G50.1;G50.8;G50.9;G54.0;G54.1;G54.5;G54.6;G56.4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</si>
  <si>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</si>
  <si>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</si>
  <si>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</si>
  <si>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</si>
  <si>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</si>
  <si>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</si>
  <si>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</si>
  <si>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Kauzalģija</t>
  </si>
  <si>
    <t>G56.4</t>
  </si>
  <si>
    <t>14.10.</t>
  </si>
  <si>
    <t>Polineiropātijas un citas perifēriskās nervu sistēmas slimības</t>
  </si>
  <si>
    <t>G60.0-G60.3;G60.8;G60.9;G61.0;G61.1;G61.8;G61.9;G62.0;G62.2;G62.8;G63.0;G63.3;G63.5;G90.6;G95.0-G95.2;G95.8;G95.9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</si>
  <si>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</si>
  <si>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</si>
  <si>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</si>
  <si>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</si>
  <si>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</si>
  <si>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</si>
  <si>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</si>
  <si>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</si>
  <si>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</si>
  <si>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</si>
  <si>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</si>
  <si>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</si>
  <si>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</si>
  <si>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Kompleksais reģionālais sāpju sindroms, II tips</t>
  </si>
  <si>
    <t>G90.6</t>
  </si>
  <si>
    <t>14.10.6.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</si>
  <si>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</si>
  <si>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</si>
  <si>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</si>
  <si>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</si>
  <si>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F20.0; F20.1; F20.2; F20.3; F20.4; F20.5; F20.6; F20.8; F21; F22.0; F22.8; F22.9; F23.00; F23.0-F23.3; F23.8; F23.9; F23.10; F23.11; F23.20; F23.30; F23.80; F25.0; F25.1; F25.2; F25.8; F25.9; F31.0; F31.9; F33.0; F33.1; F33.2; F33.3; F33.4; F33.8; F33.9; F71.0; F71.1; F71.8; F71.9; F72.0; F72.1; F72.8; F72.9; F73.0; F73.1; F73.8; F73.9; F84.0; F84.1; F84.2; F84.3; F84.4; F84.5; F84.8; F98.0; F10.1; F10.2; F11.1; F11.2; F12.1; F12.2; F13.1; F13.2; F14.1; F14.2; F15.1; F15.2; F16.1; F16.2; F17.1; F17.2; F18.1; F18.2; F19.1; F19.2</t>
  </si>
  <si>
    <t>15.1.</t>
  </si>
  <si>
    <t>Alcheimera (Alzheimer) demence</t>
  </si>
  <si>
    <t>F00.0-F00.2;F00.9</t>
  </si>
  <si>
    <t>15.2.</t>
  </si>
  <si>
    <t>Demence citu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</si>
  <si>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</si>
  <si>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</si>
  <si>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</si>
  <si>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</si>
  <si>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</si>
  <si>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</si>
  <si>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</si>
  <si>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</si>
  <si>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</si>
  <si>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</si>
  <si>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</si>
  <si>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</si>
  <si>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</si>
  <si>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</si>
  <si>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</si>
  <si>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</si>
  <si>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</si>
  <si>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</si>
  <si>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</si>
  <si>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</si>
  <si>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</si>
  <si>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</si>
  <si>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</si>
  <si>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</si>
  <si>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</si>
  <si>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</si>
  <si>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</si>
  <si>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</si>
  <si>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</si>
  <si>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</si>
  <si>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</si>
  <si>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</si>
  <si>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</si>
  <si>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</si>
  <si>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</si>
  <si>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</si>
  <si>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</si>
  <si>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</si>
  <si>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</si>
  <si>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</si>
  <si>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</si>
  <si>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</si>
  <si>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</si>
  <si>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</si>
  <si>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</si>
  <si>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</si>
  <si>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</si>
  <si>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Neorganiska enurēze</t>
  </si>
  <si>
    <t>F98.0</t>
  </si>
  <si>
    <t>15.21.</t>
  </si>
  <si>
    <t>Psihiski un uzvedības traucējumi Indijas kaņepju alkaloīdu lietošanas dēļ</t>
  </si>
  <si>
    <t>F12.1;F12.2</t>
  </si>
  <si>
    <t>15.26.</t>
  </si>
  <si>
    <t>Psihiski un uzvedības traucējumi, kas radušies tabakas lietošanas dēļ</t>
  </si>
  <si>
    <t>F17.1-17.2</t>
  </si>
  <si>
    <t>15.27.</t>
  </si>
  <si>
    <t>Psihiski un uzvedības traucējumi, kas radušies gaistošu organisku šķīdinātāju lietošanas dēļ</t>
  </si>
  <si>
    <t>F18.1-18.2</t>
  </si>
  <si>
    <t>15.28.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</si>
  <si>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</si>
  <si>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</si>
  <si>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</si>
  <si>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</si>
  <si>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Z20.6;Z31.1;Z31.2;Z93; Z94; Z95; Z25.1</t>
  </si>
  <si>
    <t>16.1.</t>
  </si>
  <si>
    <t>Nepieciešamība imunizēt pret gripu</t>
  </si>
  <si>
    <t>Z25.1</t>
  </si>
  <si>
    <t>16.2.</t>
  </si>
  <si>
    <t>Mākslīga atvere</t>
  </si>
  <si>
    <t>Z93.1-Z93.6</t>
  </si>
  <si>
    <t>16.3.</t>
  </si>
  <si>
    <t>Stāvoklis pēc orgāna un audu transplantācijas</t>
  </si>
  <si>
    <t>Z94.0; Z94.1; Z94.2; Z94.4; Z94.8</t>
  </si>
  <si>
    <t>16.4.</t>
  </si>
  <si>
    <t>Sirds un asinsvadu implantāti un transplantāti</t>
  </si>
  <si>
    <t>Z95.1;Z95.2;Z95.5;Z95.8</t>
  </si>
  <si>
    <t>16.5.</t>
  </si>
  <si>
    <t>Iespēja inficēties un kontakts ar humānā imūndeficīta vīrusu (HIV)</t>
  </si>
  <si>
    <t>Z20.6</t>
  </si>
  <si>
    <t>16.6.</t>
  </si>
  <si>
    <t>Bezsimptomu inficēšanās ar humānā imūndeficīta vīrusu (HIV)</t>
  </si>
  <si>
    <t>Z21</t>
  </si>
  <si>
    <t>16.7.</t>
  </si>
  <si>
    <t>Mākslīga apsēklošana</t>
  </si>
  <si>
    <t>Z31.1</t>
  </si>
  <si>
    <t>16.8.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</si>
  <si>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</si>
  <si>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</si>
  <si>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</si>
  <si>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</si>
  <si>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</si>
  <si>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</si>
  <si>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</si>
  <si>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</si>
  <si>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</si>
  <si>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</si>
  <si>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</si>
  <si>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</si>
  <si>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</si>
  <si>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</si>
  <si>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</si>
  <si>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</si>
  <si>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</si>
  <si>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</si>
  <si>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</si>
  <si>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</si>
  <si>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</si>
  <si>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</si>
  <si>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</si>
  <si>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</si>
  <si>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</si>
  <si>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</si>
  <si>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</si>
  <si>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</si>
  <si>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</si>
  <si>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</si>
  <si>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</si>
  <si>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</si>
  <si>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</si>
  <si>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</si>
  <si>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</si>
  <si>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</si>
  <si>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</si>
  <si>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</si>
  <si>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</si>
  <si>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</si>
  <si>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</si>
  <si>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</si>
  <si>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</si>
  <si>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</si>
  <si>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</si>
  <si>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</si>
  <si>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</si>
  <si>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</si>
  <si>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</si>
  <si>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</si>
  <si>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</si>
  <si>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</si>
  <si>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</si>
  <si>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</si>
  <si>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</si>
  <si>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</si>
  <si>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 xml:space="preserve">75;100 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</si>
  <si>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</si>
  <si>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</si>
  <si>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</si>
  <si>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</si>
  <si>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</si>
  <si>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</si>
  <si>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</si>
  <si>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</si>
  <si>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</si>
  <si>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</si>
  <si>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</si>
  <si>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</si>
  <si>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</si>
  <si>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</si>
  <si>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</si>
  <si>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</si>
  <si>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</si>
  <si>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</si>
  <si>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</si>
  <si>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</si>
  <si>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Unikālo pacientu skaits KOPĀ  I + II :</t>
  </si>
  <si>
    <t>III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</si>
  <si>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</si>
  <si>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</si>
  <si>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Pacientu skaits</t>
  </si>
  <si>
    <t>Faktiskie izdevumi (EUR)</t>
  </si>
  <si>
    <t>Iridociklīts</t>
  </si>
  <si>
    <t>H20</t>
  </si>
  <si>
    <t>Talasēmija</t>
  </si>
  <si>
    <t>D56</t>
  </si>
  <si>
    <t>Citi koagulācijas traucējumi</t>
  </si>
  <si>
    <t>D68</t>
  </si>
  <si>
    <t>D82</t>
  </si>
  <si>
    <t>Citi citur neklasificēti,imūno mehānismu traucējumi</t>
  </si>
  <si>
    <t>D89</t>
  </si>
  <si>
    <t xml:space="preserve">Asinsrites sistēmas slimības </t>
  </si>
  <si>
    <t>Plaušu embolija</t>
  </si>
  <si>
    <t>I26</t>
  </si>
  <si>
    <t>Citas kardiopulmonālas slimības</t>
  </si>
  <si>
    <t>I27</t>
  </si>
  <si>
    <t>Citi vadīšanas traucējumi</t>
  </si>
  <si>
    <t>I45</t>
  </si>
  <si>
    <t>I47</t>
  </si>
  <si>
    <t>Cita veida sirds aritmijas</t>
  </si>
  <si>
    <t>I49</t>
  </si>
  <si>
    <t>Citas perifērisko asinsvadu slimības</t>
  </si>
  <si>
    <t>I73</t>
  </si>
  <si>
    <t>Cita veida venoza embolija un tromboze</t>
  </si>
  <si>
    <t>I82</t>
  </si>
  <si>
    <t xml:space="preserve">Audzēji </t>
  </si>
  <si>
    <t>C71</t>
  </si>
  <si>
    <t>C92</t>
  </si>
  <si>
    <t>Citi un /neprec.limfoīdo,asinsrades un radniecīgu audu ļaund.audz.</t>
  </si>
  <si>
    <t>C96</t>
  </si>
  <si>
    <t>Pārējo un neprecīzi noteiktu gremošanas sistēmas daļu labdabīgs audzējs</t>
  </si>
  <si>
    <t>D13</t>
  </si>
  <si>
    <t>Hemangioma un limfangioma, jebkura lokalizācija</t>
  </si>
  <si>
    <t>D18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</si>
  <si>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</si>
  <si>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</si>
  <si>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</si>
  <si>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</si>
  <si>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 xml:space="preserve">Elpošanas sistēmas slimības </t>
  </si>
  <si>
    <t>Citur neklasificēta plaušu eozinofilija</t>
  </si>
  <si>
    <t>J82</t>
  </si>
  <si>
    <t>J84</t>
  </si>
  <si>
    <t>Citi aizkuņģa dziedzera iekšējās sekrēcijas traucējumi</t>
  </si>
  <si>
    <t>E16</t>
  </si>
  <si>
    <t>E23</t>
  </si>
  <si>
    <t>Kušinga sindroms</t>
  </si>
  <si>
    <t>E24</t>
  </si>
  <si>
    <t>E25</t>
  </si>
  <si>
    <t>Sēklinieku disfunkcija</t>
  </si>
  <si>
    <t>E29</t>
  </si>
  <si>
    <t>Citi aminoskābju vielmaiņas traucējumi</t>
  </si>
  <si>
    <t>E72</t>
  </si>
  <si>
    <t>E83</t>
  </si>
  <si>
    <t>Amiloidoze</t>
  </si>
  <si>
    <t>E85</t>
  </si>
  <si>
    <t>Citur neklasificēti pēcmanipulāciju, endokrīni un vielmaiņas traucējumi</t>
  </si>
  <si>
    <t>E89</t>
  </si>
  <si>
    <t>Citas aknu slimības</t>
  </si>
  <si>
    <t>K76</t>
  </si>
  <si>
    <t>Humānā imūndeficīta vīrusa [HIV] infekcija ar citām izpausmēm</t>
  </si>
  <si>
    <t>B23</t>
  </si>
  <si>
    <t>Ehinokokoze</t>
  </si>
  <si>
    <t>B67</t>
  </si>
  <si>
    <t>Muskuļu, skeleta un saistaudu slimības</t>
  </si>
  <si>
    <t>M07</t>
  </si>
  <si>
    <t>Juvenīlais artrīts</t>
  </si>
  <si>
    <t>M08</t>
  </si>
  <si>
    <t>Podagra</t>
  </si>
  <si>
    <t>M10</t>
  </si>
  <si>
    <t>Nodozais poliarterīts un radniecīgi stāvokļi</t>
  </si>
  <si>
    <t>M30</t>
  </si>
  <si>
    <t>M31</t>
  </si>
  <si>
    <t>M32</t>
  </si>
  <si>
    <t>M33</t>
  </si>
  <si>
    <t>M35</t>
  </si>
  <si>
    <t>M47</t>
  </si>
  <si>
    <t>Miozīts</t>
  </si>
  <si>
    <t>M60</t>
  </si>
  <si>
    <t>Citi kaulu bojājumi</t>
  </si>
  <si>
    <t>M89</t>
  </si>
  <si>
    <t>Citi skrimšļu bojājumi</t>
  </si>
  <si>
    <t>M94</t>
  </si>
  <si>
    <t>Iedzimtas aknu, žultsvadu un žultpūšļa anomālijas</t>
  </si>
  <si>
    <t>Q44</t>
  </si>
  <si>
    <t>Citas iedzimtas vīriešu dzimumorgānu anomālijas</t>
  </si>
  <si>
    <t>Q55</t>
  </si>
  <si>
    <t>Cistiskā nieru slimība</t>
  </si>
  <si>
    <t>Q61</t>
  </si>
  <si>
    <t>Citas osteohondrodisplāzijas</t>
  </si>
  <si>
    <t>Q78</t>
  </si>
  <si>
    <t>Citas citur neklasificētas hromosomu anomālijas</t>
  </si>
  <si>
    <t>Q99</t>
  </si>
  <si>
    <t>G11</t>
  </si>
  <si>
    <t>Spināla muskuļu atrofija un citi radniecīgi sindromi</t>
  </si>
  <si>
    <t>G12</t>
  </si>
  <si>
    <t>Cita veida akūta diseminēta demielinizācija</t>
  </si>
  <si>
    <t>G36</t>
  </si>
  <si>
    <t>Citas demielinizējošas centrālās nervu sistēmas slimības</t>
  </si>
  <si>
    <t>G37</t>
  </si>
  <si>
    <t>G40</t>
  </si>
  <si>
    <t>G70</t>
  </si>
  <si>
    <t>Primāras muskuļu slimības</t>
  </si>
  <si>
    <t>G71</t>
  </si>
  <si>
    <t>G95</t>
  </si>
  <si>
    <t>Specifiski runas un valodas attīstības traucējumi</t>
  </si>
  <si>
    <t>F80</t>
  </si>
  <si>
    <t>Hiperkinētiski traucējumi</t>
  </si>
  <si>
    <t>F90</t>
  </si>
  <si>
    <t>Z93</t>
  </si>
  <si>
    <t>Z94</t>
  </si>
  <si>
    <t>Z95</t>
  </si>
  <si>
    <t>Akūts nefrītisks sindroms</t>
  </si>
  <si>
    <t>N00</t>
  </si>
  <si>
    <t>Cistīts</t>
  </si>
  <si>
    <t>N30</t>
  </si>
  <si>
    <t>Citur neklasificētas sāpes</t>
  </si>
  <si>
    <t>R52</t>
  </si>
  <si>
    <t>KOPĀ III:</t>
  </si>
  <si>
    <t>IV Atbalsta maksājums individuālām aptiekām :</t>
  </si>
  <si>
    <t>V C sarakstā iekļauto (parenterālo) zāļu iegāde:</t>
  </si>
  <si>
    <t xml:space="preserve">VI Papildus maksājums Covid-19: </t>
  </si>
  <si>
    <t>VII Atgrieztie līdzekļi fiziskām personām:</t>
  </si>
  <si>
    <t>VIII Izsniegtie medikamenti iepriekšējos pārskata periodos</t>
  </si>
  <si>
    <t>KOPĀ I+II+III+IV+V+VI+VII+VIII:</t>
  </si>
  <si>
    <t>Diagnožu grupas kods saskaņā ar SSK-X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</si>
</sst>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b/>
      <sz val="10"/>
      <name val="Times New Roman"/>
      <family val="1"/>
      <charset val="186"/>
    </font>
    <font>
      <sz val="10"/>
      <color indexed="8"/>
      <name val="Arial"/>
      <family val="2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0"/>
      <name val="Arial"/>
      <family val="2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2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Border="0"/>
    <xf numFmtId="0" fontId="3" fillId="0" borderId="0"/>
    <xf numFmtId="0" fontId="5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1" applyFont="1" applyBorder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3" applyFont="1" applyFill="1" applyBorder="1" applyAlignment="1">
      <alignment horizontal="center" vertical="center" wrapText="1"/>
    </xf>
    <xf numFmtId="0" fontId="1" fillId="3" borderId="4" xfId="3" applyFont="1" applyFill="1" applyBorder="1" applyAlignment="1">
      <alignment horizontal="center" vertical="center"/>
    </xf>
    <xf numFmtId="4" fontId="1" fillId="3" borderId="4" xfId="3" applyNumberFormat="1" applyFont="1" applyFill="1" applyBorder="1" applyAlignment="1">
      <alignment horizontal="center" vertical="center" wrapText="1"/>
    </xf>
    <xf numFmtId="3" fontId="1" fillId="3" borderId="4" xfId="3" applyNumberFormat="1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1" fillId="4" borderId="5" xfId="1" applyNumberFormat="1" applyFont="1" applyFill="1" applyBorder="1" applyAlignment="1">
      <alignment horizontal="center" vertical="center" wrapText="1"/>
    </xf>
    <xf numFmtId="3" fontId="1" fillId="4" borderId="5" xfId="1" applyNumberFormat="1" applyFont="1" applyFill="1" applyBorder="1" applyAlignment="1">
      <alignment vertical="center" wrapText="1"/>
    </xf>
    <xf numFmtId="4" fontId="1" fillId="4" borderId="5" xfId="1" applyNumberFormat="1" applyFont="1" applyFill="1" applyBorder="1" applyAlignment="1">
      <alignment vertical="center" wrapText="1"/>
    </xf>
    <xf numFmtId="0" fontId="0" fillId="0" borderId="5" xfId="0" applyBorder="1"/>
    <xf numFmtId="4" fontId="0" fillId="0" borderId="5" xfId="0" applyNumberFormat="1" applyBorder="1"/>
    <xf numFmtId="3" fontId="0" fillId="0" borderId="5" xfId="0" applyNumberFormat="1" applyBorder="1"/>
    <xf numFmtId="4" fontId="3" fillId="0" borderId="5" xfId="1" applyNumberFormat="1" applyFont="1" applyBorder="1"/>
    <xf numFmtId="4" fontId="1" fillId="4" borderId="5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vertical="center"/>
    </xf>
    <xf numFmtId="0" fontId="1" fillId="4" borderId="5" xfId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right" vertical="center"/>
    </xf>
    <xf numFmtId="3" fontId="6" fillId="4" borderId="5" xfId="0" applyNumberFormat="1" applyFont="1" applyFill="1" applyBorder="1" applyAlignment="1">
      <alignment horizontal="right" vertical="center"/>
    </xf>
    <xf numFmtId="4" fontId="1" fillId="3" borderId="12" xfId="2" applyNumberFormat="1" applyFont="1" applyFill="1" applyBorder="1" applyAlignment="1">
      <alignment vertical="center"/>
    </xf>
    <xf numFmtId="3" fontId="1" fillId="3" borderId="12" xfId="2" applyNumberFormat="1" applyFont="1" applyFill="1" applyBorder="1" applyAlignment="1">
      <alignment vertical="center"/>
    </xf>
    <xf numFmtId="2" fontId="1" fillId="3" borderId="12" xfId="2" applyNumberFormat="1" applyFont="1" applyFill="1" applyBorder="1" applyAlignment="1">
      <alignment vertical="center"/>
    </xf>
    <xf numFmtId="0" fontId="1" fillId="3" borderId="12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right" vertical="center"/>
    </xf>
    <xf numFmtId="2" fontId="1" fillId="3" borderId="20" xfId="2" applyNumberFormat="1" applyFont="1" applyFill="1" applyBorder="1" applyAlignment="1">
      <alignment vertical="center"/>
    </xf>
    <xf numFmtId="1" fontId="1" fillId="3" borderId="20" xfId="2" applyNumberFormat="1" applyFont="1" applyFill="1" applyBorder="1" applyAlignment="1">
      <alignment vertical="center"/>
    </xf>
    <xf numFmtId="1" fontId="1" fillId="3" borderId="20" xfId="2" applyNumberFormat="1" applyFont="1" applyFill="1" applyBorder="1" applyAlignment="1">
      <alignment horizontal="right" vertical="center"/>
    </xf>
    <xf numFmtId="2" fontId="1" fillId="3" borderId="20" xfId="2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/>
    <xf numFmtId="0" fontId="7" fillId="0" borderId="0" xfId="1" applyFont="1" applyBorder="1" applyAlignment="1">
      <alignment horizontal="right" vertical="center"/>
    </xf>
    <xf numFmtId="3" fontId="1" fillId="3" borderId="12" xfId="0" applyNumberFormat="1" applyFont="1" applyFill="1" applyBorder="1"/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Border="1"/>
    <xf numFmtId="4" fontId="3" fillId="0" borderId="0" xfId="1" applyNumberFormat="1" applyFont="1" applyBorder="1"/>
    <xf numFmtId="0" fontId="1" fillId="3" borderId="5" xfId="2" applyFont="1" applyFill="1" applyBorder="1" applyAlignment="1">
      <alignment horizontal="center" vertical="center" wrapText="1"/>
    </xf>
    <xf numFmtId="2" fontId="1" fillId="3" borderId="25" xfId="2" applyNumberFormat="1" applyFont="1" applyFill="1" applyBorder="1" applyAlignment="1">
      <alignment horizontal="center" vertical="center" wrapText="1"/>
    </xf>
    <xf numFmtId="1" fontId="1" fillId="4" borderId="5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vertical="center" wrapText="1"/>
    </xf>
    <xf numFmtId="1" fontId="7" fillId="0" borderId="6" xfId="2" applyNumberFormat="1" applyFont="1" applyBorder="1" applyAlignment="1">
      <alignment horizontal="center" vertical="center"/>
    </xf>
    <xf numFmtId="1" fontId="1" fillId="4" borderId="25" xfId="2" applyNumberFormat="1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/>
    <xf numFmtId="1" fontId="1" fillId="4" borderId="5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left" vertical="center" wrapText="1"/>
    </xf>
    <xf numFmtId="1" fontId="7" fillId="2" borderId="5" xfId="2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vertical="center" wrapText="1"/>
    </xf>
    <xf numFmtId="1" fontId="7" fillId="2" borderId="27" xfId="2" applyNumberFormat="1" applyFont="1" applyFill="1" applyBorder="1" applyAlignment="1">
      <alignment horizontal="center" vertical="center" wrapText="1"/>
    </xf>
    <xf numFmtId="1" fontId="7" fillId="0" borderId="5" xfId="2" applyNumberFormat="1" applyFont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/>
    </xf>
    <xf numFmtId="1" fontId="7" fillId="2" borderId="25" xfId="2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1" fillId="4" borderId="5" xfId="2" applyFont="1" applyFill="1" applyBorder="1" applyAlignment="1">
      <alignment vertical="center"/>
    </xf>
    <xf numFmtId="0" fontId="1" fillId="4" borderId="24" xfId="2" applyFont="1" applyFill="1" applyBorder="1" applyAlignment="1">
      <alignment horizontal="left" vertical="center"/>
    </xf>
    <xf numFmtId="0" fontId="1" fillId="4" borderId="26" xfId="2" applyFont="1" applyFill="1" applyBorder="1" applyAlignment="1">
      <alignment horizontal="left" vertical="center"/>
    </xf>
    <xf numFmtId="3" fontId="7" fillId="2" borderId="5" xfId="2" applyNumberFormat="1" applyFont="1" applyFill="1" applyBorder="1" applyAlignment="1">
      <alignment horizontal="center" vertical="center" wrapText="1"/>
    </xf>
    <xf numFmtId="1" fontId="7" fillId="0" borderId="25" xfId="2" applyNumberFormat="1" applyFont="1" applyBorder="1" applyAlignment="1">
      <alignment horizontal="center" vertical="center" wrapText="1"/>
    </xf>
    <xf numFmtId="1" fontId="7" fillId="2" borderId="6" xfId="2" applyNumberFormat="1" applyFont="1" applyFill="1" applyBorder="1" applyAlignment="1">
      <alignment horizontal="center" vertical="center" wrapText="1"/>
    </xf>
    <xf numFmtId="1" fontId="1" fillId="2" borderId="5" xfId="2" applyNumberFormat="1" applyFont="1" applyFill="1" applyBorder="1" applyAlignment="1">
      <alignment horizontal="center" vertical="center" wrapText="1"/>
    </xf>
    <xf numFmtId="0" fontId="1" fillId="2" borderId="24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4" xfId="2" applyFont="1" applyFill="1" applyBorder="1" applyAlignment="1">
      <alignment horizontal="center" vertical="center"/>
    </xf>
    <xf numFmtId="0" fontId="1" fillId="2" borderId="26" xfId="2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center" vertical="center"/>
    </xf>
    <xf numFmtId="4" fontId="1" fillId="2" borderId="5" xfId="2" applyNumberFormat="1" applyFont="1" applyFill="1" applyBorder="1" applyAlignment="1">
      <alignment horizontal="center" vertical="center" wrapText="1"/>
    </xf>
    <xf numFmtId="0" fontId="1" fillId="2" borderId="24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4" fontId="1" fillId="2" borderId="24" xfId="2" applyNumberFormat="1" applyFont="1" applyFill="1" applyBorder="1" applyAlignment="1">
      <alignment horizontal="center" vertical="center" wrapText="1"/>
    </xf>
    <xf numFmtId="4" fontId="1" fillId="2" borderId="25" xfId="2" applyNumberFormat="1" applyFont="1" applyFill="1" applyBorder="1" applyAlignment="1">
      <alignment horizontal="center" vertical="center" wrapText="1"/>
    </xf>
    <xf numFmtId="2" fontId="1" fillId="2" borderId="24" xfId="2" applyNumberFormat="1" applyFont="1" applyFill="1" applyBorder="1" applyAlignment="1">
      <alignment horizontal="center" vertical="center" wrapText="1"/>
    </xf>
    <xf numFmtId="2" fontId="1" fillId="2" borderId="25" xfId="2" applyNumberFormat="1" applyFont="1" applyFill="1" applyBorder="1" applyAlignment="1">
      <alignment horizontal="center" vertical="center" wrapText="1"/>
    </xf>
    <xf numFmtId="0" fontId="1" fillId="4" borderId="24" xfId="2" applyFont="1" applyFill="1" applyBorder="1" applyAlignment="1">
      <alignment horizontal="left" vertical="center" wrapText="1"/>
    </xf>
    <xf numFmtId="0" fontId="1" fillId="4" borderId="26" xfId="2" applyFont="1" applyFill="1" applyBorder="1" applyAlignment="1">
      <alignment horizontal="left" vertical="center" wrapText="1"/>
    </xf>
    <xf numFmtId="4" fontId="1" fillId="4" borderId="5" xfId="2" applyNumberFormat="1" applyFont="1" applyFill="1" applyBorder="1" applyAlignment="1">
      <alignment horizontal="center" vertical="center" wrapText="1"/>
    </xf>
    <xf numFmtId="0" fontId="7" fillId="0" borderId="24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/>
    </xf>
    <xf numFmtId="4" fontId="1" fillId="4" borderId="24" xfId="2" applyNumberFormat="1" applyFont="1" applyFill="1" applyBorder="1" applyAlignment="1">
      <alignment horizontal="center" vertical="center" wrapText="1"/>
    </xf>
    <xf numFmtId="4" fontId="1" fillId="4" borderId="25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left" vertical="center" wrapText="1"/>
    </xf>
    <xf numFmtId="0" fontId="7" fillId="2" borderId="25" xfId="2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/>
    </xf>
    <xf numFmtId="4" fontId="7" fillId="0" borderId="25" xfId="0" applyNumberFormat="1" applyFont="1" applyBorder="1" applyAlignment="1">
      <alignment horizontal="center"/>
    </xf>
    <xf numFmtId="0" fontId="1" fillId="4" borderId="24" xfId="2" applyFont="1" applyFill="1" applyBorder="1" applyAlignment="1">
      <alignment horizontal="left" vertical="center"/>
    </xf>
    <xf numFmtId="0" fontId="1" fillId="4" borderId="26" xfId="2" applyFont="1" applyFill="1" applyBorder="1" applyAlignment="1">
      <alignment horizontal="left" vertical="center"/>
    </xf>
    <xf numFmtId="0" fontId="1" fillId="4" borderId="5" xfId="2" applyFont="1" applyFill="1" applyBorder="1" applyAlignment="1">
      <alignment horizontal="left" vertical="center"/>
    </xf>
    <xf numFmtId="4" fontId="7" fillId="2" borderId="24" xfId="0" applyNumberFormat="1" applyFont="1" applyFill="1" applyBorder="1" applyAlignment="1">
      <alignment horizontal="center"/>
    </xf>
    <xf numFmtId="4" fontId="7" fillId="2" borderId="25" xfId="0" applyNumberFormat="1" applyFont="1" applyFill="1" applyBorder="1" applyAlignment="1">
      <alignment horizontal="center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2" fontId="1" fillId="4" borderId="24" xfId="2" applyNumberFormat="1" applyFont="1" applyFill="1" applyBorder="1" applyAlignment="1">
      <alignment horizontal="center" vertical="center" wrapText="1"/>
    </xf>
    <xf numFmtId="2" fontId="1" fillId="4" borderId="25" xfId="2" applyNumberFormat="1" applyFont="1" applyFill="1" applyBorder="1" applyAlignment="1">
      <alignment horizontal="center" vertical="center" wrapText="1"/>
    </xf>
    <xf numFmtId="4" fontId="7" fillId="0" borderId="24" xfId="2" applyNumberFormat="1" applyFont="1" applyBorder="1" applyAlignment="1">
      <alignment horizontal="center" vertical="center" wrapText="1"/>
    </xf>
    <xf numFmtId="4" fontId="7" fillId="0" borderId="25" xfId="2" applyNumberFormat="1" applyFont="1" applyBorder="1" applyAlignment="1">
      <alignment horizontal="center" vertical="center" wrapText="1"/>
    </xf>
    <xf numFmtId="0" fontId="1" fillId="4" borderId="5" xfId="2" applyFont="1" applyFill="1" applyBorder="1" applyAlignment="1">
      <alignment horizontal="left" vertical="center" wrapText="1"/>
    </xf>
    <xf numFmtId="0" fontId="1" fillId="3" borderId="9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9" xfId="2" applyFont="1" applyFill="1" applyBorder="1" applyAlignment="1">
      <alignment horizontal="center" vertical="center"/>
    </xf>
    <xf numFmtId="0" fontId="1" fillId="3" borderId="10" xfId="2" applyFont="1" applyFill="1" applyBorder="1" applyAlignment="1">
      <alignment horizontal="center" vertical="center"/>
    </xf>
    <xf numFmtId="0" fontId="1" fillId="3" borderId="11" xfId="2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 wrapText="1"/>
    </xf>
    <xf numFmtId="0" fontId="1" fillId="2" borderId="0" xfId="2" applyFont="1" applyFill="1" applyAlignment="1">
      <alignment horizontal="left" vertical="center" wrapText="1"/>
    </xf>
    <xf numFmtId="0" fontId="1" fillId="2" borderId="22" xfId="2" applyFont="1" applyFill="1" applyBorder="1" applyAlignment="1">
      <alignment horizontal="left" vertical="center" wrapText="1"/>
    </xf>
    <xf numFmtId="0" fontId="1" fillId="2" borderId="23" xfId="2" applyFont="1" applyFill="1" applyBorder="1" applyAlignment="1">
      <alignment horizontal="left" vertical="center" wrapText="1"/>
    </xf>
    <xf numFmtId="0" fontId="1" fillId="3" borderId="24" xfId="2" applyFont="1" applyFill="1" applyBorder="1" applyAlignment="1">
      <alignment horizontal="center" vertical="center" wrapText="1"/>
    </xf>
    <xf numFmtId="0" fontId="1" fillId="3" borderId="25" xfId="2" applyFont="1" applyFill="1" applyBorder="1" applyAlignment="1">
      <alignment horizontal="center" vertical="center" wrapText="1"/>
    </xf>
    <xf numFmtId="4" fontId="1" fillId="3" borderId="5" xfId="2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1" fillId="0" borderId="1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7" fillId="4" borderId="14" xfId="1" applyFont="1" applyFill="1" applyBorder="1" applyAlignment="1">
      <alignment horizontal="left" vertical="center"/>
    </xf>
    <xf numFmtId="0" fontId="7" fillId="4" borderId="15" xfId="1" applyFont="1" applyFill="1" applyBorder="1" applyAlignment="1">
      <alignment horizontal="left" vertical="center"/>
    </xf>
    <xf numFmtId="0" fontId="7" fillId="4" borderId="16" xfId="1" applyFont="1" applyFill="1" applyBorder="1" applyAlignment="1">
      <alignment horizontal="left" vertical="center"/>
    </xf>
    <xf numFmtId="0" fontId="7" fillId="4" borderId="17" xfId="1" applyFont="1" applyFill="1" applyBorder="1" applyAlignment="1">
      <alignment horizontal="left" vertical="center" wrapText="1"/>
    </xf>
    <xf numFmtId="0" fontId="7" fillId="4" borderId="18" xfId="1" applyFont="1" applyFill="1" applyBorder="1" applyAlignment="1">
      <alignment horizontal="left" vertical="center" wrapText="1"/>
    </xf>
    <xf numFmtId="0" fontId="7" fillId="4" borderId="19" xfId="1" applyFont="1" applyFill="1" applyBorder="1" applyAlignment="1">
      <alignment horizontal="left" vertical="center" wrapText="1"/>
    </xf>
    <xf numFmtId="3" fontId="0" fillId="0" borderId="7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2" xfId="2" applyFont="1" applyFill="1" applyBorder="1" applyAlignment="1">
      <alignment horizontal="left" vertical="center" wrapText="1"/>
    </xf>
    <xf numFmtId="0" fontId="1" fillId="2" borderId="3" xfId="2" applyFont="1" applyFill="1" applyBorder="1" applyAlignment="1">
      <alignment horizontal="left" vertical="center" wrapText="1"/>
    </xf>
  </cellXfs>
  <cellStyles count="4">
    <cellStyle name="Comma_R0001_veiktais_darbs_2009_UZŅEMŠANAS_NODAĻA" xfId="3" xr:uid="{274B83E9-D47A-4A00-8932-19DC4887D4B0}"/>
    <cellStyle name="Normal" xfId="0" builtinId="0"/>
    <cellStyle name="Normal 2" xfId="1" xr:uid="{003D3355-99E0-4DD4-9B15-03013D37291B}"/>
    <cellStyle name="Normal 3" xfId="2" xr:uid="{EB764620-17C5-4456-A644-BF3EB1D80E5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31AA-B36B-44EE-824C-E2608C4FF497}">
  <dimension ref="A1:J650"/>
  <sheetViews>
    <sheetView tabSelected="1" topLeftCell="A614" workbookViewId="0">
      <selection activeCell="B631" sqref="B631:C631"/>
    </sheetView>
  </sheetViews>
  <sheetFormatPr defaultColWidth="9.140625" defaultRowHeight="12.75" x14ac:dyDescent="0.2"/>
  <cols>
    <col min="1" max="1" width="12.28515625" style="39" customWidth="1"/>
    <col min="2" max="2" width="52.140625" style="20" customWidth="1"/>
    <col min="3" max="3" width="45.28515625" style="2" customWidth="1"/>
    <col min="4" max="4" width="12.42578125" style="2" customWidth="1"/>
    <col min="5" max="5" width="16.28515625" style="41" customWidth="1"/>
    <col min="6" max="6" width="11.140625" style="40" customWidth="1"/>
    <col min="7" max="7" width="11.5703125" style="40" customWidth="1"/>
    <col min="8" max="8" width="14.28515625" style="41" customWidth="1"/>
    <col min="9" max="16384" width="9.140625" style="2"/>
  </cols>
  <sheetData>
    <row r="1" spans="1:10" ht="12.75" customHeight="1" x14ac:dyDescent="0.2">
      <c r="A1" s="140" t="s">
        <v>0</v>
      </c>
      <c r="B1" s="140"/>
      <c r="C1" s="140"/>
      <c r="D1" s="140"/>
      <c r="E1" s="140"/>
      <c r="F1" s="140"/>
      <c r="G1" s="1"/>
      <c r="H1" s="1"/>
    </row>
    <row r="2" spans="1:10" ht="18.75" customHeight="1" x14ac:dyDescent="0.2">
      <c r="A2" s="141" t="s">
        <v>1</v>
      </c>
      <c r="B2" s="141"/>
      <c r="C2" s="141"/>
      <c r="D2" s="141"/>
      <c r="E2" s="141"/>
      <c r="F2" s="141"/>
      <c r="G2" s="3"/>
      <c r="H2" s="3"/>
    </row>
    <row r="3" spans="1:10" ht="12.75" customHeight="1" x14ac:dyDescent="0.2">
      <c r="A3" s="140" t="s">
        <v>2</v>
      </c>
      <c r="B3" s="140"/>
      <c r="C3" s="140"/>
      <c r="D3" s="140"/>
      <c r="E3" s="140"/>
      <c r="F3" s="140"/>
      <c r="G3" s="3"/>
      <c r="H3" s="3"/>
    </row>
    <row r="4" spans="1:10" ht="18.75" x14ac:dyDescent="0.2">
      <c r="A4" s="4"/>
      <c r="B4" s="4"/>
      <c r="C4" s="4"/>
      <c r="D4" s="4"/>
      <c r="E4" s="4"/>
      <c r="F4" s="4"/>
      <c r="G4" s="3"/>
      <c r="H4" s="3"/>
    </row>
    <row r="5" spans="1:10" ht="21" customHeight="1" x14ac:dyDescent="0.2">
      <c r="A5" s="142" t="s">
        <v>3</v>
      </c>
      <c r="B5" s="142"/>
      <c r="C5" s="142"/>
      <c r="D5" s="142"/>
      <c r="E5" s="142"/>
      <c r="F5" s="142"/>
      <c r="G5" s="142"/>
      <c r="H5" s="142"/>
    </row>
    <row r="6" spans="1:10" ht="21.75" customHeight="1" thickBot="1" x14ac:dyDescent="0.25">
      <c r="A6" s="143" t="s">
        <v>4</v>
      </c>
      <c r="B6" s="144"/>
      <c r="C6" s="144"/>
      <c r="D6" s="144"/>
      <c r="E6" s="144"/>
      <c r="F6" s="144"/>
      <c r="G6" s="144"/>
      <c r="H6" s="144"/>
    </row>
    <row r="7" spans="1:10" ht="51" x14ac:dyDescent="0.2">
      <c r="A7" s="5" t="s">
        <v>5</v>
      </c>
      <c r="B7" s="5" t="s">
        <v>6</v>
      </c>
      <c r="C7" s="6" t="s">
        <v>7</v>
      </c>
      <c r="D7" s="5" t="s">
        <v>8</v>
      </c>
      <c r="E7" s="7" t="s">
        <v>9</v>
      </c>
      <c r="F7" s="8" t="s">
        <v>10</v>
      </c>
      <c r="G7" s="8" t="s">
        <v>11</v>
      </c>
      <c r="H7" s="7" t="s">
        <v>12</v>
      </c>
    </row>
    <row r="8" spans="1:10" x14ac:dyDescent="0.2">
      <c r="A8" s="9" t="s">
        <v>13</v>
      </c>
      <c r="B8" s="9" t="s">
        <v>14</v>
      </c>
      <c r="C8" s="10" t="s">
        <v>15</v>
      </c>
      <c r="D8" s="11">
        <v>100</v>
      </c>
      <c r="E8" s="12">
        <v>665130.09</v>
      </c>
      <c r="F8" s="13">
        <v>42318</v>
      </c>
      <c r="G8" s="13">
        <v>28652</v>
      </c>
      <c r="H8" s="14">
        <f t="shared" ref="H8:H71" si="0">ROUND(E8/F8,2)</f>
        <v>15.72</v>
      </c>
    </row>
    <row r="9" spans="1:10" x14ac:dyDescent="0.2">
      <c r="A9" s="15" t="s">
        <v>16</v>
      </c>
      <c r="B9" s="15" t="s">
        <v>17</v>
      </c>
      <c r="C9" s="15" t="s">
        <v>18</v>
      </c>
      <c r="D9" s="15">
        <v>100</v>
      </c>
      <c r="E9" s="16">
        <v>663778.02</v>
      </c>
      <c r="F9" s="17">
        <v>42070</v>
      </c>
      <c r="G9" s="17">
        <v>28409</v>
      </c>
      <c r="H9" s="18">
        <f t="shared" si="0"/>
        <v>15.78</v>
      </c>
    </row>
    <row r="10" spans="1:10" x14ac:dyDescent="0.2">
      <c r="A10" s="15" t="s">
        <v>19</v>
      </c>
      <c r="B10" s="15" t="s">
        <v>20</v>
      </c>
      <c r="C10" s="15" t="s">
        <v>21</v>
      </c>
      <c r="D10" s="15">
        <v>100</v>
      </c>
      <c r="E10" s="16">
        <v>1352.07</v>
      </c>
      <c r="F10" s="17">
        <v>248</v>
      </c>
      <c r="G10" s="17">
        <v>243</v>
      </c>
      <c r="H10" s="18">
        <f t="shared" si="0"/>
        <v>5.45</v>
      </c>
    </row>
    <row r="11" spans="1:10" x14ac:dyDescent="0.2">
      <c r="A11" s="9" t="s">
        <v>22</v>
      </c>
      <c r="B11" s="9" t="s">
        <v>23</v>
      </c>
      <c r="C11" s="10" t="s">
        <v>24</v>
      </c>
      <c r="D11" s="11">
        <v>100</v>
      </c>
      <c r="E11" s="12">
        <v>1619.05</v>
      </c>
      <c r="F11" s="13">
        <v>265</v>
      </c>
      <c r="G11" s="13">
        <v>250</v>
      </c>
      <c r="H11" s="19">
        <f t="shared" si="0"/>
        <v>6.11</v>
      </c>
    </row>
    <row r="12" spans="1:10" s="20" customFormat="1" x14ac:dyDescent="0.2">
      <c r="A12" s="15" t="s">
        <v>25</v>
      </c>
      <c r="B12" s="15" t="s">
        <v>26</v>
      </c>
      <c r="C12" s="15" t="s">
        <v>27</v>
      </c>
      <c r="D12" s="15">
        <v>100</v>
      </c>
      <c r="E12" s="16">
        <v>1619.05</v>
      </c>
      <c r="F12" s="17">
        <v>265</v>
      </c>
      <c r="G12" s="17">
        <v>250</v>
      </c>
      <c r="H12" s="18">
        <f t="shared" si="0"/>
        <v>6.11</v>
      </c>
      <c r="I12" s="2"/>
      <c r="J12" s="2"/>
    </row>
    <row r="13" spans="1:10" ht="25.5" x14ac:dyDescent="0.2">
      <c r="A13" s="9" t="s">
        <v>28</v>
      </c>
      <c r="B13" s="9" t="s">
        <v>29</v>
      </c>
      <c r="C13" s="10" t="s">
        <v>30</v>
      </c>
      <c r="D13" s="11">
        <v>100</v>
      </c>
      <c r="E13" s="12">
        <v>566727.9</v>
      </c>
      <c r="F13" s="13">
        <v>194</v>
      </c>
      <c r="G13" s="13">
        <v>139</v>
      </c>
      <c r="H13" s="19">
        <f t="shared" si="0"/>
        <v>2921.28</v>
      </c>
    </row>
    <row r="14" spans="1:10" x14ac:dyDescent="0.2">
      <c r="A14" s="15" t="s">
        <v>31</v>
      </c>
      <c r="B14" s="15" t="s">
        <v>32</v>
      </c>
      <c r="C14" s="15" t="s">
        <v>33</v>
      </c>
      <c r="D14" s="15">
        <v>100</v>
      </c>
      <c r="E14" s="16">
        <v>183.68</v>
      </c>
      <c r="F14" s="17">
        <v>11</v>
      </c>
      <c r="G14" s="17">
        <v>8</v>
      </c>
      <c r="H14" s="18">
        <f t="shared" si="0"/>
        <v>16.7</v>
      </c>
    </row>
    <row r="15" spans="1:10" x14ac:dyDescent="0.2">
      <c r="A15" s="15" t="s">
        <v>34</v>
      </c>
      <c r="B15" s="15" t="s">
        <v>35</v>
      </c>
      <c r="C15" s="15" t="s">
        <v>36</v>
      </c>
      <c r="D15" s="15">
        <v>100</v>
      </c>
      <c r="E15" s="16">
        <v>316.29000000000002</v>
      </c>
      <c r="F15" s="17">
        <v>3</v>
      </c>
      <c r="G15" s="17">
        <v>2</v>
      </c>
      <c r="H15" s="18">
        <f t="shared" si="0"/>
        <v>105.43</v>
      </c>
    </row>
    <row r="16" spans="1:10" x14ac:dyDescent="0.2">
      <c r="A16" s="15" t="s">
        <v>37</v>
      </c>
      <c r="B16" s="15" t="s">
        <v>38</v>
      </c>
      <c r="C16" s="15" t="s">
        <v>39</v>
      </c>
      <c r="D16" s="15">
        <v>100</v>
      </c>
      <c r="E16" s="16">
        <v>2965.7</v>
      </c>
      <c r="F16" s="17">
        <v>8</v>
      </c>
      <c r="G16" s="17">
        <v>6</v>
      </c>
      <c r="H16" s="18">
        <f t="shared" si="0"/>
        <v>370.71</v>
      </c>
    </row>
    <row r="17" spans="1:8" x14ac:dyDescent="0.2">
      <c r="A17" s="15" t="s">
        <v>40</v>
      </c>
      <c r="B17" s="15" t="s">
        <v>41</v>
      </c>
      <c r="C17" s="15" t="s">
        <v>42</v>
      </c>
      <c r="D17" s="15">
        <v>100</v>
      </c>
      <c r="E17" s="16">
        <v>454626.55</v>
      </c>
      <c r="F17" s="17">
        <v>43</v>
      </c>
      <c r="G17" s="17">
        <v>30</v>
      </c>
      <c r="H17" s="18">
        <f t="shared" si="0"/>
        <v>10572.71</v>
      </c>
    </row>
    <row r="18" spans="1:8" x14ac:dyDescent="0.2">
      <c r="A18" s="15" t="s">
        <v>43</v>
      </c>
      <c r="B18" s="15" t="s">
        <v>44</v>
      </c>
      <c r="C18" s="15" t="s">
        <v>45</v>
      </c>
      <c r="D18" s="15">
        <v>100</v>
      </c>
      <c r="E18" s="16">
        <v>41689.46</v>
      </c>
      <c r="F18" s="17">
        <v>3</v>
      </c>
      <c r="G18" s="17">
        <v>3</v>
      </c>
      <c r="H18" s="18">
        <f t="shared" si="0"/>
        <v>13896.49</v>
      </c>
    </row>
    <row r="19" spans="1:8" x14ac:dyDescent="0.2">
      <c r="A19" s="15" t="s">
        <v>46</v>
      </c>
      <c r="B19" s="15" t="s">
        <v>47</v>
      </c>
      <c r="C19" s="15" t="s">
        <v>48</v>
      </c>
      <c r="D19" s="15">
        <v>100</v>
      </c>
      <c r="E19" s="16">
        <v>807.98</v>
      </c>
      <c r="F19" s="17">
        <v>5</v>
      </c>
      <c r="G19" s="17">
        <v>5</v>
      </c>
      <c r="H19" s="18">
        <f t="shared" si="0"/>
        <v>161.6</v>
      </c>
    </row>
    <row r="20" spans="1:8" x14ac:dyDescent="0.2">
      <c r="A20" s="15" t="s">
        <v>49</v>
      </c>
      <c r="B20" s="15" t="s">
        <v>50</v>
      </c>
      <c r="C20" s="15" t="s">
        <v>51</v>
      </c>
      <c r="D20" s="15">
        <v>100</v>
      </c>
      <c r="E20" s="16">
        <v>6395.84</v>
      </c>
      <c r="F20" s="17">
        <v>37</v>
      </c>
      <c r="G20" s="17">
        <v>28</v>
      </c>
      <c r="H20" s="18">
        <f t="shared" si="0"/>
        <v>172.86</v>
      </c>
    </row>
    <row r="21" spans="1:8" x14ac:dyDescent="0.2">
      <c r="A21" s="15" t="s">
        <v>52</v>
      </c>
      <c r="B21" s="15" t="s">
        <v>53</v>
      </c>
      <c r="C21" s="15" t="s">
        <v>54</v>
      </c>
      <c r="D21" s="15">
        <v>100</v>
      </c>
      <c r="E21" s="16">
        <v>966.09</v>
      </c>
      <c r="F21" s="17">
        <v>64</v>
      </c>
      <c r="G21" s="17">
        <v>44</v>
      </c>
      <c r="H21" s="18">
        <f t="shared" si="0"/>
        <v>15.1</v>
      </c>
    </row>
    <row r="22" spans="1:8" x14ac:dyDescent="0.2">
      <c r="A22" s="15" t="s">
        <v>55</v>
      </c>
      <c r="B22" s="15" t="s">
        <v>56</v>
      </c>
      <c r="C22" s="15" t="s">
        <v>57</v>
      </c>
      <c r="D22" s="15">
        <v>100</v>
      </c>
      <c r="E22" s="16">
        <v>1498.95</v>
      </c>
      <c r="F22" s="17">
        <v>1</v>
      </c>
      <c r="G22" s="17">
        <v>1</v>
      </c>
      <c r="H22" s="18">
        <f t="shared" si="0"/>
        <v>1498.95</v>
      </c>
    </row>
    <row r="23" spans="1:8" x14ac:dyDescent="0.2">
      <c r="A23" s="15" t="s">
        <v>58</v>
      </c>
      <c r="B23" s="15" t="s">
        <v>59</v>
      </c>
      <c r="C23" s="15" t="s">
        <v>60</v>
      </c>
      <c r="D23" s="15">
        <v>100</v>
      </c>
      <c r="E23" s="16">
        <v>3617.54</v>
      </c>
      <c r="F23" s="17">
        <v>2</v>
      </c>
      <c r="G23" s="17">
        <v>1</v>
      </c>
      <c r="H23" s="18">
        <f t="shared" si="0"/>
        <v>1808.77</v>
      </c>
    </row>
    <row r="24" spans="1:8" x14ac:dyDescent="0.2">
      <c r="A24" s="15" t="s">
        <v>61</v>
      </c>
      <c r="B24" s="15" t="s">
        <v>62</v>
      </c>
      <c r="C24" s="15" t="s">
        <v>63</v>
      </c>
      <c r="D24" s="15">
        <v>100</v>
      </c>
      <c r="E24" s="16">
        <v>40324.79</v>
      </c>
      <c r="F24" s="17">
        <v>13</v>
      </c>
      <c r="G24" s="17">
        <v>9</v>
      </c>
      <c r="H24" s="18">
        <f t="shared" si="0"/>
        <v>3101.91</v>
      </c>
    </row>
    <row r="25" spans="1:8" x14ac:dyDescent="0.2">
      <c r="A25" s="15" t="s">
        <v>64</v>
      </c>
      <c r="B25" s="15" t="s">
        <v>65</v>
      </c>
      <c r="C25" s="15" t="s">
        <v>66</v>
      </c>
      <c r="D25" s="15">
        <v>100</v>
      </c>
      <c r="E25" s="16">
        <v>13335.03</v>
      </c>
      <c r="F25" s="17">
        <v>4</v>
      </c>
      <c r="G25" s="17">
        <v>3</v>
      </c>
      <c r="H25" s="18">
        <f t="shared" si="0"/>
        <v>3333.76</v>
      </c>
    </row>
    <row r="26" spans="1:8" ht="25.5" x14ac:dyDescent="0.2">
      <c r="A26" s="9" t="s">
        <v>67</v>
      </c>
      <c r="B26" s="10" t="s">
        <v>68</v>
      </c>
      <c r="C26" s="10" t="s">
        <v>69</v>
      </c>
      <c r="D26" s="21" t="s">
        <v>70</v>
      </c>
      <c r="E26" s="22">
        <f>SUM(E27+E28+E29)</f>
        <v>4978136.38</v>
      </c>
      <c r="F26" s="23">
        <f>SUM(F27+F28+F29)</f>
        <v>623344</v>
      </c>
      <c r="G26" s="23">
        <v>287575</v>
      </c>
      <c r="H26" s="22">
        <f t="shared" si="0"/>
        <v>7.99</v>
      </c>
    </row>
    <row r="27" spans="1:8" x14ac:dyDescent="0.2">
      <c r="A27" s="15" t="s">
        <v>67</v>
      </c>
      <c r="B27" s="15" t="s">
        <v>68</v>
      </c>
      <c r="C27" s="15" t="s">
        <v>69</v>
      </c>
      <c r="D27" s="15">
        <v>50</v>
      </c>
      <c r="E27" s="16">
        <v>177802.13</v>
      </c>
      <c r="F27" s="17">
        <v>10706</v>
      </c>
      <c r="G27" s="129">
        <v>287575</v>
      </c>
      <c r="H27" s="18">
        <f t="shared" si="0"/>
        <v>16.61</v>
      </c>
    </row>
    <row r="28" spans="1:8" x14ac:dyDescent="0.2">
      <c r="A28" s="15" t="s">
        <v>67</v>
      </c>
      <c r="B28" s="15" t="s">
        <v>68</v>
      </c>
      <c r="C28" s="15" t="s">
        <v>69</v>
      </c>
      <c r="D28" s="15">
        <v>75</v>
      </c>
      <c r="E28" s="16">
        <v>4636504.67</v>
      </c>
      <c r="F28" s="17">
        <v>612110</v>
      </c>
      <c r="G28" s="139"/>
      <c r="H28" s="18">
        <f t="shared" si="0"/>
        <v>7.57</v>
      </c>
    </row>
    <row r="29" spans="1:8" x14ac:dyDescent="0.2">
      <c r="A29" s="15" t="s">
        <v>67</v>
      </c>
      <c r="B29" s="15" t="s">
        <v>68</v>
      </c>
      <c r="C29" s="15" t="s">
        <v>69</v>
      </c>
      <c r="D29" s="15">
        <v>100</v>
      </c>
      <c r="E29" s="16">
        <v>163829.57999999999</v>
      </c>
      <c r="F29" s="17">
        <v>528</v>
      </c>
      <c r="G29" s="130"/>
      <c r="H29" s="18">
        <f t="shared" si="0"/>
        <v>310.27999999999997</v>
      </c>
    </row>
    <row r="30" spans="1:8" x14ac:dyDescent="0.2">
      <c r="A30" s="15" t="s">
        <v>71</v>
      </c>
      <c r="B30" s="15" t="s">
        <v>72</v>
      </c>
      <c r="C30" s="15" t="s">
        <v>73</v>
      </c>
      <c r="D30" s="15">
        <v>75</v>
      </c>
      <c r="E30" s="16">
        <v>0.78</v>
      </c>
      <c r="F30" s="17">
        <v>1</v>
      </c>
      <c r="G30" s="17">
        <v>1</v>
      </c>
      <c r="H30" s="18">
        <f t="shared" si="0"/>
        <v>0.78</v>
      </c>
    </row>
    <row r="31" spans="1:8" x14ac:dyDescent="0.2">
      <c r="A31" s="15" t="s">
        <v>74</v>
      </c>
      <c r="B31" s="15" t="s">
        <v>75</v>
      </c>
      <c r="C31" s="15" t="s">
        <v>76</v>
      </c>
      <c r="D31" s="15">
        <v>75</v>
      </c>
      <c r="E31" s="16">
        <v>0.78</v>
      </c>
      <c r="F31" s="17">
        <v>1</v>
      </c>
      <c r="G31" s="17">
        <v>1</v>
      </c>
      <c r="H31" s="18">
        <f t="shared" si="0"/>
        <v>0.78</v>
      </c>
    </row>
    <row r="32" spans="1:8" x14ac:dyDescent="0.2">
      <c r="A32" s="15" t="s">
        <v>77</v>
      </c>
      <c r="B32" s="15" t="s">
        <v>78</v>
      </c>
      <c r="C32" s="15" t="s">
        <v>79</v>
      </c>
      <c r="D32" s="15">
        <v>75</v>
      </c>
      <c r="E32" s="16">
        <v>2416739.7599999998</v>
      </c>
      <c r="F32" s="17">
        <v>459300</v>
      </c>
      <c r="G32" s="129">
        <v>258635</v>
      </c>
      <c r="H32" s="18">
        <f t="shared" si="0"/>
        <v>5.26</v>
      </c>
    </row>
    <row r="33" spans="1:8" x14ac:dyDescent="0.2">
      <c r="A33" s="15" t="s">
        <v>77</v>
      </c>
      <c r="B33" s="15" t="s">
        <v>78</v>
      </c>
      <c r="C33" s="15" t="s">
        <v>79</v>
      </c>
      <c r="D33" s="15">
        <v>100</v>
      </c>
      <c r="E33" s="16">
        <v>519.08000000000004</v>
      </c>
      <c r="F33" s="17">
        <v>104</v>
      </c>
      <c r="G33" s="130"/>
      <c r="H33" s="18">
        <f t="shared" si="0"/>
        <v>4.99</v>
      </c>
    </row>
    <row r="34" spans="1:8" x14ac:dyDescent="0.2">
      <c r="A34" s="15" t="s">
        <v>80</v>
      </c>
      <c r="B34" s="15" t="s">
        <v>81</v>
      </c>
      <c r="C34" s="15" t="s">
        <v>82</v>
      </c>
      <c r="D34" s="15">
        <v>75</v>
      </c>
      <c r="E34" s="16">
        <v>2088633.46</v>
      </c>
      <c r="F34" s="17">
        <v>397365</v>
      </c>
      <c r="G34" s="129">
        <v>226373</v>
      </c>
      <c r="H34" s="18">
        <f t="shared" si="0"/>
        <v>5.26</v>
      </c>
    </row>
    <row r="35" spans="1:8" x14ac:dyDescent="0.2">
      <c r="A35" s="15" t="s">
        <v>80</v>
      </c>
      <c r="B35" s="15" t="s">
        <v>81</v>
      </c>
      <c r="C35" s="15" t="s">
        <v>82</v>
      </c>
      <c r="D35" s="15">
        <v>100</v>
      </c>
      <c r="E35" s="16">
        <v>191.43</v>
      </c>
      <c r="F35" s="17">
        <v>42</v>
      </c>
      <c r="G35" s="130"/>
      <c r="H35" s="18">
        <f t="shared" si="0"/>
        <v>4.5599999999999996</v>
      </c>
    </row>
    <row r="36" spans="1:8" x14ac:dyDescent="0.2">
      <c r="A36" s="15" t="s">
        <v>83</v>
      </c>
      <c r="B36" s="15" t="s">
        <v>84</v>
      </c>
      <c r="C36" s="15" t="s">
        <v>85</v>
      </c>
      <c r="D36" s="15">
        <v>75</v>
      </c>
      <c r="E36" s="16">
        <v>193119.94</v>
      </c>
      <c r="F36" s="17">
        <v>36343</v>
      </c>
      <c r="G36" s="17">
        <v>20788</v>
      </c>
      <c r="H36" s="18">
        <f t="shared" si="0"/>
        <v>5.31</v>
      </c>
    </row>
    <row r="37" spans="1:8" x14ac:dyDescent="0.2">
      <c r="A37" s="15" t="s">
        <v>86</v>
      </c>
      <c r="B37" s="15" t="s">
        <v>87</v>
      </c>
      <c r="C37" s="15" t="s">
        <v>88</v>
      </c>
      <c r="D37" s="15">
        <v>75</v>
      </c>
      <c r="E37" s="16">
        <v>1713.54</v>
      </c>
      <c r="F37" s="17">
        <v>248</v>
      </c>
      <c r="G37" s="17">
        <v>134</v>
      </c>
      <c r="H37" s="18">
        <f t="shared" si="0"/>
        <v>6.91</v>
      </c>
    </row>
    <row r="38" spans="1:8" x14ac:dyDescent="0.2">
      <c r="A38" s="15" t="s">
        <v>89</v>
      </c>
      <c r="B38" s="15" t="s">
        <v>90</v>
      </c>
      <c r="C38" s="15" t="s">
        <v>91</v>
      </c>
      <c r="D38" s="15">
        <v>75</v>
      </c>
      <c r="E38" s="16">
        <v>815.18</v>
      </c>
      <c r="F38" s="17">
        <v>205</v>
      </c>
      <c r="G38" s="129">
        <v>159</v>
      </c>
      <c r="H38" s="18">
        <f t="shared" si="0"/>
        <v>3.98</v>
      </c>
    </row>
    <row r="39" spans="1:8" x14ac:dyDescent="0.2">
      <c r="A39" s="15" t="s">
        <v>89</v>
      </c>
      <c r="B39" s="15" t="s">
        <v>90</v>
      </c>
      <c r="C39" s="15" t="s">
        <v>91</v>
      </c>
      <c r="D39" s="15">
        <v>100</v>
      </c>
      <c r="E39" s="16">
        <v>5.68</v>
      </c>
      <c r="F39" s="17">
        <v>1</v>
      </c>
      <c r="G39" s="130"/>
      <c r="H39" s="18">
        <f t="shared" si="0"/>
        <v>5.68</v>
      </c>
    </row>
    <row r="40" spans="1:8" x14ac:dyDescent="0.2">
      <c r="A40" s="15" t="s">
        <v>92</v>
      </c>
      <c r="B40" s="15" t="s">
        <v>93</v>
      </c>
      <c r="C40" s="15" t="s">
        <v>94</v>
      </c>
      <c r="D40" s="15">
        <v>75</v>
      </c>
      <c r="E40" s="16">
        <v>132457.64000000001</v>
      </c>
      <c r="F40" s="17">
        <v>25139</v>
      </c>
      <c r="G40" s="129">
        <v>14799</v>
      </c>
      <c r="H40" s="18">
        <f t="shared" si="0"/>
        <v>5.27</v>
      </c>
    </row>
    <row r="41" spans="1:8" x14ac:dyDescent="0.2">
      <c r="A41" s="15" t="s">
        <v>92</v>
      </c>
      <c r="B41" s="15" t="s">
        <v>93</v>
      </c>
      <c r="C41" s="15" t="s">
        <v>94</v>
      </c>
      <c r="D41" s="15">
        <v>100</v>
      </c>
      <c r="E41" s="16">
        <v>321.97000000000003</v>
      </c>
      <c r="F41" s="17">
        <v>61</v>
      </c>
      <c r="G41" s="130"/>
      <c r="H41" s="18">
        <f t="shared" si="0"/>
        <v>5.28</v>
      </c>
    </row>
    <row r="42" spans="1:8" x14ac:dyDescent="0.2">
      <c r="A42" s="15" t="s">
        <v>95</v>
      </c>
      <c r="B42" s="15" t="s">
        <v>96</v>
      </c>
      <c r="C42" s="15" t="s">
        <v>97</v>
      </c>
      <c r="D42" s="15">
        <v>75</v>
      </c>
      <c r="E42" s="16">
        <v>397405.61</v>
      </c>
      <c r="F42" s="17">
        <v>56037</v>
      </c>
      <c r="G42" s="129">
        <v>42633</v>
      </c>
      <c r="H42" s="18">
        <f t="shared" si="0"/>
        <v>7.09</v>
      </c>
    </row>
    <row r="43" spans="1:8" x14ac:dyDescent="0.2">
      <c r="A43" s="15" t="s">
        <v>95</v>
      </c>
      <c r="B43" s="15" t="s">
        <v>96</v>
      </c>
      <c r="C43" s="15" t="s">
        <v>97</v>
      </c>
      <c r="D43" s="15">
        <v>100</v>
      </c>
      <c r="E43" s="16">
        <v>4.3099999999999996</v>
      </c>
      <c r="F43" s="17">
        <v>1</v>
      </c>
      <c r="G43" s="130"/>
      <c r="H43" s="18">
        <f t="shared" si="0"/>
        <v>4.3099999999999996</v>
      </c>
    </row>
    <row r="44" spans="1:8" x14ac:dyDescent="0.2">
      <c r="A44" s="15" t="s">
        <v>98</v>
      </c>
      <c r="B44" s="15" t="s">
        <v>99</v>
      </c>
      <c r="C44" s="15" t="s">
        <v>100</v>
      </c>
      <c r="D44" s="15">
        <v>75</v>
      </c>
      <c r="E44" s="16">
        <v>298296.14</v>
      </c>
      <c r="F44" s="17">
        <v>38046</v>
      </c>
      <c r="G44" s="17">
        <v>29369</v>
      </c>
      <c r="H44" s="18">
        <f t="shared" si="0"/>
        <v>7.84</v>
      </c>
    </row>
    <row r="45" spans="1:8" x14ac:dyDescent="0.2">
      <c r="A45" s="15" t="s">
        <v>101</v>
      </c>
      <c r="B45" s="15" t="s">
        <v>102</v>
      </c>
      <c r="C45" s="15" t="s">
        <v>103</v>
      </c>
      <c r="D45" s="15">
        <v>75</v>
      </c>
      <c r="E45" s="16">
        <v>1570.22</v>
      </c>
      <c r="F45" s="17">
        <v>496</v>
      </c>
      <c r="G45" s="17">
        <v>349</v>
      </c>
      <c r="H45" s="18">
        <f t="shared" si="0"/>
        <v>3.17</v>
      </c>
    </row>
    <row r="46" spans="1:8" x14ac:dyDescent="0.2">
      <c r="A46" s="15" t="s">
        <v>104</v>
      </c>
      <c r="B46" s="15" t="s">
        <v>105</v>
      </c>
      <c r="C46" s="15" t="s">
        <v>106</v>
      </c>
      <c r="D46" s="15">
        <v>75</v>
      </c>
      <c r="E46" s="16">
        <v>97539.25</v>
      </c>
      <c r="F46" s="17">
        <v>17495</v>
      </c>
      <c r="G46" s="129">
        <v>14087</v>
      </c>
      <c r="H46" s="18">
        <f t="shared" si="0"/>
        <v>5.58</v>
      </c>
    </row>
    <row r="47" spans="1:8" x14ac:dyDescent="0.2">
      <c r="A47" s="15" t="s">
        <v>104</v>
      </c>
      <c r="B47" s="15" t="s">
        <v>105</v>
      </c>
      <c r="C47" s="15" t="s">
        <v>106</v>
      </c>
      <c r="D47" s="15">
        <v>100</v>
      </c>
      <c r="E47" s="16">
        <v>4.3099999999999996</v>
      </c>
      <c r="F47" s="17">
        <v>1</v>
      </c>
      <c r="G47" s="130"/>
      <c r="H47" s="18">
        <f t="shared" si="0"/>
        <v>4.3099999999999996</v>
      </c>
    </row>
    <row r="48" spans="1:8" x14ac:dyDescent="0.2">
      <c r="A48" s="15" t="s">
        <v>107</v>
      </c>
      <c r="B48" s="15" t="s">
        <v>108</v>
      </c>
      <c r="C48" s="15" t="s">
        <v>109</v>
      </c>
      <c r="D48" s="15">
        <v>75</v>
      </c>
      <c r="E48" s="16">
        <v>1784273.22</v>
      </c>
      <c r="F48" s="17">
        <v>87715</v>
      </c>
      <c r="G48" s="129">
        <v>53199</v>
      </c>
      <c r="H48" s="18">
        <f t="shared" si="0"/>
        <v>20.34</v>
      </c>
    </row>
    <row r="49" spans="1:8" x14ac:dyDescent="0.2">
      <c r="A49" s="15" t="s">
        <v>107</v>
      </c>
      <c r="B49" s="15" t="s">
        <v>108</v>
      </c>
      <c r="C49" s="15" t="s">
        <v>109</v>
      </c>
      <c r="D49" s="15">
        <v>100</v>
      </c>
      <c r="E49" s="16">
        <v>1110.6400000000001</v>
      </c>
      <c r="F49" s="17">
        <v>65</v>
      </c>
      <c r="G49" s="130"/>
      <c r="H49" s="18">
        <f t="shared" si="0"/>
        <v>17.09</v>
      </c>
    </row>
    <row r="50" spans="1:8" x14ac:dyDescent="0.2">
      <c r="A50" s="15" t="s">
        <v>110</v>
      </c>
      <c r="B50" s="15" t="s">
        <v>111</v>
      </c>
      <c r="C50" s="15" t="s">
        <v>112</v>
      </c>
      <c r="D50" s="15">
        <v>75</v>
      </c>
      <c r="E50" s="16">
        <v>242.11</v>
      </c>
      <c r="F50" s="17">
        <v>68</v>
      </c>
      <c r="G50" s="129">
        <v>60</v>
      </c>
      <c r="H50" s="18">
        <f t="shared" si="0"/>
        <v>3.56</v>
      </c>
    </row>
    <row r="51" spans="1:8" x14ac:dyDescent="0.2">
      <c r="A51" s="15" t="s">
        <v>110</v>
      </c>
      <c r="B51" s="15" t="s">
        <v>111</v>
      </c>
      <c r="C51" s="15" t="s">
        <v>112</v>
      </c>
      <c r="D51" s="15">
        <v>100</v>
      </c>
      <c r="E51" s="16">
        <v>14.42</v>
      </c>
      <c r="F51" s="17">
        <v>5</v>
      </c>
      <c r="G51" s="130"/>
      <c r="H51" s="18">
        <f t="shared" si="0"/>
        <v>2.88</v>
      </c>
    </row>
    <row r="52" spans="1:8" x14ac:dyDescent="0.2">
      <c r="A52" s="15" t="s">
        <v>113</v>
      </c>
      <c r="B52" s="15" t="s">
        <v>114</v>
      </c>
      <c r="C52" s="15" t="s">
        <v>115</v>
      </c>
      <c r="D52" s="15">
        <v>75</v>
      </c>
      <c r="E52" s="16">
        <v>42038.13</v>
      </c>
      <c r="F52" s="17">
        <v>3598</v>
      </c>
      <c r="G52" s="129">
        <v>2981</v>
      </c>
      <c r="H52" s="18">
        <f t="shared" si="0"/>
        <v>11.68</v>
      </c>
    </row>
    <row r="53" spans="1:8" x14ac:dyDescent="0.2">
      <c r="A53" s="15" t="s">
        <v>113</v>
      </c>
      <c r="B53" s="15" t="s">
        <v>114</v>
      </c>
      <c r="C53" s="15" t="s">
        <v>115</v>
      </c>
      <c r="D53" s="15">
        <v>100</v>
      </c>
      <c r="E53" s="16">
        <v>91</v>
      </c>
      <c r="F53" s="17">
        <v>15</v>
      </c>
      <c r="G53" s="130"/>
      <c r="H53" s="18">
        <f t="shared" si="0"/>
        <v>6.07</v>
      </c>
    </row>
    <row r="54" spans="1:8" x14ac:dyDescent="0.2">
      <c r="A54" s="15" t="s">
        <v>116</v>
      </c>
      <c r="B54" s="15" t="s">
        <v>117</v>
      </c>
      <c r="C54" s="15" t="s">
        <v>118</v>
      </c>
      <c r="D54" s="15">
        <v>75</v>
      </c>
      <c r="E54" s="16">
        <v>1457334.58</v>
      </c>
      <c r="F54" s="17">
        <v>43275</v>
      </c>
      <c r="G54" s="17">
        <v>28463</v>
      </c>
      <c r="H54" s="18">
        <f t="shared" si="0"/>
        <v>33.68</v>
      </c>
    </row>
    <row r="55" spans="1:8" x14ac:dyDescent="0.2">
      <c r="A55" s="15" t="s">
        <v>119</v>
      </c>
      <c r="B55" s="15" t="s">
        <v>120</v>
      </c>
      <c r="C55" s="15" t="s">
        <v>121</v>
      </c>
      <c r="D55" s="15">
        <v>75</v>
      </c>
      <c r="E55" s="16">
        <v>284658.40000000002</v>
      </c>
      <c r="F55" s="17">
        <v>40774</v>
      </c>
      <c r="G55" s="129">
        <v>29537</v>
      </c>
      <c r="H55" s="18">
        <f t="shared" si="0"/>
        <v>6.98</v>
      </c>
    </row>
    <row r="56" spans="1:8" x14ac:dyDescent="0.2">
      <c r="A56" s="15" t="s">
        <v>119</v>
      </c>
      <c r="B56" s="15" t="s">
        <v>120</v>
      </c>
      <c r="C56" s="15" t="s">
        <v>121</v>
      </c>
      <c r="D56" s="15">
        <v>100</v>
      </c>
      <c r="E56" s="16">
        <v>1005.22</v>
      </c>
      <c r="F56" s="17">
        <v>45</v>
      </c>
      <c r="G56" s="130"/>
      <c r="H56" s="18">
        <f t="shared" si="0"/>
        <v>22.34</v>
      </c>
    </row>
    <row r="57" spans="1:8" x14ac:dyDescent="0.2">
      <c r="A57" s="15" t="s">
        <v>122</v>
      </c>
      <c r="B57" s="15" t="s">
        <v>123</v>
      </c>
      <c r="C57" s="15" t="s">
        <v>124</v>
      </c>
      <c r="D57" s="15">
        <v>50</v>
      </c>
      <c r="E57" s="16">
        <v>177802.13</v>
      </c>
      <c r="F57" s="17">
        <v>10706</v>
      </c>
      <c r="G57" s="129">
        <v>13665</v>
      </c>
      <c r="H57" s="18">
        <f t="shared" si="0"/>
        <v>16.61</v>
      </c>
    </row>
    <row r="58" spans="1:8" x14ac:dyDescent="0.2">
      <c r="A58" s="15" t="s">
        <v>122</v>
      </c>
      <c r="B58" s="15" t="s">
        <v>123</v>
      </c>
      <c r="C58" s="15" t="s">
        <v>124</v>
      </c>
      <c r="D58" s="15">
        <v>75</v>
      </c>
      <c r="E58" s="16">
        <v>38085.300000000003</v>
      </c>
      <c r="F58" s="17">
        <v>9057</v>
      </c>
      <c r="G58" s="139"/>
      <c r="H58" s="18">
        <f t="shared" si="0"/>
        <v>4.21</v>
      </c>
    </row>
    <row r="59" spans="1:8" x14ac:dyDescent="0.2">
      <c r="A59" s="15" t="s">
        <v>122</v>
      </c>
      <c r="B59" s="15" t="s">
        <v>123</v>
      </c>
      <c r="C59" s="15" t="s">
        <v>124</v>
      </c>
      <c r="D59" s="15">
        <v>100</v>
      </c>
      <c r="E59" s="16">
        <v>1056.1300000000001</v>
      </c>
      <c r="F59" s="17">
        <v>28</v>
      </c>
      <c r="G59" s="130"/>
      <c r="H59" s="18">
        <f t="shared" si="0"/>
        <v>37.72</v>
      </c>
    </row>
    <row r="60" spans="1:8" x14ac:dyDescent="0.2">
      <c r="A60" s="15" t="s">
        <v>125</v>
      </c>
      <c r="B60" s="15" t="s">
        <v>126</v>
      </c>
      <c r="C60" s="15" t="s">
        <v>127</v>
      </c>
      <c r="D60" s="15">
        <v>50</v>
      </c>
      <c r="E60" s="16">
        <v>1150.0899999999999</v>
      </c>
      <c r="F60" s="17">
        <v>64</v>
      </c>
      <c r="G60" s="17">
        <v>48</v>
      </c>
      <c r="H60" s="18">
        <f t="shared" si="0"/>
        <v>17.97</v>
      </c>
    </row>
    <row r="61" spans="1:8" x14ac:dyDescent="0.2">
      <c r="A61" s="15" t="s">
        <v>128</v>
      </c>
      <c r="B61" s="15" t="s">
        <v>129</v>
      </c>
      <c r="C61" s="15" t="s">
        <v>130</v>
      </c>
      <c r="D61" s="15">
        <v>50</v>
      </c>
      <c r="E61" s="16">
        <v>2152.3200000000002</v>
      </c>
      <c r="F61" s="17">
        <v>107</v>
      </c>
      <c r="G61" s="129">
        <v>85</v>
      </c>
      <c r="H61" s="18">
        <f t="shared" si="0"/>
        <v>20.12</v>
      </c>
    </row>
    <row r="62" spans="1:8" x14ac:dyDescent="0.2">
      <c r="A62" s="15" t="s">
        <v>128</v>
      </c>
      <c r="B62" s="15" t="s">
        <v>129</v>
      </c>
      <c r="C62" s="15" t="s">
        <v>130</v>
      </c>
      <c r="D62" s="15">
        <v>75</v>
      </c>
      <c r="E62" s="16">
        <v>154.93</v>
      </c>
      <c r="F62" s="17">
        <v>17</v>
      </c>
      <c r="G62" s="139"/>
      <c r="H62" s="18">
        <f t="shared" si="0"/>
        <v>9.11</v>
      </c>
    </row>
    <row r="63" spans="1:8" x14ac:dyDescent="0.2">
      <c r="A63" s="15" t="s">
        <v>128</v>
      </c>
      <c r="B63" s="15" t="s">
        <v>129</v>
      </c>
      <c r="C63" s="15" t="s">
        <v>130</v>
      </c>
      <c r="D63" s="15">
        <v>100</v>
      </c>
      <c r="E63" s="16">
        <v>45.16</v>
      </c>
      <c r="F63" s="17">
        <v>1</v>
      </c>
      <c r="G63" s="130"/>
      <c r="H63" s="18">
        <f t="shared" si="0"/>
        <v>45.16</v>
      </c>
    </row>
    <row r="64" spans="1:8" x14ac:dyDescent="0.2">
      <c r="A64" s="15" t="s">
        <v>131</v>
      </c>
      <c r="B64" s="15" t="s">
        <v>132</v>
      </c>
      <c r="C64" s="15" t="s">
        <v>133</v>
      </c>
      <c r="D64" s="15">
        <v>50</v>
      </c>
      <c r="E64" s="16">
        <v>29505.99</v>
      </c>
      <c r="F64" s="17">
        <v>1712</v>
      </c>
      <c r="G64" s="129">
        <v>3649</v>
      </c>
      <c r="H64" s="18">
        <f t="shared" si="0"/>
        <v>17.23</v>
      </c>
    </row>
    <row r="65" spans="1:8" x14ac:dyDescent="0.2">
      <c r="A65" s="15" t="s">
        <v>131</v>
      </c>
      <c r="B65" s="15" t="s">
        <v>132</v>
      </c>
      <c r="C65" s="15" t="s">
        <v>133</v>
      </c>
      <c r="D65" s="15">
        <v>75</v>
      </c>
      <c r="E65" s="16">
        <v>12638.95</v>
      </c>
      <c r="F65" s="17">
        <v>3683</v>
      </c>
      <c r="G65" s="130"/>
      <c r="H65" s="18">
        <f t="shared" si="0"/>
        <v>3.43</v>
      </c>
    </row>
    <row r="66" spans="1:8" x14ac:dyDescent="0.2">
      <c r="A66" s="15" t="s">
        <v>134</v>
      </c>
      <c r="B66" s="15" t="s">
        <v>135</v>
      </c>
      <c r="C66" s="15" t="s">
        <v>136</v>
      </c>
      <c r="D66" s="15">
        <v>75</v>
      </c>
      <c r="E66" s="16">
        <v>19130.689999999999</v>
      </c>
      <c r="F66" s="17">
        <v>4278</v>
      </c>
      <c r="G66" s="17">
        <v>3782</v>
      </c>
      <c r="H66" s="18">
        <f t="shared" si="0"/>
        <v>4.47</v>
      </c>
    </row>
    <row r="67" spans="1:8" x14ac:dyDescent="0.2">
      <c r="A67" s="15" t="s">
        <v>137</v>
      </c>
      <c r="B67" s="15" t="s">
        <v>138</v>
      </c>
      <c r="C67" s="15" t="s">
        <v>139</v>
      </c>
      <c r="D67" s="15">
        <v>75</v>
      </c>
      <c r="E67" s="16">
        <v>2029.12</v>
      </c>
      <c r="F67" s="17">
        <v>459</v>
      </c>
      <c r="G67" s="17">
        <v>424</v>
      </c>
      <c r="H67" s="18">
        <f t="shared" si="0"/>
        <v>4.42</v>
      </c>
    </row>
    <row r="68" spans="1:8" x14ac:dyDescent="0.2">
      <c r="A68" s="15" t="s">
        <v>140</v>
      </c>
      <c r="B68" s="15" t="s">
        <v>141</v>
      </c>
      <c r="C68" s="15" t="s">
        <v>142</v>
      </c>
      <c r="D68" s="15">
        <v>50</v>
      </c>
      <c r="E68" s="16">
        <v>144993.73000000001</v>
      </c>
      <c r="F68" s="17">
        <v>8823</v>
      </c>
      <c r="G68" s="129">
        <v>5934</v>
      </c>
      <c r="H68" s="18">
        <f t="shared" si="0"/>
        <v>16.43</v>
      </c>
    </row>
    <row r="69" spans="1:8" x14ac:dyDescent="0.2">
      <c r="A69" s="15" t="s">
        <v>140</v>
      </c>
      <c r="B69" s="15" t="s">
        <v>141</v>
      </c>
      <c r="C69" s="15" t="s">
        <v>142</v>
      </c>
      <c r="D69" s="15">
        <v>75</v>
      </c>
      <c r="E69" s="16">
        <v>3624.29</v>
      </c>
      <c r="F69" s="17">
        <v>544</v>
      </c>
      <c r="G69" s="139"/>
      <c r="H69" s="18">
        <f t="shared" si="0"/>
        <v>6.66</v>
      </c>
    </row>
    <row r="70" spans="1:8" x14ac:dyDescent="0.2">
      <c r="A70" s="15" t="s">
        <v>140</v>
      </c>
      <c r="B70" s="15" t="s">
        <v>141</v>
      </c>
      <c r="C70" s="15" t="s">
        <v>142</v>
      </c>
      <c r="D70" s="15">
        <v>100</v>
      </c>
      <c r="E70" s="16">
        <v>1001.51</v>
      </c>
      <c r="F70" s="17">
        <v>25</v>
      </c>
      <c r="G70" s="130"/>
      <c r="H70" s="18">
        <f t="shared" si="0"/>
        <v>40.06</v>
      </c>
    </row>
    <row r="71" spans="1:8" x14ac:dyDescent="0.2">
      <c r="A71" s="15" t="s">
        <v>143</v>
      </c>
      <c r="B71" s="15" t="s">
        <v>144</v>
      </c>
      <c r="C71" s="15" t="s">
        <v>145</v>
      </c>
      <c r="D71" s="15">
        <v>75</v>
      </c>
      <c r="E71" s="16">
        <v>507.32</v>
      </c>
      <c r="F71" s="17">
        <v>76</v>
      </c>
      <c r="G71" s="129">
        <v>58</v>
      </c>
      <c r="H71" s="18">
        <f t="shared" si="0"/>
        <v>6.68</v>
      </c>
    </row>
    <row r="72" spans="1:8" x14ac:dyDescent="0.2">
      <c r="A72" s="15" t="s">
        <v>143</v>
      </c>
      <c r="B72" s="15" t="s">
        <v>144</v>
      </c>
      <c r="C72" s="15" t="s">
        <v>145</v>
      </c>
      <c r="D72" s="15">
        <v>100</v>
      </c>
      <c r="E72" s="16">
        <v>9.4600000000000009</v>
      </c>
      <c r="F72" s="17">
        <v>2</v>
      </c>
      <c r="G72" s="130"/>
      <c r="H72" s="18">
        <f t="shared" ref="H72:H135" si="1">ROUND(E72/F72,2)</f>
        <v>4.7300000000000004</v>
      </c>
    </row>
    <row r="73" spans="1:8" x14ac:dyDescent="0.2">
      <c r="A73" s="15" t="s">
        <v>146</v>
      </c>
      <c r="B73" s="15" t="s">
        <v>147</v>
      </c>
      <c r="C73" s="15" t="s">
        <v>148</v>
      </c>
      <c r="D73" s="15">
        <v>100</v>
      </c>
      <c r="E73" s="16">
        <v>161139.42000000001</v>
      </c>
      <c r="F73" s="17">
        <v>330</v>
      </c>
      <c r="G73" s="17">
        <v>195</v>
      </c>
      <c r="H73" s="18">
        <f t="shared" si="1"/>
        <v>488.3</v>
      </c>
    </row>
    <row r="74" spans="1:8" x14ac:dyDescent="0.2">
      <c r="A74" s="15" t="s">
        <v>149</v>
      </c>
      <c r="B74" s="15" t="s">
        <v>150</v>
      </c>
      <c r="C74" s="15" t="s">
        <v>148</v>
      </c>
      <c r="D74" s="15">
        <v>100</v>
      </c>
      <c r="E74" s="16">
        <v>161139.42000000001</v>
      </c>
      <c r="F74" s="17">
        <v>330</v>
      </c>
      <c r="G74" s="17">
        <v>195</v>
      </c>
      <c r="H74" s="18">
        <f t="shared" si="1"/>
        <v>488.3</v>
      </c>
    </row>
    <row r="75" spans="1:8" ht="38.25" x14ac:dyDescent="0.2">
      <c r="A75" s="9" t="s">
        <v>151</v>
      </c>
      <c r="B75" s="10" t="s">
        <v>152</v>
      </c>
      <c r="C75" s="10" t="s">
        <v>153</v>
      </c>
      <c r="D75" s="21" t="s">
        <v>154</v>
      </c>
      <c r="E75" s="22">
        <f>SUM(E76+E77)</f>
        <v>6435249.0499999998</v>
      </c>
      <c r="F75" s="23">
        <f>SUM(F76+F77)</f>
        <v>16998</v>
      </c>
      <c r="G75" s="23">
        <v>9209</v>
      </c>
      <c r="H75" s="22">
        <f t="shared" si="1"/>
        <v>378.59</v>
      </c>
    </row>
    <row r="76" spans="1:8" x14ac:dyDescent="0.2">
      <c r="A76" s="15" t="s">
        <v>151</v>
      </c>
      <c r="B76" s="15" t="s">
        <v>152</v>
      </c>
      <c r="C76" s="15" t="s">
        <v>153</v>
      </c>
      <c r="D76" s="15">
        <v>50</v>
      </c>
      <c r="E76" s="16">
        <v>20802.259999999998</v>
      </c>
      <c r="F76" s="17">
        <v>1412</v>
      </c>
      <c r="G76" s="129">
        <v>9209</v>
      </c>
      <c r="H76" s="18">
        <f t="shared" si="1"/>
        <v>14.73</v>
      </c>
    </row>
    <row r="77" spans="1:8" x14ac:dyDescent="0.2">
      <c r="A77" s="15" t="s">
        <v>151</v>
      </c>
      <c r="B77" s="15" t="s">
        <v>152</v>
      </c>
      <c r="C77" s="15" t="s">
        <v>153</v>
      </c>
      <c r="D77" s="15">
        <v>100</v>
      </c>
      <c r="E77" s="16">
        <v>6414446.79</v>
      </c>
      <c r="F77" s="17">
        <v>15586</v>
      </c>
      <c r="G77" s="130"/>
      <c r="H77" s="18">
        <f t="shared" si="1"/>
        <v>411.55</v>
      </c>
    </row>
    <row r="78" spans="1:8" x14ac:dyDescent="0.2">
      <c r="A78" s="15" t="s">
        <v>155</v>
      </c>
      <c r="B78" s="15" t="s">
        <v>156</v>
      </c>
      <c r="C78" s="15" t="s">
        <v>157</v>
      </c>
      <c r="D78" s="15">
        <v>50</v>
      </c>
      <c r="E78" s="16">
        <v>199.89</v>
      </c>
      <c r="F78" s="17">
        <v>15</v>
      </c>
      <c r="G78" s="129">
        <v>166</v>
      </c>
      <c r="H78" s="18">
        <f t="shared" si="1"/>
        <v>13.33</v>
      </c>
    </row>
    <row r="79" spans="1:8" x14ac:dyDescent="0.2">
      <c r="A79" s="15" t="s">
        <v>155</v>
      </c>
      <c r="B79" s="15" t="s">
        <v>156</v>
      </c>
      <c r="C79" s="15" t="s">
        <v>157</v>
      </c>
      <c r="D79" s="15">
        <v>100</v>
      </c>
      <c r="E79" s="16">
        <v>30183.34</v>
      </c>
      <c r="F79" s="17">
        <v>445</v>
      </c>
      <c r="G79" s="130"/>
      <c r="H79" s="18">
        <f t="shared" si="1"/>
        <v>67.83</v>
      </c>
    </row>
    <row r="80" spans="1:8" x14ac:dyDescent="0.2">
      <c r="A80" s="15" t="s">
        <v>158</v>
      </c>
      <c r="B80" s="15" t="s">
        <v>159</v>
      </c>
      <c r="C80" s="15" t="s">
        <v>160</v>
      </c>
      <c r="D80" s="15">
        <v>50</v>
      </c>
      <c r="E80" s="16">
        <v>98.15</v>
      </c>
      <c r="F80" s="17">
        <v>5</v>
      </c>
      <c r="G80" s="129">
        <v>9</v>
      </c>
      <c r="H80" s="18">
        <f t="shared" si="1"/>
        <v>19.63</v>
      </c>
    </row>
    <row r="81" spans="1:8" x14ac:dyDescent="0.2">
      <c r="A81" s="15" t="s">
        <v>158</v>
      </c>
      <c r="B81" s="15" t="s">
        <v>159</v>
      </c>
      <c r="C81" s="15" t="s">
        <v>160</v>
      </c>
      <c r="D81" s="15">
        <v>100</v>
      </c>
      <c r="E81" s="16">
        <v>31.29</v>
      </c>
      <c r="F81" s="17">
        <v>6</v>
      </c>
      <c r="G81" s="130"/>
      <c r="H81" s="18">
        <f t="shared" si="1"/>
        <v>5.22</v>
      </c>
    </row>
    <row r="82" spans="1:8" x14ac:dyDescent="0.2">
      <c r="A82" s="15" t="s">
        <v>161</v>
      </c>
      <c r="B82" s="15" t="s">
        <v>162</v>
      </c>
      <c r="C82" s="15" t="s">
        <v>163</v>
      </c>
      <c r="D82" s="15">
        <v>50</v>
      </c>
      <c r="E82" s="16">
        <v>29.95</v>
      </c>
      <c r="F82" s="17">
        <v>3</v>
      </c>
      <c r="G82" s="129">
        <v>27</v>
      </c>
      <c r="H82" s="18">
        <f t="shared" si="1"/>
        <v>9.98</v>
      </c>
    </row>
    <row r="83" spans="1:8" x14ac:dyDescent="0.2">
      <c r="A83" s="15" t="s">
        <v>161</v>
      </c>
      <c r="B83" s="15" t="s">
        <v>162</v>
      </c>
      <c r="C83" s="15" t="s">
        <v>163</v>
      </c>
      <c r="D83" s="15">
        <v>100</v>
      </c>
      <c r="E83" s="16">
        <v>2019.02</v>
      </c>
      <c r="F83" s="17">
        <v>73</v>
      </c>
      <c r="G83" s="130"/>
      <c r="H83" s="18">
        <f t="shared" si="1"/>
        <v>27.66</v>
      </c>
    </row>
    <row r="84" spans="1:8" x14ac:dyDescent="0.2">
      <c r="A84" s="15" t="s">
        <v>164</v>
      </c>
      <c r="B84" s="15" t="s">
        <v>165</v>
      </c>
      <c r="C84" s="15" t="s">
        <v>166</v>
      </c>
      <c r="D84" s="15">
        <v>100</v>
      </c>
      <c r="E84" s="16">
        <v>4273.03</v>
      </c>
      <c r="F84" s="17">
        <v>51</v>
      </c>
      <c r="G84" s="17">
        <v>23</v>
      </c>
      <c r="H84" s="18">
        <f t="shared" si="1"/>
        <v>83.78</v>
      </c>
    </row>
    <row r="85" spans="1:8" x14ac:dyDescent="0.2">
      <c r="A85" s="15" t="s">
        <v>167</v>
      </c>
      <c r="B85" s="15" t="s">
        <v>168</v>
      </c>
      <c r="C85" s="15" t="s">
        <v>169</v>
      </c>
      <c r="D85" s="15">
        <v>50</v>
      </c>
      <c r="E85" s="16">
        <v>6.21</v>
      </c>
      <c r="F85" s="17">
        <v>1</v>
      </c>
      <c r="G85" s="129">
        <v>6</v>
      </c>
      <c r="H85" s="18">
        <f t="shared" si="1"/>
        <v>6.21</v>
      </c>
    </row>
    <row r="86" spans="1:8" x14ac:dyDescent="0.2">
      <c r="A86" s="15" t="s">
        <v>167</v>
      </c>
      <c r="B86" s="15" t="s">
        <v>168</v>
      </c>
      <c r="C86" s="15" t="s">
        <v>169</v>
      </c>
      <c r="D86" s="15">
        <v>100</v>
      </c>
      <c r="E86" s="16">
        <v>492.22</v>
      </c>
      <c r="F86" s="17">
        <v>15</v>
      </c>
      <c r="G86" s="130"/>
      <c r="H86" s="18">
        <f t="shared" si="1"/>
        <v>32.81</v>
      </c>
    </row>
    <row r="87" spans="1:8" x14ac:dyDescent="0.2">
      <c r="A87" s="15" t="s">
        <v>170</v>
      </c>
      <c r="B87" s="15" t="s">
        <v>171</v>
      </c>
      <c r="C87" s="15" t="s">
        <v>172</v>
      </c>
      <c r="D87" s="15">
        <v>50</v>
      </c>
      <c r="E87" s="16">
        <v>15.84</v>
      </c>
      <c r="F87" s="17">
        <v>2</v>
      </c>
      <c r="G87" s="129">
        <v>14</v>
      </c>
      <c r="H87" s="18">
        <f t="shared" si="1"/>
        <v>7.92</v>
      </c>
    </row>
    <row r="88" spans="1:8" x14ac:dyDescent="0.2">
      <c r="A88" s="15" t="s">
        <v>170</v>
      </c>
      <c r="B88" s="15" t="s">
        <v>171</v>
      </c>
      <c r="C88" s="15" t="s">
        <v>172</v>
      </c>
      <c r="D88" s="15">
        <v>100</v>
      </c>
      <c r="E88" s="16">
        <v>363.78</v>
      </c>
      <c r="F88" s="17">
        <v>25</v>
      </c>
      <c r="G88" s="130"/>
      <c r="H88" s="18">
        <f t="shared" si="1"/>
        <v>14.55</v>
      </c>
    </row>
    <row r="89" spans="1:8" x14ac:dyDescent="0.2">
      <c r="A89" s="15" t="s">
        <v>173</v>
      </c>
      <c r="B89" s="15" t="s">
        <v>174</v>
      </c>
      <c r="C89" s="15" t="s">
        <v>175</v>
      </c>
      <c r="D89" s="15">
        <v>50</v>
      </c>
      <c r="E89" s="16">
        <v>24.9</v>
      </c>
      <c r="F89" s="17">
        <v>1</v>
      </c>
      <c r="G89" s="129">
        <v>13</v>
      </c>
      <c r="H89" s="18">
        <f t="shared" si="1"/>
        <v>24.9</v>
      </c>
    </row>
    <row r="90" spans="1:8" x14ac:dyDescent="0.2">
      <c r="A90" s="15" t="s">
        <v>173</v>
      </c>
      <c r="B90" s="15" t="s">
        <v>174</v>
      </c>
      <c r="C90" s="15" t="s">
        <v>175</v>
      </c>
      <c r="D90" s="15">
        <v>100</v>
      </c>
      <c r="E90" s="16">
        <v>4297.66</v>
      </c>
      <c r="F90" s="17">
        <v>34</v>
      </c>
      <c r="G90" s="130"/>
      <c r="H90" s="18">
        <f t="shared" si="1"/>
        <v>126.4</v>
      </c>
    </row>
    <row r="91" spans="1:8" x14ac:dyDescent="0.2">
      <c r="A91" s="15" t="s">
        <v>176</v>
      </c>
      <c r="B91" s="15" t="s">
        <v>177</v>
      </c>
      <c r="C91" s="15" t="s">
        <v>178</v>
      </c>
      <c r="D91" s="15">
        <v>50</v>
      </c>
      <c r="E91" s="16">
        <v>18.52</v>
      </c>
      <c r="F91" s="17">
        <v>1</v>
      </c>
      <c r="G91" s="129">
        <v>7</v>
      </c>
      <c r="H91" s="18">
        <f t="shared" si="1"/>
        <v>18.52</v>
      </c>
    </row>
    <row r="92" spans="1:8" x14ac:dyDescent="0.2">
      <c r="A92" s="15" t="s">
        <v>176</v>
      </c>
      <c r="B92" s="15" t="s">
        <v>177</v>
      </c>
      <c r="C92" s="15" t="s">
        <v>178</v>
      </c>
      <c r="D92" s="15">
        <v>100</v>
      </c>
      <c r="E92" s="16">
        <v>423.01</v>
      </c>
      <c r="F92" s="17">
        <v>13</v>
      </c>
      <c r="G92" s="130"/>
      <c r="H92" s="18">
        <f t="shared" si="1"/>
        <v>32.54</v>
      </c>
    </row>
    <row r="93" spans="1:8" x14ac:dyDescent="0.2">
      <c r="A93" s="15" t="s">
        <v>179</v>
      </c>
      <c r="B93" s="15" t="s">
        <v>180</v>
      </c>
      <c r="C93" s="15" t="s">
        <v>181</v>
      </c>
      <c r="D93" s="15">
        <v>100</v>
      </c>
      <c r="E93" s="16">
        <v>876.65</v>
      </c>
      <c r="F93" s="17">
        <v>23</v>
      </c>
      <c r="G93" s="17">
        <v>8</v>
      </c>
      <c r="H93" s="18">
        <f t="shared" si="1"/>
        <v>38.119999999999997</v>
      </c>
    </row>
    <row r="94" spans="1:8" x14ac:dyDescent="0.2">
      <c r="A94" s="15" t="s">
        <v>182</v>
      </c>
      <c r="B94" s="15" t="s">
        <v>183</v>
      </c>
      <c r="C94" s="15" t="s">
        <v>184</v>
      </c>
      <c r="D94" s="15">
        <v>100</v>
      </c>
      <c r="E94" s="16">
        <v>1383.61</v>
      </c>
      <c r="F94" s="17">
        <v>13</v>
      </c>
      <c r="G94" s="17">
        <v>5</v>
      </c>
      <c r="H94" s="18">
        <f t="shared" si="1"/>
        <v>106.43</v>
      </c>
    </row>
    <row r="95" spans="1:8" x14ac:dyDescent="0.2">
      <c r="A95" s="15" t="s">
        <v>185</v>
      </c>
      <c r="B95" s="15" t="s">
        <v>186</v>
      </c>
      <c r="C95" s="15" t="s">
        <v>187</v>
      </c>
      <c r="D95" s="15">
        <v>50</v>
      </c>
      <c r="E95" s="16">
        <v>1.94</v>
      </c>
      <c r="F95" s="17">
        <v>1</v>
      </c>
      <c r="G95" s="129">
        <v>25</v>
      </c>
      <c r="H95" s="18">
        <f t="shared" si="1"/>
        <v>1.94</v>
      </c>
    </row>
    <row r="96" spans="1:8" x14ac:dyDescent="0.2">
      <c r="A96" s="15" t="s">
        <v>185</v>
      </c>
      <c r="B96" s="15" t="s">
        <v>186</v>
      </c>
      <c r="C96" s="15" t="s">
        <v>187</v>
      </c>
      <c r="D96" s="15">
        <v>100</v>
      </c>
      <c r="E96" s="16">
        <v>6977.13</v>
      </c>
      <c r="F96" s="17">
        <v>73</v>
      </c>
      <c r="G96" s="130"/>
      <c r="H96" s="18">
        <f t="shared" si="1"/>
        <v>95.58</v>
      </c>
    </row>
    <row r="97" spans="1:8" x14ac:dyDescent="0.2">
      <c r="A97" s="15" t="s">
        <v>188</v>
      </c>
      <c r="B97" s="15" t="s">
        <v>189</v>
      </c>
      <c r="C97" s="15" t="s">
        <v>190</v>
      </c>
      <c r="D97" s="15">
        <v>100</v>
      </c>
      <c r="E97" s="16">
        <v>1213.3699999999999</v>
      </c>
      <c r="F97" s="17">
        <v>18</v>
      </c>
      <c r="G97" s="17">
        <v>6</v>
      </c>
      <c r="H97" s="18">
        <f t="shared" si="1"/>
        <v>67.41</v>
      </c>
    </row>
    <row r="98" spans="1:8" x14ac:dyDescent="0.2">
      <c r="A98" s="15" t="s">
        <v>191</v>
      </c>
      <c r="B98" s="15" t="s">
        <v>192</v>
      </c>
      <c r="C98" s="15" t="s">
        <v>193</v>
      </c>
      <c r="D98" s="15">
        <v>100</v>
      </c>
      <c r="E98" s="16">
        <v>184.39</v>
      </c>
      <c r="F98" s="17">
        <v>13</v>
      </c>
      <c r="G98" s="17">
        <v>3</v>
      </c>
      <c r="H98" s="18">
        <f t="shared" si="1"/>
        <v>14.18</v>
      </c>
    </row>
    <row r="99" spans="1:8" x14ac:dyDescent="0.2">
      <c r="A99" s="15" t="s">
        <v>194</v>
      </c>
      <c r="B99" s="15" t="s">
        <v>195</v>
      </c>
      <c r="C99" s="15" t="s">
        <v>196</v>
      </c>
      <c r="D99" s="15">
        <v>50</v>
      </c>
      <c r="E99" s="16">
        <v>4.38</v>
      </c>
      <c r="F99" s="17">
        <v>1</v>
      </c>
      <c r="G99" s="129">
        <v>27</v>
      </c>
      <c r="H99" s="18">
        <f t="shared" si="1"/>
        <v>4.38</v>
      </c>
    </row>
    <row r="100" spans="1:8" x14ac:dyDescent="0.2">
      <c r="A100" s="15" t="s">
        <v>194</v>
      </c>
      <c r="B100" s="15" t="s">
        <v>195</v>
      </c>
      <c r="C100" s="15" t="s">
        <v>196</v>
      </c>
      <c r="D100" s="15">
        <v>100</v>
      </c>
      <c r="E100" s="16">
        <v>7330.68</v>
      </c>
      <c r="F100" s="17">
        <v>65</v>
      </c>
      <c r="G100" s="130"/>
      <c r="H100" s="18">
        <f t="shared" si="1"/>
        <v>112.78</v>
      </c>
    </row>
    <row r="101" spans="1:8" x14ac:dyDescent="0.2">
      <c r="A101" s="15" t="s">
        <v>197</v>
      </c>
      <c r="B101" s="15" t="s">
        <v>198</v>
      </c>
      <c r="C101" s="15" t="s">
        <v>199</v>
      </c>
      <c r="D101" s="15">
        <v>100</v>
      </c>
      <c r="E101" s="16">
        <v>317.5</v>
      </c>
      <c r="F101" s="17">
        <v>23</v>
      </c>
      <c r="G101" s="17">
        <v>6</v>
      </c>
      <c r="H101" s="18">
        <f t="shared" si="1"/>
        <v>13.8</v>
      </c>
    </row>
    <row r="102" spans="1:8" x14ac:dyDescent="0.2">
      <c r="A102" s="15" t="s">
        <v>200</v>
      </c>
      <c r="B102" s="15" t="s">
        <v>201</v>
      </c>
      <c r="C102" s="15" t="s">
        <v>202</v>
      </c>
      <c r="D102" s="15">
        <v>50</v>
      </c>
      <c r="E102" s="16">
        <v>3805.2</v>
      </c>
      <c r="F102" s="17">
        <v>251</v>
      </c>
      <c r="G102" s="129">
        <v>1156</v>
      </c>
      <c r="H102" s="18">
        <f t="shared" si="1"/>
        <v>15.16</v>
      </c>
    </row>
    <row r="103" spans="1:8" x14ac:dyDescent="0.2">
      <c r="A103" s="15" t="s">
        <v>200</v>
      </c>
      <c r="B103" s="15" t="s">
        <v>201</v>
      </c>
      <c r="C103" s="15" t="s">
        <v>202</v>
      </c>
      <c r="D103" s="15">
        <v>100</v>
      </c>
      <c r="E103" s="16">
        <v>869669.14</v>
      </c>
      <c r="F103" s="17">
        <v>2314</v>
      </c>
      <c r="G103" s="130"/>
      <c r="H103" s="18">
        <f t="shared" si="1"/>
        <v>375.83</v>
      </c>
    </row>
    <row r="104" spans="1:8" x14ac:dyDescent="0.2">
      <c r="A104" s="15" t="s">
        <v>203</v>
      </c>
      <c r="B104" s="15" t="s">
        <v>204</v>
      </c>
      <c r="C104" s="15" t="s">
        <v>205</v>
      </c>
      <c r="D104" s="15">
        <v>50</v>
      </c>
      <c r="E104" s="16">
        <v>104.74</v>
      </c>
      <c r="F104" s="17">
        <v>6</v>
      </c>
      <c r="G104" s="129">
        <v>32</v>
      </c>
      <c r="H104" s="18">
        <f t="shared" si="1"/>
        <v>17.46</v>
      </c>
    </row>
    <row r="105" spans="1:8" x14ac:dyDescent="0.2">
      <c r="A105" s="15" t="s">
        <v>203</v>
      </c>
      <c r="B105" s="15" t="s">
        <v>204</v>
      </c>
      <c r="C105" s="15" t="s">
        <v>205</v>
      </c>
      <c r="D105" s="15">
        <v>100</v>
      </c>
      <c r="E105" s="16">
        <v>2902.87</v>
      </c>
      <c r="F105" s="17">
        <v>82</v>
      </c>
      <c r="G105" s="130"/>
      <c r="H105" s="18">
        <f t="shared" si="1"/>
        <v>35.4</v>
      </c>
    </row>
    <row r="106" spans="1:8" x14ac:dyDescent="0.2">
      <c r="A106" s="15" t="s">
        <v>206</v>
      </c>
      <c r="B106" s="15" t="s">
        <v>207</v>
      </c>
      <c r="C106" s="15" t="s">
        <v>208</v>
      </c>
      <c r="D106" s="15">
        <v>50</v>
      </c>
      <c r="E106" s="16">
        <v>405.09</v>
      </c>
      <c r="F106" s="17">
        <v>28</v>
      </c>
      <c r="G106" s="129">
        <v>182</v>
      </c>
      <c r="H106" s="18">
        <f t="shared" si="1"/>
        <v>14.47</v>
      </c>
    </row>
    <row r="107" spans="1:8" x14ac:dyDescent="0.2">
      <c r="A107" s="15" t="s">
        <v>206</v>
      </c>
      <c r="B107" s="15" t="s">
        <v>207</v>
      </c>
      <c r="C107" s="15" t="s">
        <v>208</v>
      </c>
      <c r="D107" s="15">
        <v>100</v>
      </c>
      <c r="E107" s="16">
        <v>33117.379999999997</v>
      </c>
      <c r="F107" s="17">
        <v>365</v>
      </c>
      <c r="G107" s="130"/>
      <c r="H107" s="18">
        <f t="shared" si="1"/>
        <v>90.73</v>
      </c>
    </row>
    <row r="108" spans="1:8" x14ac:dyDescent="0.2">
      <c r="A108" s="15" t="s">
        <v>209</v>
      </c>
      <c r="B108" s="15" t="s">
        <v>210</v>
      </c>
      <c r="C108" s="15" t="s">
        <v>211</v>
      </c>
      <c r="D108" s="15">
        <v>100</v>
      </c>
      <c r="E108" s="16">
        <v>29283.77</v>
      </c>
      <c r="F108" s="17">
        <v>32</v>
      </c>
      <c r="G108" s="17">
        <v>23</v>
      </c>
      <c r="H108" s="18">
        <f t="shared" si="1"/>
        <v>915.12</v>
      </c>
    </row>
    <row r="109" spans="1:8" x14ac:dyDescent="0.2">
      <c r="A109" s="15" t="s">
        <v>212</v>
      </c>
      <c r="B109" s="15" t="s">
        <v>213</v>
      </c>
      <c r="C109" s="15" t="s">
        <v>214</v>
      </c>
      <c r="D109" s="15">
        <v>50</v>
      </c>
      <c r="E109" s="16">
        <v>1208.92</v>
      </c>
      <c r="F109" s="17">
        <v>72</v>
      </c>
      <c r="G109" s="129">
        <v>354</v>
      </c>
      <c r="H109" s="18">
        <f t="shared" si="1"/>
        <v>16.79</v>
      </c>
    </row>
    <row r="110" spans="1:8" x14ac:dyDescent="0.2">
      <c r="A110" s="15" t="s">
        <v>212</v>
      </c>
      <c r="B110" s="15" t="s">
        <v>213</v>
      </c>
      <c r="C110" s="15" t="s">
        <v>214</v>
      </c>
      <c r="D110" s="15">
        <v>100</v>
      </c>
      <c r="E110" s="16">
        <v>340768.79</v>
      </c>
      <c r="F110" s="17">
        <v>608</v>
      </c>
      <c r="G110" s="130"/>
      <c r="H110" s="18">
        <f t="shared" si="1"/>
        <v>560.47</v>
      </c>
    </row>
    <row r="111" spans="1:8" x14ac:dyDescent="0.2">
      <c r="A111" s="15" t="s">
        <v>215</v>
      </c>
      <c r="B111" s="15" t="s">
        <v>216</v>
      </c>
      <c r="C111" s="15" t="s">
        <v>217</v>
      </c>
      <c r="D111" s="15">
        <v>50</v>
      </c>
      <c r="E111" s="16">
        <v>267.37</v>
      </c>
      <c r="F111" s="17">
        <v>16</v>
      </c>
      <c r="G111" s="129">
        <v>94</v>
      </c>
      <c r="H111" s="18">
        <f t="shared" si="1"/>
        <v>16.71</v>
      </c>
    </row>
    <row r="112" spans="1:8" x14ac:dyDescent="0.2">
      <c r="A112" s="15" t="s">
        <v>215</v>
      </c>
      <c r="B112" s="15" t="s">
        <v>216</v>
      </c>
      <c r="C112" s="15" t="s">
        <v>217</v>
      </c>
      <c r="D112" s="15">
        <v>100</v>
      </c>
      <c r="E112" s="16">
        <v>71910.38</v>
      </c>
      <c r="F112" s="17">
        <v>179</v>
      </c>
      <c r="G112" s="130"/>
      <c r="H112" s="18">
        <f t="shared" si="1"/>
        <v>401.73</v>
      </c>
    </row>
    <row r="113" spans="1:8" x14ac:dyDescent="0.2">
      <c r="A113" s="15" t="s">
        <v>218</v>
      </c>
      <c r="B113" s="15" t="s">
        <v>219</v>
      </c>
      <c r="C113" s="15" t="s">
        <v>220</v>
      </c>
      <c r="D113" s="15">
        <v>50</v>
      </c>
      <c r="E113" s="16">
        <v>1269.02</v>
      </c>
      <c r="F113" s="17">
        <v>90</v>
      </c>
      <c r="G113" s="129">
        <v>292</v>
      </c>
      <c r="H113" s="18">
        <f t="shared" si="1"/>
        <v>14.1</v>
      </c>
    </row>
    <row r="114" spans="1:8" x14ac:dyDescent="0.2">
      <c r="A114" s="15" t="s">
        <v>218</v>
      </c>
      <c r="B114" s="15" t="s">
        <v>219</v>
      </c>
      <c r="C114" s="15" t="s">
        <v>220</v>
      </c>
      <c r="D114" s="15">
        <v>100</v>
      </c>
      <c r="E114" s="16">
        <v>304185.34000000003</v>
      </c>
      <c r="F114" s="17">
        <v>496</v>
      </c>
      <c r="G114" s="130"/>
      <c r="H114" s="18">
        <f t="shared" si="1"/>
        <v>613.28</v>
      </c>
    </row>
    <row r="115" spans="1:8" x14ac:dyDescent="0.2">
      <c r="A115" s="15" t="s">
        <v>221</v>
      </c>
      <c r="B115" s="15" t="s">
        <v>222</v>
      </c>
      <c r="C115" s="15" t="s">
        <v>223</v>
      </c>
      <c r="D115" s="15">
        <v>50</v>
      </c>
      <c r="E115" s="16">
        <v>146.22999999999999</v>
      </c>
      <c r="F115" s="17">
        <v>9</v>
      </c>
      <c r="G115" s="129">
        <v>21</v>
      </c>
      <c r="H115" s="18">
        <f t="shared" si="1"/>
        <v>16.25</v>
      </c>
    </row>
    <row r="116" spans="1:8" x14ac:dyDescent="0.2">
      <c r="A116" s="15" t="s">
        <v>221</v>
      </c>
      <c r="B116" s="15" t="s">
        <v>222</v>
      </c>
      <c r="C116" s="15" t="s">
        <v>223</v>
      </c>
      <c r="D116" s="15">
        <v>100</v>
      </c>
      <c r="E116" s="16">
        <v>1561.06</v>
      </c>
      <c r="F116" s="17">
        <v>27</v>
      </c>
      <c r="G116" s="130"/>
      <c r="H116" s="18">
        <f t="shared" si="1"/>
        <v>57.82</v>
      </c>
    </row>
    <row r="117" spans="1:8" x14ac:dyDescent="0.2">
      <c r="A117" s="15" t="s">
        <v>224</v>
      </c>
      <c r="B117" s="15" t="s">
        <v>225</v>
      </c>
      <c r="C117" s="15" t="s">
        <v>226</v>
      </c>
      <c r="D117" s="15">
        <v>50</v>
      </c>
      <c r="E117" s="16">
        <v>82.53</v>
      </c>
      <c r="F117" s="17">
        <v>6</v>
      </c>
      <c r="G117" s="129">
        <v>44</v>
      </c>
      <c r="H117" s="18">
        <f t="shared" si="1"/>
        <v>13.76</v>
      </c>
    </row>
    <row r="118" spans="1:8" x14ac:dyDescent="0.2">
      <c r="A118" s="15" t="s">
        <v>224</v>
      </c>
      <c r="B118" s="15" t="s">
        <v>225</v>
      </c>
      <c r="C118" s="15" t="s">
        <v>226</v>
      </c>
      <c r="D118" s="15">
        <v>100</v>
      </c>
      <c r="E118" s="16">
        <v>51961.7</v>
      </c>
      <c r="F118" s="17">
        <v>98</v>
      </c>
      <c r="G118" s="130"/>
      <c r="H118" s="18">
        <f t="shared" si="1"/>
        <v>530.22</v>
      </c>
    </row>
    <row r="119" spans="1:8" x14ac:dyDescent="0.2">
      <c r="A119" s="15" t="s">
        <v>227</v>
      </c>
      <c r="B119" s="15" t="s">
        <v>228</v>
      </c>
      <c r="C119" s="15" t="s">
        <v>229</v>
      </c>
      <c r="D119" s="15">
        <v>100</v>
      </c>
      <c r="E119" s="16">
        <v>176.46</v>
      </c>
      <c r="F119" s="17">
        <v>4</v>
      </c>
      <c r="G119" s="17">
        <v>3</v>
      </c>
      <c r="H119" s="18">
        <f t="shared" si="1"/>
        <v>44.12</v>
      </c>
    </row>
    <row r="120" spans="1:8" x14ac:dyDescent="0.2">
      <c r="A120" s="15" t="s">
        <v>230</v>
      </c>
      <c r="B120" s="15" t="s">
        <v>231</v>
      </c>
      <c r="C120" s="15" t="s">
        <v>232</v>
      </c>
      <c r="D120" s="15">
        <v>50</v>
      </c>
      <c r="E120" s="16">
        <v>92.13</v>
      </c>
      <c r="F120" s="17">
        <v>7</v>
      </c>
      <c r="G120" s="129">
        <v>9</v>
      </c>
      <c r="H120" s="18">
        <f t="shared" si="1"/>
        <v>13.16</v>
      </c>
    </row>
    <row r="121" spans="1:8" x14ac:dyDescent="0.2">
      <c r="A121" s="15" t="s">
        <v>230</v>
      </c>
      <c r="B121" s="15" t="s">
        <v>231</v>
      </c>
      <c r="C121" s="15" t="s">
        <v>232</v>
      </c>
      <c r="D121" s="15">
        <v>100</v>
      </c>
      <c r="E121" s="16">
        <v>473.57</v>
      </c>
      <c r="F121" s="17">
        <v>12</v>
      </c>
      <c r="G121" s="130"/>
      <c r="H121" s="18">
        <f t="shared" si="1"/>
        <v>39.46</v>
      </c>
    </row>
    <row r="122" spans="1:8" x14ac:dyDescent="0.2">
      <c r="A122" s="15" t="s">
        <v>233</v>
      </c>
      <c r="B122" s="15" t="s">
        <v>234</v>
      </c>
      <c r="C122" s="15" t="s">
        <v>235</v>
      </c>
      <c r="D122" s="15">
        <v>50</v>
      </c>
      <c r="E122" s="16">
        <v>221.34</v>
      </c>
      <c r="F122" s="17">
        <v>16</v>
      </c>
      <c r="G122" s="129">
        <v>128</v>
      </c>
      <c r="H122" s="18">
        <f t="shared" si="1"/>
        <v>13.83</v>
      </c>
    </row>
    <row r="123" spans="1:8" x14ac:dyDescent="0.2">
      <c r="A123" s="15" t="s">
        <v>233</v>
      </c>
      <c r="B123" s="15" t="s">
        <v>234</v>
      </c>
      <c r="C123" s="15" t="s">
        <v>235</v>
      </c>
      <c r="D123" s="15">
        <v>100</v>
      </c>
      <c r="E123" s="16">
        <v>32601.37</v>
      </c>
      <c r="F123" s="17">
        <v>397</v>
      </c>
      <c r="G123" s="130"/>
      <c r="H123" s="18">
        <f t="shared" si="1"/>
        <v>82.12</v>
      </c>
    </row>
    <row r="124" spans="1:8" x14ac:dyDescent="0.2">
      <c r="A124" s="15" t="s">
        <v>236</v>
      </c>
      <c r="B124" s="15" t="s">
        <v>237</v>
      </c>
      <c r="C124" s="15" t="s">
        <v>238</v>
      </c>
      <c r="D124" s="15">
        <v>50</v>
      </c>
      <c r="E124" s="16">
        <v>7.83</v>
      </c>
      <c r="F124" s="17">
        <v>1</v>
      </c>
      <c r="G124" s="129">
        <v>6</v>
      </c>
      <c r="H124" s="18">
        <f t="shared" si="1"/>
        <v>7.83</v>
      </c>
    </row>
    <row r="125" spans="1:8" x14ac:dyDescent="0.2">
      <c r="A125" s="15" t="s">
        <v>236</v>
      </c>
      <c r="B125" s="15" t="s">
        <v>237</v>
      </c>
      <c r="C125" s="15" t="s">
        <v>238</v>
      </c>
      <c r="D125" s="15">
        <v>100</v>
      </c>
      <c r="E125" s="16">
        <v>726.45</v>
      </c>
      <c r="F125" s="17">
        <v>14</v>
      </c>
      <c r="G125" s="130"/>
      <c r="H125" s="18">
        <f t="shared" si="1"/>
        <v>51.89</v>
      </c>
    </row>
    <row r="126" spans="1:8" x14ac:dyDescent="0.2">
      <c r="A126" s="15" t="s">
        <v>239</v>
      </c>
      <c r="B126" s="15" t="s">
        <v>240</v>
      </c>
      <c r="C126" s="15" t="s">
        <v>241</v>
      </c>
      <c r="D126" s="15">
        <v>50</v>
      </c>
      <c r="E126" s="16">
        <v>754.68</v>
      </c>
      <c r="F126" s="17">
        <v>59</v>
      </c>
      <c r="G126" s="129">
        <v>513</v>
      </c>
      <c r="H126" s="18">
        <f t="shared" si="1"/>
        <v>12.79</v>
      </c>
    </row>
    <row r="127" spans="1:8" x14ac:dyDescent="0.2">
      <c r="A127" s="15" t="s">
        <v>239</v>
      </c>
      <c r="B127" s="15" t="s">
        <v>240</v>
      </c>
      <c r="C127" s="15" t="s">
        <v>241</v>
      </c>
      <c r="D127" s="15">
        <v>100</v>
      </c>
      <c r="E127" s="16">
        <v>472182</v>
      </c>
      <c r="F127" s="17">
        <v>1293</v>
      </c>
      <c r="G127" s="130"/>
      <c r="H127" s="18">
        <f t="shared" si="1"/>
        <v>365.18</v>
      </c>
    </row>
    <row r="128" spans="1:8" x14ac:dyDescent="0.2">
      <c r="A128" s="15" t="s">
        <v>242</v>
      </c>
      <c r="B128" s="15" t="s">
        <v>243</v>
      </c>
      <c r="C128" s="15" t="s">
        <v>244</v>
      </c>
      <c r="D128" s="15">
        <v>100</v>
      </c>
      <c r="E128" s="16">
        <v>5.8</v>
      </c>
      <c r="F128" s="17">
        <v>3</v>
      </c>
      <c r="G128" s="17">
        <v>2</v>
      </c>
      <c r="H128" s="18">
        <f t="shared" si="1"/>
        <v>1.93</v>
      </c>
    </row>
    <row r="129" spans="1:8" ht="18.75" customHeight="1" x14ac:dyDescent="0.2">
      <c r="A129" s="15" t="s">
        <v>245</v>
      </c>
      <c r="B129" s="15" t="s">
        <v>246</v>
      </c>
      <c r="C129" s="15" t="s">
        <v>247</v>
      </c>
      <c r="D129" s="15">
        <v>100</v>
      </c>
      <c r="E129" s="16">
        <v>17.82</v>
      </c>
      <c r="F129" s="17">
        <v>2</v>
      </c>
      <c r="G129" s="17">
        <v>2</v>
      </c>
      <c r="H129" s="18">
        <f t="shared" si="1"/>
        <v>8.91</v>
      </c>
    </row>
    <row r="130" spans="1:8" x14ac:dyDescent="0.2">
      <c r="A130" s="15" t="s">
        <v>248</v>
      </c>
      <c r="B130" s="15" t="s">
        <v>249</v>
      </c>
      <c r="C130" s="15" t="s">
        <v>250</v>
      </c>
      <c r="D130" s="15">
        <v>50</v>
      </c>
      <c r="E130" s="16">
        <v>133.61000000000001</v>
      </c>
      <c r="F130" s="17">
        <v>7</v>
      </c>
      <c r="G130" s="129">
        <v>49</v>
      </c>
      <c r="H130" s="18">
        <f t="shared" si="1"/>
        <v>19.09</v>
      </c>
    </row>
    <row r="131" spans="1:8" x14ac:dyDescent="0.2">
      <c r="A131" s="15" t="s">
        <v>248</v>
      </c>
      <c r="B131" s="15" t="s">
        <v>249</v>
      </c>
      <c r="C131" s="15" t="s">
        <v>250</v>
      </c>
      <c r="D131" s="15">
        <v>100</v>
      </c>
      <c r="E131" s="16">
        <v>1393.87</v>
      </c>
      <c r="F131" s="17">
        <v>113</v>
      </c>
      <c r="G131" s="130"/>
      <c r="H131" s="18">
        <f t="shared" si="1"/>
        <v>12.34</v>
      </c>
    </row>
    <row r="132" spans="1:8" x14ac:dyDescent="0.2">
      <c r="A132" s="15" t="s">
        <v>251</v>
      </c>
      <c r="B132" s="15" t="s">
        <v>252</v>
      </c>
      <c r="C132" s="15" t="s">
        <v>253</v>
      </c>
      <c r="D132" s="15">
        <v>50</v>
      </c>
      <c r="E132" s="16">
        <v>7.88</v>
      </c>
      <c r="F132" s="17">
        <v>1</v>
      </c>
      <c r="G132" s="129">
        <v>3</v>
      </c>
      <c r="H132" s="18">
        <f t="shared" si="1"/>
        <v>7.88</v>
      </c>
    </row>
    <row r="133" spans="1:8" x14ac:dyDescent="0.2">
      <c r="A133" s="15" t="s">
        <v>251</v>
      </c>
      <c r="B133" s="15" t="s">
        <v>252</v>
      </c>
      <c r="C133" s="15" t="s">
        <v>253</v>
      </c>
      <c r="D133" s="15">
        <v>100</v>
      </c>
      <c r="E133" s="16">
        <v>41.96</v>
      </c>
      <c r="F133" s="17">
        <v>3</v>
      </c>
      <c r="G133" s="130"/>
      <c r="H133" s="18">
        <f t="shared" si="1"/>
        <v>13.99</v>
      </c>
    </row>
    <row r="134" spans="1:8" x14ac:dyDescent="0.2">
      <c r="A134" s="15" t="s">
        <v>254</v>
      </c>
      <c r="B134" s="15" t="s">
        <v>255</v>
      </c>
      <c r="C134" s="15" t="s">
        <v>256</v>
      </c>
      <c r="D134" s="15">
        <v>50</v>
      </c>
      <c r="E134" s="16">
        <v>563.5</v>
      </c>
      <c r="F134" s="17">
        <v>47</v>
      </c>
      <c r="G134" s="129">
        <v>440</v>
      </c>
      <c r="H134" s="18">
        <f t="shared" si="1"/>
        <v>11.99</v>
      </c>
    </row>
    <row r="135" spans="1:8" x14ac:dyDescent="0.2">
      <c r="A135" s="15" t="s">
        <v>254</v>
      </c>
      <c r="B135" s="15" t="s">
        <v>255</v>
      </c>
      <c r="C135" s="15" t="s">
        <v>256</v>
      </c>
      <c r="D135" s="15">
        <v>100</v>
      </c>
      <c r="E135" s="16">
        <v>468949.29</v>
      </c>
      <c r="F135" s="17">
        <v>1126</v>
      </c>
      <c r="G135" s="130"/>
      <c r="H135" s="18">
        <f t="shared" si="1"/>
        <v>416.47</v>
      </c>
    </row>
    <row r="136" spans="1:8" x14ac:dyDescent="0.2">
      <c r="A136" s="15" t="s">
        <v>257</v>
      </c>
      <c r="B136" s="15" t="s">
        <v>258</v>
      </c>
      <c r="C136" s="15" t="s">
        <v>259</v>
      </c>
      <c r="D136" s="15">
        <v>50</v>
      </c>
      <c r="E136" s="16">
        <v>21.42</v>
      </c>
      <c r="F136" s="17">
        <v>1</v>
      </c>
      <c r="G136" s="129">
        <v>4</v>
      </c>
      <c r="H136" s="18">
        <f t="shared" ref="H136:H199" si="2">ROUND(E136/F136,2)</f>
        <v>21.42</v>
      </c>
    </row>
    <row r="137" spans="1:8" x14ac:dyDescent="0.2">
      <c r="A137" s="15" t="s">
        <v>257</v>
      </c>
      <c r="B137" s="15" t="s">
        <v>258</v>
      </c>
      <c r="C137" s="15" t="s">
        <v>259</v>
      </c>
      <c r="D137" s="15">
        <v>100</v>
      </c>
      <c r="E137" s="16">
        <v>535.49</v>
      </c>
      <c r="F137" s="17">
        <v>8</v>
      </c>
      <c r="G137" s="130"/>
      <c r="H137" s="18">
        <f t="shared" si="2"/>
        <v>66.94</v>
      </c>
    </row>
    <row r="138" spans="1:8" x14ac:dyDescent="0.2">
      <c r="A138" s="15" t="s">
        <v>260</v>
      </c>
      <c r="B138" s="15" t="s">
        <v>261</v>
      </c>
      <c r="C138" s="15" t="s">
        <v>262</v>
      </c>
      <c r="D138" s="15">
        <v>50</v>
      </c>
      <c r="E138" s="16">
        <v>28.27</v>
      </c>
      <c r="F138" s="17">
        <v>3</v>
      </c>
      <c r="G138" s="129">
        <v>14</v>
      </c>
      <c r="H138" s="18">
        <f t="shared" si="2"/>
        <v>9.42</v>
      </c>
    </row>
    <row r="139" spans="1:8" x14ac:dyDescent="0.2">
      <c r="A139" s="15" t="s">
        <v>260</v>
      </c>
      <c r="B139" s="15" t="s">
        <v>261</v>
      </c>
      <c r="C139" s="15" t="s">
        <v>262</v>
      </c>
      <c r="D139" s="15">
        <v>100</v>
      </c>
      <c r="E139" s="16">
        <v>1162.42</v>
      </c>
      <c r="F139" s="17">
        <v>35</v>
      </c>
      <c r="G139" s="130"/>
      <c r="H139" s="18">
        <f t="shared" si="2"/>
        <v>33.21</v>
      </c>
    </row>
    <row r="140" spans="1:8" x14ac:dyDescent="0.2">
      <c r="A140" s="15" t="s">
        <v>263</v>
      </c>
      <c r="B140" s="15" t="s">
        <v>264</v>
      </c>
      <c r="C140" s="15" t="s">
        <v>265</v>
      </c>
      <c r="D140" s="15">
        <v>100</v>
      </c>
      <c r="E140" s="16">
        <v>75.349999999999994</v>
      </c>
      <c r="F140" s="17">
        <v>3</v>
      </c>
      <c r="G140" s="17">
        <v>2</v>
      </c>
      <c r="H140" s="18">
        <f t="shared" si="2"/>
        <v>25.12</v>
      </c>
    </row>
    <row r="141" spans="1:8" x14ac:dyDescent="0.2">
      <c r="A141" s="15" t="s">
        <v>266</v>
      </c>
      <c r="B141" s="15" t="s">
        <v>267</v>
      </c>
      <c r="C141" s="15" t="s">
        <v>268</v>
      </c>
      <c r="D141" s="15">
        <v>50</v>
      </c>
      <c r="E141" s="16">
        <v>24.84</v>
      </c>
      <c r="F141" s="17">
        <v>3</v>
      </c>
      <c r="G141" s="129">
        <v>20</v>
      </c>
      <c r="H141" s="18">
        <f t="shared" si="2"/>
        <v>8.2799999999999994</v>
      </c>
    </row>
    <row r="142" spans="1:8" x14ac:dyDescent="0.2">
      <c r="A142" s="15" t="s">
        <v>266</v>
      </c>
      <c r="B142" s="15" t="s">
        <v>267</v>
      </c>
      <c r="C142" s="15" t="s">
        <v>268</v>
      </c>
      <c r="D142" s="15">
        <v>100</v>
      </c>
      <c r="E142" s="16">
        <v>2653.53</v>
      </c>
      <c r="F142" s="17">
        <v>47</v>
      </c>
      <c r="G142" s="130"/>
      <c r="H142" s="18">
        <f t="shared" si="2"/>
        <v>56.46</v>
      </c>
    </row>
    <row r="143" spans="1:8" x14ac:dyDescent="0.2">
      <c r="A143" s="15" t="s">
        <v>269</v>
      </c>
      <c r="B143" s="15" t="s">
        <v>270</v>
      </c>
      <c r="C143" s="15" t="s">
        <v>271</v>
      </c>
      <c r="D143" s="15">
        <v>100</v>
      </c>
      <c r="E143" s="16">
        <v>1128.47</v>
      </c>
      <c r="F143" s="17">
        <v>14</v>
      </c>
      <c r="G143" s="17">
        <v>7</v>
      </c>
      <c r="H143" s="18">
        <f t="shared" si="2"/>
        <v>80.61</v>
      </c>
    </row>
    <row r="144" spans="1:8" x14ac:dyDescent="0.2">
      <c r="A144" s="15" t="s">
        <v>272</v>
      </c>
      <c r="B144" s="15" t="s">
        <v>273</v>
      </c>
      <c r="C144" s="15" t="s">
        <v>274</v>
      </c>
      <c r="D144" s="15">
        <v>50</v>
      </c>
      <c r="E144" s="16">
        <v>24.84</v>
      </c>
      <c r="F144" s="17">
        <v>3</v>
      </c>
      <c r="G144" s="129">
        <v>13</v>
      </c>
      <c r="H144" s="18">
        <f t="shared" si="2"/>
        <v>8.2799999999999994</v>
      </c>
    </row>
    <row r="145" spans="1:8" x14ac:dyDescent="0.2">
      <c r="A145" s="15" t="s">
        <v>272</v>
      </c>
      <c r="B145" s="15" t="s">
        <v>273</v>
      </c>
      <c r="C145" s="15" t="s">
        <v>274</v>
      </c>
      <c r="D145" s="15">
        <v>100</v>
      </c>
      <c r="E145" s="16">
        <v>1525.06</v>
      </c>
      <c r="F145" s="17">
        <v>33</v>
      </c>
      <c r="G145" s="130"/>
      <c r="H145" s="18">
        <f t="shared" si="2"/>
        <v>46.21</v>
      </c>
    </row>
    <row r="146" spans="1:8" x14ac:dyDescent="0.2">
      <c r="A146" s="15" t="s">
        <v>275</v>
      </c>
      <c r="B146" s="15" t="s">
        <v>276</v>
      </c>
      <c r="C146" s="15" t="s">
        <v>277</v>
      </c>
      <c r="D146" s="15">
        <v>50</v>
      </c>
      <c r="E146" s="16">
        <v>420.06</v>
      </c>
      <c r="F146" s="17">
        <v>29</v>
      </c>
      <c r="G146" s="129">
        <v>153</v>
      </c>
      <c r="H146" s="18">
        <f t="shared" si="2"/>
        <v>14.48</v>
      </c>
    </row>
    <row r="147" spans="1:8" x14ac:dyDescent="0.2">
      <c r="A147" s="15" t="s">
        <v>275</v>
      </c>
      <c r="B147" s="15" t="s">
        <v>276</v>
      </c>
      <c r="C147" s="15" t="s">
        <v>277</v>
      </c>
      <c r="D147" s="15">
        <v>100</v>
      </c>
      <c r="E147" s="16">
        <v>937808.01</v>
      </c>
      <c r="F147" s="17">
        <v>264</v>
      </c>
      <c r="G147" s="130"/>
      <c r="H147" s="18">
        <f t="shared" si="2"/>
        <v>3552.3</v>
      </c>
    </row>
    <row r="148" spans="1:8" x14ac:dyDescent="0.2">
      <c r="A148" s="15" t="s">
        <v>278</v>
      </c>
      <c r="B148" s="15" t="s">
        <v>279</v>
      </c>
      <c r="C148" s="15" t="s">
        <v>280</v>
      </c>
      <c r="D148" s="15">
        <v>50</v>
      </c>
      <c r="E148" s="16">
        <v>117.24</v>
      </c>
      <c r="F148" s="17">
        <v>9</v>
      </c>
      <c r="G148" s="129">
        <v>100</v>
      </c>
      <c r="H148" s="18">
        <f t="shared" si="2"/>
        <v>13.03</v>
      </c>
    </row>
    <row r="149" spans="1:8" x14ac:dyDescent="0.2">
      <c r="A149" s="15" t="s">
        <v>278</v>
      </c>
      <c r="B149" s="15" t="s">
        <v>279</v>
      </c>
      <c r="C149" s="15" t="s">
        <v>280</v>
      </c>
      <c r="D149" s="15">
        <v>100</v>
      </c>
      <c r="E149" s="16">
        <v>936329.1</v>
      </c>
      <c r="F149" s="17">
        <v>179</v>
      </c>
      <c r="G149" s="130"/>
      <c r="H149" s="18">
        <f t="shared" si="2"/>
        <v>5230.8900000000003</v>
      </c>
    </row>
    <row r="150" spans="1:8" x14ac:dyDescent="0.2">
      <c r="A150" s="15" t="s">
        <v>281</v>
      </c>
      <c r="B150" s="15" t="s">
        <v>282</v>
      </c>
      <c r="C150" s="15" t="s">
        <v>283</v>
      </c>
      <c r="D150" s="15">
        <v>50</v>
      </c>
      <c r="E150" s="16">
        <v>302.82</v>
      </c>
      <c r="F150" s="17">
        <v>20</v>
      </c>
      <c r="G150" s="129">
        <v>53</v>
      </c>
      <c r="H150" s="18">
        <f t="shared" si="2"/>
        <v>15.14</v>
      </c>
    </row>
    <row r="151" spans="1:8" x14ac:dyDescent="0.2">
      <c r="A151" s="15" t="s">
        <v>281</v>
      </c>
      <c r="B151" s="15" t="s">
        <v>282</v>
      </c>
      <c r="C151" s="15" t="s">
        <v>283</v>
      </c>
      <c r="D151" s="15">
        <v>100</v>
      </c>
      <c r="E151" s="16">
        <v>1478.91</v>
      </c>
      <c r="F151" s="17">
        <v>85</v>
      </c>
      <c r="G151" s="130"/>
      <c r="H151" s="18">
        <f t="shared" si="2"/>
        <v>17.399999999999999</v>
      </c>
    </row>
    <row r="152" spans="1:8" x14ac:dyDescent="0.2">
      <c r="A152" s="15" t="s">
        <v>284</v>
      </c>
      <c r="B152" s="15" t="s">
        <v>285</v>
      </c>
      <c r="C152" s="15" t="s">
        <v>286</v>
      </c>
      <c r="D152" s="15">
        <v>50</v>
      </c>
      <c r="E152" s="16">
        <v>177.38</v>
      </c>
      <c r="F152" s="17">
        <v>8</v>
      </c>
      <c r="G152" s="129">
        <v>45</v>
      </c>
      <c r="H152" s="18">
        <f t="shared" si="2"/>
        <v>22.17</v>
      </c>
    </row>
    <row r="153" spans="1:8" x14ac:dyDescent="0.2">
      <c r="A153" s="15" t="s">
        <v>284</v>
      </c>
      <c r="B153" s="15" t="s">
        <v>285</v>
      </c>
      <c r="C153" s="15" t="s">
        <v>286</v>
      </c>
      <c r="D153" s="15">
        <v>100</v>
      </c>
      <c r="E153" s="16">
        <v>14773.02</v>
      </c>
      <c r="F153" s="17">
        <v>108</v>
      </c>
      <c r="G153" s="130"/>
      <c r="H153" s="18">
        <f t="shared" si="2"/>
        <v>136.79</v>
      </c>
    </row>
    <row r="154" spans="1:8" x14ac:dyDescent="0.2">
      <c r="A154" s="15" t="s">
        <v>287</v>
      </c>
      <c r="B154" s="15" t="s">
        <v>288</v>
      </c>
      <c r="C154" s="15" t="s">
        <v>289</v>
      </c>
      <c r="D154" s="15">
        <v>100</v>
      </c>
      <c r="E154" s="16">
        <v>109.66</v>
      </c>
      <c r="F154" s="17">
        <v>6</v>
      </c>
      <c r="G154" s="17">
        <v>3</v>
      </c>
      <c r="H154" s="18">
        <f t="shared" si="2"/>
        <v>18.28</v>
      </c>
    </row>
    <row r="155" spans="1:8" ht="19.5" customHeight="1" x14ac:dyDescent="0.2">
      <c r="A155" s="15" t="s">
        <v>290</v>
      </c>
      <c r="B155" s="15" t="s">
        <v>291</v>
      </c>
      <c r="C155" s="15" t="s">
        <v>292</v>
      </c>
      <c r="D155" s="15">
        <v>100</v>
      </c>
      <c r="E155" s="16">
        <v>62.37</v>
      </c>
      <c r="F155" s="17">
        <v>7</v>
      </c>
      <c r="G155" s="17">
        <v>2</v>
      </c>
      <c r="H155" s="18">
        <f t="shared" si="2"/>
        <v>8.91</v>
      </c>
    </row>
    <row r="156" spans="1:8" x14ac:dyDescent="0.2">
      <c r="A156" s="15" t="s">
        <v>293</v>
      </c>
      <c r="B156" s="15" t="s">
        <v>294</v>
      </c>
      <c r="C156" s="15" t="s">
        <v>295</v>
      </c>
      <c r="D156" s="15">
        <v>50</v>
      </c>
      <c r="E156" s="16">
        <v>87.08</v>
      </c>
      <c r="F156" s="17">
        <v>6</v>
      </c>
      <c r="G156" s="129">
        <v>4</v>
      </c>
      <c r="H156" s="18">
        <f t="shared" si="2"/>
        <v>14.51</v>
      </c>
    </row>
    <row r="157" spans="1:8" x14ac:dyDescent="0.2">
      <c r="A157" s="15" t="s">
        <v>293</v>
      </c>
      <c r="B157" s="15" t="s">
        <v>294</v>
      </c>
      <c r="C157" s="15" t="s">
        <v>295</v>
      </c>
      <c r="D157" s="15">
        <v>100</v>
      </c>
      <c r="E157" s="16">
        <v>3.76</v>
      </c>
      <c r="F157" s="17">
        <v>1</v>
      </c>
      <c r="G157" s="130"/>
      <c r="H157" s="18">
        <f t="shared" si="2"/>
        <v>3.76</v>
      </c>
    </row>
    <row r="158" spans="1:8" x14ac:dyDescent="0.2">
      <c r="A158" s="15" t="s">
        <v>296</v>
      </c>
      <c r="B158" s="15" t="s">
        <v>297</v>
      </c>
      <c r="C158" s="15" t="s">
        <v>298</v>
      </c>
      <c r="D158" s="15">
        <v>50</v>
      </c>
      <c r="E158" s="16">
        <v>79.42</v>
      </c>
      <c r="F158" s="17">
        <v>1</v>
      </c>
      <c r="G158" s="129">
        <v>8</v>
      </c>
      <c r="H158" s="18">
        <f t="shared" si="2"/>
        <v>79.42</v>
      </c>
    </row>
    <row r="159" spans="1:8" x14ac:dyDescent="0.2">
      <c r="A159" s="15" t="s">
        <v>296</v>
      </c>
      <c r="B159" s="15" t="s">
        <v>297</v>
      </c>
      <c r="C159" s="15" t="s">
        <v>298</v>
      </c>
      <c r="D159" s="15">
        <v>100</v>
      </c>
      <c r="E159" s="16">
        <v>9514.92</v>
      </c>
      <c r="F159" s="17">
        <v>14</v>
      </c>
      <c r="G159" s="130"/>
      <c r="H159" s="18">
        <f t="shared" si="2"/>
        <v>679.64</v>
      </c>
    </row>
    <row r="160" spans="1:8" x14ac:dyDescent="0.2">
      <c r="A160" s="15" t="s">
        <v>299</v>
      </c>
      <c r="B160" s="15" t="s">
        <v>300</v>
      </c>
      <c r="C160" s="15" t="s">
        <v>301</v>
      </c>
      <c r="D160" s="15">
        <v>50</v>
      </c>
      <c r="E160" s="16">
        <v>10.88</v>
      </c>
      <c r="F160" s="17">
        <v>1</v>
      </c>
      <c r="G160" s="129">
        <v>28</v>
      </c>
      <c r="H160" s="18">
        <f t="shared" si="2"/>
        <v>10.88</v>
      </c>
    </row>
    <row r="161" spans="1:8" x14ac:dyDescent="0.2">
      <c r="A161" s="15" t="s">
        <v>299</v>
      </c>
      <c r="B161" s="15" t="s">
        <v>300</v>
      </c>
      <c r="C161" s="15" t="s">
        <v>301</v>
      </c>
      <c r="D161" s="15">
        <v>100</v>
      </c>
      <c r="E161" s="16">
        <v>5082.3100000000004</v>
      </c>
      <c r="F161" s="17">
        <v>80</v>
      </c>
      <c r="G161" s="130"/>
      <c r="H161" s="18">
        <f t="shared" si="2"/>
        <v>63.53</v>
      </c>
    </row>
    <row r="162" spans="1:8" x14ac:dyDescent="0.2">
      <c r="A162" s="15" t="s">
        <v>302</v>
      </c>
      <c r="B162" s="15" t="s">
        <v>303</v>
      </c>
      <c r="C162" s="15" t="s">
        <v>304</v>
      </c>
      <c r="D162" s="15">
        <v>50</v>
      </c>
      <c r="E162" s="16">
        <v>1635.01</v>
      </c>
      <c r="F162" s="17">
        <v>117</v>
      </c>
      <c r="G162" s="129">
        <v>2658</v>
      </c>
      <c r="H162" s="18">
        <f t="shared" si="2"/>
        <v>13.97</v>
      </c>
    </row>
    <row r="163" spans="1:8" x14ac:dyDescent="0.2">
      <c r="A163" s="15" t="s">
        <v>302</v>
      </c>
      <c r="B163" s="15" t="s">
        <v>303</v>
      </c>
      <c r="C163" s="15" t="s">
        <v>304</v>
      </c>
      <c r="D163" s="15">
        <v>100</v>
      </c>
      <c r="E163" s="16">
        <v>937576.25</v>
      </c>
      <c r="F163" s="17">
        <v>3754</v>
      </c>
      <c r="G163" s="130"/>
      <c r="H163" s="18">
        <f t="shared" si="2"/>
        <v>249.75</v>
      </c>
    </row>
    <row r="164" spans="1:8" x14ac:dyDescent="0.2">
      <c r="A164" s="15" t="s">
        <v>305</v>
      </c>
      <c r="B164" s="15" t="s">
        <v>303</v>
      </c>
      <c r="C164" s="15" t="s">
        <v>304</v>
      </c>
      <c r="D164" s="15">
        <v>50</v>
      </c>
      <c r="E164" s="16">
        <v>1635.01</v>
      </c>
      <c r="F164" s="17">
        <v>117</v>
      </c>
      <c r="G164" s="129">
        <v>2658</v>
      </c>
      <c r="H164" s="18">
        <f t="shared" si="2"/>
        <v>13.97</v>
      </c>
    </row>
    <row r="165" spans="1:8" x14ac:dyDescent="0.2">
      <c r="A165" s="15" t="s">
        <v>305</v>
      </c>
      <c r="B165" s="15" t="s">
        <v>303</v>
      </c>
      <c r="C165" s="15" t="s">
        <v>304</v>
      </c>
      <c r="D165" s="15">
        <v>100</v>
      </c>
      <c r="E165" s="16">
        <v>937576.25</v>
      </c>
      <c r="F165" s="17">
        <v>3754</v>
      </c>
      <c r="G165" s="130"/>
      <c r="H165" s="18">
        <f t="shared" si="2"/>
        <v>249.75</v>
      </c>
    </row>
    <row r="166" spans="1:8" x14ac:dyDescent="0.2">
      <c r="A166" s="15" t="s">
        <v>306</v>
      </c>
      <c r="B166" s="15" t="s">
        <v>307</v>
      </c>
      <c r="C166" s="15" t="s">
        <v>308</v>
      </c>
      <c r="D166" s="15">
        <v>50</v>
      </c>
      <c r="E166" s="16">
        <v>3224.62</v>
      </c>
      <c r="F166" s="17">
        <v>230</v>
      </c>
      <c r="G166" s="129">
        <v>540</v>
      </c>
      <c r="H166" s="18">
        <f t="shared" si="2"/>
        <v>14.02</v>
      </c>
    </row>
    <row r="167" spans="1:8" x14ac:dyDescent="0.2">
      <c r="A167" s="15" t="s">
        <v>306</v>
      </c>
      <c r="B167" s="15" t="s">
        <v>307</v>
      </c>
      <c r="C167" s="15" t="s">
        <v>308</v>
      </c>
      <c r="D167" s="15">
        <v>100</v>
      </c>
      <c r="E167" s="16">
        <v>434374.13</v>
      </c>
      <c r="F167" s="17">
        <v>1000</v>
      </c>
      <c r="G167" s="130"/>
      <c r="H167" s="18">
        <f t="shared" si="2"/>
        <v>434.37</v>
      </c>
    </row>
    <row r="168" spans="1:8" x14ac:dyDescent="0.2">
      <c r="A168" s="15" t="s">
        <v>309</v>
      </c>
      <c r="B168" s="15" t="s">
        <v>310</v>
      </c>
      <c r="C168" s="15" t="s">
        <v>311</v>
      </c>
      <c r="D168" s="15">
        <v>50</v>
      </c>
      <c r="E168" s="16">
        <v>109.64</v>
      </c>
      <c r="F168" s="17">
        <v>7</v>
      </c>
      <c r="G168" s="129">
        <v>14</v>
      </c>
      <c r="H168" s="18">
        <f t="shared" si="2"/>
        <v>15.66</v>
      </c>
    </row>
    <row r="169" spans="1:8" x14ac:dyDescent="0.2">
      <c r="A169" s="15" t="s">
        <v>309</v>
      </c>
      <c r="B169" s="15" t="s">
        <v>310</v>
      </c>
      <c r="C169" s="15" t="s">
        <v>311</v>
      </c>
      <c r="D169" s="15">
        <v>100</v>
      </c>
      <c r="E169" s="16">
        <v>1316.76</v>
      </c>
      <c r="F169" s="17">
        <v>26</v>
      </c>
      <c r="G169" s="130"/>
      <c r="H169" s="18">
        <f t="shared" si="2"/>
        <v>50.64</v>
      </c>
    </row>
    <row r="170" spans="1:8" x14ac:dyDescent="0.2">
      <c r="A170" s="15" t="s">
        <v>312</v>
      </c>
      <c r="B170" s="15" t="s">
        <v>313</v>
      </c>
      <c r="C170" s="15" t="s">
        <v>314</v>
      </c>
      <c r="D170" s="15">
        <v>50</v>
      </c>
      <c r="E170" s="16">
        <v>17.52</v>
      </c>
      <c r="F170" s="17">
        <v>2</v>
      </c>
      <c r="G170" s="129">
        <v>5</v>
      </c>
      <c r="H170" s="18">
        <f t="shared" si="2"/>
        <v>8.76</v>
      </c>
    </row>
    <row r="171" spans="1:8" x14ac:dyDescent="0.2">
      <c r="A171" s="15" t="s">
        <v>312</v>
      </c>
      <c r="B171" s="15" t="s">
        <v>313</v>
      </c>
      <c r="C171" s="15" t="s">
        <v>314</v>
      </c>
      <c r="D171" s="15">
        <v>100</v>
      </c>
      <c r="E171" s="16">
        <v>191.88</v>
      </c>
      <c r="F171" s="17">
        <v>9</v>
      </c>
      <c r="G171" s="130"/>
      <c r="H171" s="18">
        <f t="shared" si="2"/>
        <v>21.32</v>
      </c>
    </row>
    <row r="172" spans="1:8" x14ac:dyDescent="0.2">
      <c r="A172" s="15" t="s">
        <v>315</v>
      </c>
      <c r="B172" s="15" t="s">
        <v>316</v>
      </c>
      <c r="C172" s="15" t="s">
        <v>317</v>
      </c>
      <c r="D172" s="15">
        <v>50</v>
      </c>
      <c r="E172" s="16">
        <v>1368.75</v>
      </c>
      <c r="F172" s="17">
        <v>99</v>
      </c>
      <c r="G172" s="129">
        <v>134</v>
      </c>
      <c r="H172" s="18">
        <f t="shared" si="2"/>
        <v>13.83</v>
      </c>
    </row>
    <row r="173" spans="1:8" x14ac:dyDescent="0.2">
      <c r="A173" s="15" t="s">
        <v>315</v>
      </c>
      <c r="B173" s="15" t="s">
        <v>316</v>
      </c>
      <c r="C173" s="15" t="s">
        <v>317</v>
      </c>
      <c r="D173" s="15">
        <v>100</v>
      </c>
      <c r="E173" s="16">
        <v>12517.19</v>
      </c>
      <c r="F173" s="17">
        <v>238</v>
      </c>
      <c r="G173" s="130"/>
      <c r="H173" s="18">
        <f t="shared" si="2"/>
        <v>52.59</v>
      </c>
    </row>
    <row r="174" spans="1:8" x14ac:dyDescent="0.2">
      <c r="A174" s="15" t="s">
        <v>318</v>
      </c>
      <c r="B174" s="15" t="s">
        <v>319</v>
      </c>
      <c r="C174" s="15" t="s">
        <v>320</v>
      </c>
      <c r="D174" s="15">
        <v>50</v>
      </c>
      <c r="E174" s="16">
        <v>1271.79</v>
      </c>
      <c r="F174" s="17">
        <v>87</v>
      </c>
      <c r="G174" s="129">
        <v>146</v>
      </c>
      <c r="H174" s="18">
        <f t="shared" si="2"/>
        <v>14.62</v>
      </c>
    </row>
    <row r="175" spans="1:8" x14ac:dyDescent="0.2">
      <c r="A175" s="15" t="s">
        <v>318</v>
      </c>
      <c r="B175" s="15" t="s">
        <v>319</v>
      </c>
      <c r="C175" s="15" t="s">
        <v>320</v>
      </c>
      <c r="D175" s="15">
        <v>100</v>
      </c>
      <c r="E175" s="16">
        <v>5939.75</v>
      </c>
      <c r="F175" s="17">
        <v>206</v>
      </c>
      <c r="G175" s="130"/>
      <c r="H175" s="18">
        <f t="shared" si="2"/>
        <v>28.83</v>
      </c>
    </row>
    <row r="176" spans="1:8" x14ac:dyDescent="0.2">
      <c r="A176" s="15" t="s">
        <v>321</v>
      </c>
      <c r="B176" s="15" t="s">
        <v>322</v>
      </c>
      <c r="C176" s="15" t="s">
        <v>323</v>
      </c>
      <c r="D176" s="15">
        <v>50</v>
      </c>
      <c r="E176" s="16">
        <v>54.72</v>
      </c>
      <c r="F176" s="17">
        <v>6</v>
      </c>
      <c r="G176" s="129">
        <v>5</v>
      </c>
      <c r="H176" s="18">
        <f t="shared" si="2"/>
        <v>9.1199999999999992</v>
      </c>
    </row>
    <row r="177" spans="1:8" x14ac:dyDescent="0.2">
      <c r="A177" s="15" t="s">
        <v>321</v>
      </c>
      <c r="B177" s="15" t="s">
        <v>322</v>
      </c>
      <c r="C177" s="15" t="s">
        <v>323</v>
      </c>
      <c r="D177" s="15">
        <v>100</v>
      </c>
      <c r="E177" s="16">
        <v>24.65</v>
      </c>
      <c r="F177" s="17">
        <v>4</v>
      </c>
      <c r="G177" s="130"/>
      <c r="H177" s="18">
        <f t="shared" si="2"/>
        <v>6.16</v>
      </c>
    </row>
    <row r="178" spans="1:8" x14ac:dyDescent="0.2">
      <c r="A178" s="15" t="s">
        <v>324</v>
      </c>
      <c r="B178" s="15" t="s">
        <v>325</v>
      </c>
      <c r="C178" s="15" t="s">
        <v>326</v>
      </c>
      <c r="D178" s="15">
        <v>50</v>
      </c>
      <c r="E178" s="16">
        <v>395.15</v>
      </c>
      <c r="F178" s="17">
        <v>28</v>
      </c>
      <c r="G178" s="129">
        <v>240</v>
      </c>
      <c r="H178" s="18">
        <f t="shared" si="2"/>
        <v>14.11</v>
      </c>
    </row>
    <row r="179" spans="1:8" x14ac:dyDescent="0.2">
      <c r="A179" s="15" t="s">
        <v>324</v>
      </c>
      <c r="B179" s="15" t="s">
        <v>325</v>
      </c>
      <c r="C179" s="15" t="s">
        <v>326</v>
      </c>
      <c r="D179" s="15">
        <v>100</v>
      </c>
      <c r="E179" s="16">
        <v>408871.43</v>
      </c>
      <c r="F179" s="17">
        <v>508</v>
      </c>
      <c r="G179" s="130"/>
      <c r="H179" s="18">
        <f t="shared" si="2"/>
        <v>804.87</v>
      </c>
    </row>
    <row r="180" spans="1:8" x14ac:dyDescent="0.2">
      <c r="A180" s="15" t="s">
        <v>327</v>
      </c>
      <c r="B180" s="15" t="s">
        <v>328</v>
      </c>
      <c r="C180" s="15" t="s">
        <v>329</v>
      </c>
      <c r="D180" s="15">
        <v>50</v>
      </c>
      <c r="E180" s="16">
        <v>7.05</v>
      </c>
      <c r="F180" s="17">
        <v>1</v>
      </c>
      <c r="G180" s="129">
        <v>5</v>
      </c>
      <c r="H180" s="18">
        <f t="shared" si="2"/>
        <v>7.05</v>
      </c>
    </row>
    <row r="181" spans="1:8" x14ac:dyDescent="0.2">
      <c r="A181" s="15" t="s">
        <v>327</v>
      </c>
      <c r="B181" s="15" t="s">
        <v>328</v>
      </c>
      <c r="C181" s="15" t="s">
        <v>329</v>
      </c>
      <c r="D181" s="15">
        <v>100</v>
      </c>
      <c r="E181" s="16">
        <v>5512.47</v>
      </c>
      <c r="F181" s="17">
        <v>9</v>
      </c>
      <c r="G181" s="130"/>
      <c r="H181" s="18">
        <f t="shared" si="2"/>
        <v>612.5</v>
      </c>
    </row>
    <row r="182" spans="1:8" x14ac:dyDescent="0.2">
      <c r="A182" s="15" t="s">
        <v>330</v>
      </c>
      <c r="B182" s="15" t="s">
        <v>331</v>
      </c>
      <c r="C182" s="15" t="s">
        <v>332</v>
      </c>
      <c r="D182" s="15">
        <v>50</v>
      </c>
      <c r="E182" s="16">
        <v>6629.99</v>
      </c>
      <c r="F182" s="17">
        <v>440</v>
      </c>
      <c r="G182" s="129">
        <v>2057</v>
      </c>
      <c r="H182" s="18">
        <f t="shared" si="2"/>
        <v>15.07</v>
      </c>
    </row>
    <row r="183" spans="1:8" x14ac:dyDescent="0.2">
      <c r="A183" s="15" t="s">
        <v>330</v>
      </c>
      <c r="B183" s="15" t="s">
        <v>331</v>
      </c>
      <c r="C183" s="15" t="s">
        <v>332</v>
      </c>
      <c r="D183" s="15">
        <v>100</v>
      </c>
      <c r="E183" s="16">
        <v>1012498.55</v>
      </c>
      <c r="F183" s="17">
        <v>2922</v>
      </c>
      <c r="G183" s="130"/>
      <c r="H183" s="18">
        <f t="shared" si="2"/>
        <v>346.51</v>
      </c>
    </row>
    <row r="184" spans="1:8" x14ac:dyDescent="0.2">
      <c r="A184" s="15" t="s">
        <v>333</v>
      </c>
      <c r="B184" s="15" t="s">
        <v>334</v>
      </c>
      <c r="C184" s="15" t="s">
        <v>335</v>
      </c>
      <c r="D184" s="15">
        <v>50</v>
      </c>
      <c r="E184" s="16">
        <v>104.59</v>
      </c>
      <c r="F184" s="17">
        <v>5</v>
      </c>
      <c r="G184" s="129">
        <v>9</v>
      </c>
      <c r="H184" s="18">
        <f t="shared" si="2"/>
        <v>20.92</v>
      </c>
    </row>
    <row r="185" spans="1:8" x14ac:dyDescent="0.2">
      <c r="A185" s="15" t="s">
        <v>333</v>
      </c>
      <c r="B185" s="15" t="s">
        <v>334</v>
      </c>
      <c r="C185" s="15" t="s">
        <v>335</v>
      </c>
      <c r="D185" s="15">
        <v>100</v>
      </c>
      <c r="E185" s="16">
        <v>190.42</v>
      </c>
      <c r="F185" s="17">
        <v>8</v>
      </c>
      <c r="G185" s="130"/>
      <c r="H185" s="18">
        <f t="shared" si="2"/>
        <v>23.8</v>
      </c>
    </row>
    <row r="186" spans="1:8" x14ac:dyDescent="0.2">
      <c r="A186" s="15" t="s">
        <v>336</v>
      </c>
      <c r="B186" s="15" t="s">
        <v>337</v>
      </c>
      <c r="C186" s="15" t="s">
        <v>338</v>
      </c>
      <c r="D186" s="15">
        <v>50</v>
      </c>
      <c r="E186" s="16">
        <v>6400.73</v>
      </c>
      <c r="F186" s="17">
        <v>426</v>
      </c>
      <c r="G186" s="129">
        <v>2025</v>
      </c>
      <c r="H186" s="18">
        <f t="shared" si="2"/>
        <v>15.03</v>
      </c>
    </row>
    <row r="187" spans="1:8" x14ac:dyDescent="0.2">
      <c r="A187" s="15" t="s">
        <v>336</v>
      </c>
      <c r="B187" s="15" t="s">
        <v>337</v>
      </c>
      <c r="C187" s="15" t="s">
        <v>338</v>
      </c>
      <c r="D187" s="15">
        <v>100</v>
      </c>
      <c r="E187" s="16">
        <v>1008727.64</v>
      </c>
      <c r="F187" s="17">
        <v>2866</v>
      </c>
      <c r="G187" s="130"/>
      <c r="H187" s="18">
        <f t="shared" si="2"/>
        <v>351.96</v>
      </c>
    </row>
    <row r="188" spans="1:8" x14ac:dyDescent="0.2">
      <c r="A188" s="15" t="s">
        <v>339</v>
      </c>
      <c r="B188" s="15" t="s">
        <v>340</v>
      </c>
      <c r="C188" s="15" t="s">
        <v>341</v>
      </c>
      <c r="D188" s="15">
        <v>50</v>
      </c>
      <c r="E188" s="16">
        <v>70.400000000000006</v>
      </c>
      <c r="F188" s="17">
        <v>5</v>
      </c>
      <c r="G188" s="129">
        <v>17</v>
      </c>
      <c r="H188" s="18">
        <f t="shared" si="2"/>
        <v>14.08</v>
      </c>
    </row>
    <row r="189" spans="1:8" x14ac:dyDescent="0.2">
      <c r="A189" s="15" t="s">
        <v>339</v>
      </c>
      <c r="B189" s="15" t="s">
        <v>340</v>
      </c>
      <c r="C189" s="15" t="s">
        <v>341</v>
      </c>
      <c r="D189" s="15">
        <v>100</v>
      </c>
      <c r="E189" s="16">
        <v>3576.46</v>
      </c>
      <c r="F189" s="17">
        <v>46</v>
      </c>
      <c r="G189" s="130"/>
      <c r="H189" s="18">
        <f t="shared" si="2"/>
        <v>77.75</v>
      </c>
    </row>
    <row r="190" spans="1:8" x14ac:dyDescent="0.2">
      <c r="A190" s="15" t="s">
        <v>342</v>
      </c>
      <c r="B190" s="15" t="s">
        <v>343</v>
      </c>
      <c r="C190" s="15" t="s">
        <v>344</v>
      </c>
      <c r="D190" s="15">
        <v>50</v>
      </c>
      <c r="E190" s="16">
        <v>54.27</v>
      </c>
      <c r="F190" s="17">
        <v>4</v>
      </c>
      <c r="G190" s="129">
        <v>6</v>
      </c>
      <c r="H190" s="18">
        <f t="shared" si="2"/>
        <v>13.57</v>
      </c>
    </row>
    <row r="191" spans="1:8" x14ac:dyDescent="0.2">
      <c r="A191" s="15" t="s">
        <v>342</v>
      </c>
      <c r="B191" s="15" t="s">
        <v>343</v>
      </c>
      <c r="C191" s="15" t="s">
        <v>344</v>
      </c>
      <c r="D191" s="15">
        <v>100</v>
      </c>
      <c r="E191" s="16">
        <v>4.03</v>
      </c>
      <c r="F191" s="17">
        <v>2</v>
      </c>
      <c r="G191" s="130"/>
      <c r="H191" s="18">
        <f t="shared" si="2"/>
        <v>2.02</v>
      </c>
    </row>
    <row r="192" spans="1:8" x14ac:dyDescent="0.2">
      <c r="A192" s="15" t="s">
        <v>345</v>
      </c>
      <c r="B192" s="15" t="s">
        <v>346</v>
      </c>
      <c r="C192" s="15" t="s">
        <v>347</v>
      </c>
      <c r="D192" s="15">
        <v>50</v>
      </c>
      <c r="E192" s="16">
        <v>1778.53</v>
      </c>
      <c r="F192" s="17">
        <v>116</v>
      </c>
      <c r="G192" s="129">
        <v>387</v>
      </c>
      <c r="H192" s="18">
        <f t="shared" si="2"/>
        <v>15.33</v>
      </c>
    </row>
    <row r="193" spans="1:8" x14ac:dyDescent="0.2">
      <c r="A193" s="15" t="s">
        <v>345</v>
      </c>
      <c r="B193" s="15" t="s">
        <v>346</v>
      </c>
      <c r="C193" s="15" t="s">
        <v>347</v>
      </c>
      <c r="D193" s="15">
        <v>100</v>
      </c>
      <c r="E193" s="16">
        <v>697600.63</v>
      </c>
      <c r="F193" s="17">
        <v>712</v>
      </c>
      <c r="G193" s="130"/>
      <c r="H193" s="18">
        <f t="shared" si="2"/>
        <v>979.78</v>
      </c>
    </row>
    <row r="194" spans="1:8" x14ac:dyDescent="0.2">
      <c r="A194" s="15" t="s">
        <v>348</v>
      </c>
      <c r="B194" s="15" t="s">
        <v>349</v>
      </c>
      <c r="C194" s="15" t="s">
        <v>350</v>
      </c>
      <c r="D194" s="15">
        <v>50</v>
      </c>
      <c r="E194" s="16">
        <v>692.89</v>
      </c>
      <c r="F194" s="17">
        <v>49</v>
      </c>
      <c r="G194" s="129">
        <v>229</v>
      </c>
      <c r="H194" s="18">
        <f t="shared" si="2"/>
        <v>14.14</v>
      </c>
    </row>
    <row r="195" spans="1:8" x14ac:dyDescent="0.2">
      <c r="A195" s="15" t="s">
        <v>348</v>
      </c>
      <c r="B195" s="15" t="s">
        <v>349</v>
      </c>
      <c r="C195" s="15" t="s">
        <v>350</v>
      </c>
      <c r="D195" s="15">
        <v>100</v>
      </c>
      <c r="E195" s="16">
        <v>686207.26</v>
      </c>
      <c r="F195" s="17">
        <v>395</v>
      </c>
      <c r="G195" s="130"/>
      <c r="H195" s="18">
        <f t="shared" si="2"/>
        <v>1737.23</v>
      </c>
    </row>
    <row r="196" spans="1:8" ht="15" customHeight="1" x14ac:dyDescent="0.2">
      <c r="A196" s="15" t="s">
        <v>351</v>
      </c>
      <c r="B196" s="15" t="s">
        <v>352</v>
      </c>
      <c r="C196" s="15" t="s">
        <v>353</v>
      </c>
      <c r="D196" s="15">
        <v>50</v>
      </c>
      <c r="E196" s="16">
        <v>32.92</v>
      </c>
      <c r="F196" s="17">
        <v>2</v>
      </c>
      <c r="G196" s="129">
        <v>12</v>
      </c>
      <c r="H196" s="18">
        <f t="shared" si="2"/>
        <v>16.46</v>
      </c>
    </row>
    <row r="197" spans="1:8" x14ac:dyDescent="0.2">
      <c r="A197" s="15" t="s">
        <v>351</v>
      </c>
      <c r="B197" s="15" t="s">
        <v>352</v>
      </c>
      <c r="C197" s="15" t="s">
        <v>353</v>
      </c>
      <c r="D197" s="15">
        <v>100</v>
      </c>
      <c r="E197" s="16">
        <v>1792.46</v>
      </c>
      <c r="F197" s="17">
        <v>67</v>
      </c>
      <c r="G197" s="130"/>
      <c r="H197" s="18">
        <f t="shared" si="2"/>
        <v>26.75</v>
      </c>
    </row>
    <row r="198" spans="1:8" x14ac:dyDescent="0.2">
      <c r="A198" s="15" t="s">
        <v>354</v>
      </c>
      <c r="B198" s="15" t="s">
        <v>355</v>
      </c>
      <c r="C198" s="15" t="s">
        <v>356</v>
      </c>
      <c r="D198" s="15">
        <v>100</v>
      </c>
      <c r="E198" s="16">
        <v>24.84</v>
      </c>
      <c r="F198" s="17">
        <v>2</v>
      </c>
      <c r="G198" s="17">
        <v>2</v>
      </c>
      <c r="H198" s="18">
        <f t="shared" si="2"/>
        <v>12.42</v>
      </c>
    </row>
    <row r="199" spans="1:8" x14ac:dyDescent="0.2">
      <c r="A199" s="15" t="s">
        <v>357</v>
      </c>
      <c r="B199" s="15" t="s">
        <v>358</v>
      </c>
      <c r="C199" s="15" t="s">
        <v>359</v>
      </c>
      <c r="D199" s="15">
        <v>50</v>
      </c>
      <c r="E199" s="16">
        <v>1035.26</v>
      </c>
      <c r="F199" s="17">
        <v>64</v>
      </c>
      <c r="G199" s="129">
        <v>147</v>
      </c>
      <c r="H199" s="18">
        <f t="shared" si="2"/>
        <v>16.18</v>
      </c>
    </row>
    <row r="200" spans="1:8" x14ac:dyDescent="0.2">
      <c r="A200" s="15" t="s">
        <v>357</v>
      </c>
      <c r="B200" s="15" t="s">
        <v>358</v>
      </c>
      <c r="C200" s="15" t="s">
        <v>359</v>
      </c>
      <c r="D200" s="15">
        <v>100</v>
      </c>
      <c r="E200" s="16">
        <v>9386.6299999999992</v>
      </c>
      <c r="F200" s="17">
        <v>245</v>
      </c>
      <c r="G200" s="130"/>
      <c r="H200" s="18">
        <f t="shared" ref="H200:H263" si="3">ROUND(E200/F200,2)</f>
        <v>38.31</v>
      </c>
    </row>
    <row r="201" spans="1:8" x14ac:dyDescent="0.2">
      <c r="A201" s="15" t="s">
        <v>360</v>
      </c>
      <c r="B201" s="15" t="s">
        <v>361</v>
      </c>
      <c r="C201" s="15" t="s">
        <v>362</v>
      </c>
      <c r="D201" s="15">
        <v>50</v>
      </c>
      <c r="E201" s="16">
        <v>17.46</v>
      </c>
      <c r="F201" s="17">
        <v>1</v>
      </c>
      <c r="G201" s="129">
        <v>3</v>
      </c>
      <c r="H201" s="18">
        <f t="shared" si="3"/>
        <v>17.46</v>
      </c>
    </row>
    <row r="202" spans="1:8" x14ac:dyDescent="0.2">
      <c r="A202" s="15" t="s">
        <v>360</v>
      </c>
      <c r="B202" s="15" t="s">
        <v>361</v>
      </c>
      <c r="C202" s="15" t="s">
        <v>362</v>
      </c>
      <c r="D202" s="15">
        <v>100</v>
      </c>
      <c r="E202" s="16">
        <v>189.44</v>
      </c>
      <c r="F202" s="17">
        <v>3</v>
      </c>
      <c r="G202" s="130"/>
      <c r="H202" s="18">
        <f t="shared" si="3"/>
        <v>63.15</v>
      </c>
    </row>
    <row r="203" spans="1:8" x14ac:dyDescent="0.2">
      <c r="A203" s="15" t="s">
        <v>363</v>
      </c>
      <c r="B203" s="15" t="s">
        <v>364</v>
      </c>
      <c r="C203" s="15" t="s">
        <v>365</v>
      </c>
      <c r="D203" s="15">
        <v>50</v>
      </c>
      <c r="E203" s="16">
        <v>820.41</v>
      </c>
      <c r="F203" s="17">
        <v>56</v>
      </c>
      <c r="G203" s="129">
        <v>166</v>
      </c>
      <c r="H203" s="18">
        <f t="shared" si="3"/>
        <v>14.65</v>
      </c>
    </row>
    <row r="204" spans="1:8" x14ac:dyDescent="0.2">
      <c r="A204" s="15" t="s">
        <v>363</v>
      </c>
      <c r="B204" s="15" t="s">
        <v>364</v>
      </c>
      <c r="C204" s="15" t="s">
        <v>365</v>
      </c>
      <c r="D204" s="15">
        <v>100</v>
      </c>
      <c r="E204" s="16">
        <v>20287.54</v>
      </c>
      <c r="F204" s="17">
        <v>349</v>
      </c>
      <c r="G204" s="130"/>
      <c r="H204" s="18">
        <f t="shared" si="3"/>
        <v>58.13</v>
      </c>
    </row>
    <row r="205" spans="1:8" x14ac:dyDescent="0.2">
      <c r="A205" s="15" t="s">
        <v>366</v>
      </c>
      <c r="B205" s="15" t="s">
        <v>367</v>
      </c>
      <c r="C205" s="15" t="s">
        <v>368</v>
      </c>
      <c r="D205" s="15">
        <v>100</v>
      </c>
      <c r="E205" s="16">
        <v>389.76</v>
      </c>
      <c r="F205" s="17">
        <v>15</v>
      </c>
      <c r="G205" s="17">
        <v>7</v>
      </c>
      <c r="H205" s="18">
        <f t="shared" si="3"/>
        <v>25.98</v>
      </c>
    </row>
    <row r="206" spans="1:8" x14ac:dyDescent="0.2">
      <c r="A206" s="15" t="s">
        <v>369</v>
      </c>
      <c r="B206" s="15" t="s">
        <v>370</v>
      </c>
      <c r="C206" s="15" t="s">
        <v>371</v>
      </c>
      <c r="D206" s="15">
        <v>50</v>
      </c>
      <c r="E206" s="16">
        <v>30.48</v>
      </c>
      <c r="F206" s="17">
        <v>2</v>
      </c>
      <c r="G206" s="129">
        <v>10</v>
      </c>
      <c r="H206" s="18">
        <f t="shared" si="3"/>
        <v>15.24</v>
      </c>
    </row>
    <row r="207" spans="1:8" x14ac:dyDescent="0.2">
      <c r="A207" s="15" t="s">
        <v>369</v>
      </c>
      <c r="B207" s="15" t="s">
        <v>370</v>
      </c>
      <c r="C207" s="15" t="s">
        <v>371</v>
      </c>
      <c r="D207" s="15">
        <v>100</v>
      </c>
      <c r="E207" s="16">
        <v>411.73</v>
      </c>
      <c r="F207" s="17">
        <v>18</v>
      </c>
      <c r="G207" s="130"/>
      <c r="H207" s="18">
        <f t="shared" si="3"/>
        <v>22.87</v>
      </c>
    </row>
    <row r="208" spans="1:8" x14ac:dyDescent="0.2">
      <c r="A208" s="15" t="s">
        <v>372</v>
      </c>
      <c r="B208" s="15" t="s">
        <v>373</v>
      </c>
      <c r="C208" s="15" t="s">
        <v>374</v>
      </c>
      <c r="D208" s="15">
        <v>50</v>
      </c>
      <c r="E208" s="16">
        <v>789.93</v>
      </c>
      <c r="F208" s="17">
        <v>54</v>
      </c>
      <c r="G208" s="129">
        <v>145</v>
      </c>
      <c r="H208" s="18">
        <f t="shared" si="3"/>
        <v>14.63</v>
      </c>
    </row>
    <row r="209" spans="1:8" x14ac:dyDescent="0.2">
      <c r="A209" s="15" t="s">
        <v>372</v>
      </c>
      <c r="B209" s="15" t="s">
        <v>373</v>
      </c>
      <c r="C209" s="15" t="s">
        <v>374</v>
      </c>
      <c r="D209" s="15">
        <v>100</v>
      </c>
      <c r="E209" s="16">
        <v>19304.740000000002</v>
      </c>
      <c r="F209" s="17">
        <v>305</v>
      </c>
      <c r="G209" s="130"/>
      <c r="H209" s="18">
        <f t="shared" si="3"/>
        <v>63.29</v>
      </c>
    </row>
    <row r="210" spans="1:8" x14ac:dyDescent="0.2">
      <c r="A210" s="15" t="s">
        <v>375</v>
      </c>
      <c r="B210" s="15" t="s">
        <v>376</v>
      </c>
      <c r="C210" s="15" t="s">
        <v>377</v>
      </c>
      <c r="D210" s="15">
        <v>100</v>
      </c>
      <c r="E210" s="16">
        <v>181.31</v>
      </c>
      <c r="F210" s="17">
        <v>11</v>
      </c>
      <c r="G210" s="17">
        <v>5</v>
      </c>
      <c r="H210" s="18">
        <f t="shared" si="3"/>
        <v>16.48</v>
      </c>
    </row>
    <row r="211" spans="1:8" x14ac:dyDescent="0.2">
      <c r="A211" s="15" t="s">
        <v>378</v>
      </c>
      <c r="B211" s="15" t="s">
        <v>379</v>
      </c>
      <c r="C211" s="15" t="s">
        <v>380</v>
      </c>
      <c r="D211" s="15">
        <v>50</v>
      </c>
      <c r="E211" s="16">
        <v>183.85</v>
      </c>
      <c r="F211" s="17">
        <v>13</v>
      </c>
      <c r="G211" s="129">
        <v>46</v>
      </c>
      <c r="H211" s="18">
        <f t="shared" si="3"/>
        <v>14.14</v>
      </c>
    </row>
    <row r="212" spans="1:8" x14ac:dyDescent="0.2">
      <c r="A212" s="15" t="s">
        <v>378</v>
      </c>
      <c r="B212" s="15" t="s">
        <v>379</v>
      </c>
      <c r="C212" s="15" t="s">
        <v>380</v>
      </c>
      <c r="D212" s="15">
        <v>100</v>
      </c>
      <c r="E212" s="16">
        <v>14690.33</v>
      </c>
      <c r="F212" s="17">
        <v>75</v>
      </c>
      <c r="G212" s="130"/>
      <c r="H212" s="18">
        <f t="shared" si="3"/>
        <v>195.87</v>
      </c>
    </row>
    <row r="213" spans="1:8" x14ac:dyDescent="0.2">
      <c r="A213" s="15" t="s">
        <v>381</v>
      </c>
      <c r="B213" s="15" t="s">
        <v>382</v>
      </c>
      <c r="C213" s="15" t="s">
        <v>383</v>
      </c>
      <c r="D213" s="15">
        <v>50</v>
      </c>
      <c r="E213" s="16">
        <v>157.6</v>
      </c>
      <c r="F213" s="17">
        <v>12</v>
      </c>
      <c r="G213" s="129">
        <v>43</v>
      </c>
      <c r="H213" s="18">
        <f t="shared" si="3"/>
        <v>13.13</v>
      </c>
    </row>
    <row r="214" spans="1:8" x14ac:dyDescent="0.2">
      <c r="A214" s="15" t="s">
        <v>381</v>
      </c>
      <c r="B214" s="15" t="s">
        <v>382</v>
      </c>
      <c r="C214" s="15" t="s">
        <v>383</v>
      </c>
      <c r="D214" s="15">
        <v>100</v>
      </c>
      <c r="E214" s="16">
        <v>14523.17</v>
      </c>
      <c r="F214" s="17">
        <v>62</v>
      </c>
      <c r="G214" s="130"/>
      <c r="H214" s="18">
        <f t="shared" si="3"/>
        <v>234.24</v>
      </c>
    </row>
    <row r="215" spans="1:8" x14ac:dyDescent="0.2">
      <c r="A215" s="15" t="s">
        <v>384</v>
      </c>
      <c r="B215" s="15" t="s">
        <v>385</v>
      </c>
      <c r="C215" s="15" t="s">
        <v>386</v>
      </c>
      <c r="D215" s="15">
        <v>100</v>
      </c>
      <c r="E215" s="16">
        <v>71.95</v>
      </c>
      <c r="F215" s="17">
        <v>6</v>
      </c>
      <c r="G215" s="17">
        <v>1</v>
      </c>
      <c r="H215" s="18">
        <f t="shared" si="3"/>
        <v>11.99</v>
      </c>
    </row>
    <row r="216" spans="1:8" x14ac:dyDescent="0.2">
      <c r="A216" s="15" t="s">
        <v>387</v>
      </c>
      <c r="B216" s="15" t="s">
        <v>388</v>
      </c>
      <c r="C216" s="15" t="s">
        <v>389</v>
      </c>
      <c r="D216" s="15">
        <v>50</v>
      </c>
      <c r="E216" s="16">
        <v>26.25</v>
      </c>
      <c r="F216" s="17">
        <v>1</v>
      </c>
      <c r="G216" s="129">
        <v>2</v>
      </c>
      <c r="H216" s="18">
        <f t="shared" si="3"/>
        <v>26.25</v>
      </c>
    </row>
    <row r="217" spans="1:8" x14ac:dyDescent="0.2">
      <c r="A217" s="15" t="s">
        <v>387</v>
      </c>
      <c r="B217" s="15" t="s">
        <v>388</v>
      </c>
      <c r="C217" s="15" t="s">
        <v>389</v>
      </c>
      <c r="D217" s="15">
        <v>100</v>
      </c>
      <c r="E217" s="16">
        <v>95.21</v>
      </c>
      <c r="F217" s="17">
        <v>7</v>
      </c>
      <c r="G217" s="130"/>
      <c r="H217" s="18">
        <f t="shared" si="3"/>
        <v>13.6</v>
      </c>
    </row>
    <row r="218" spans="1:8" x14ac:dyDescent="0.2">
      <c r="A218" s="15" t="s">
        <v>390</v>
      </c>
      <c r="B218" s="15" t="s">
        <v>391</v>
      </c>
      <c r="C218" s="15" t="s">
        <v>392</v>
      </c>
      <c r="D218" s="15">
        <v>50</v>
      </c>
      <c r="E218" s="16">
        <v>157.01</v>
      </c>
      <c r="F218" s="17">
        <v>19</v>
      </c>
      <c r="G218" s="129">
        <v>91</v>
      </c>
      <c r="H218" s="18">
        <f t="shared" si="3"/>
        <v>8.26</v>
      </c>
    </row>
    <row r="219" spans="1:8" x14ac:dyDescent="0.2">
      <c r="A219" s="15" t="s">
        <v>390</v>
      </c>
      <c r="B219" s="15" t="s">
        <v>391</v>
      </c>
      <c r="C219" s="15" t="s">
        <v>392</v>
      </c>
      <c r="D219" s="15">
        <v>100</v>
      </c>
      <c r="E219" s="16">
        <v>29107.85</v>
      </c>
      <c r="F219" s="17">
        <v>258</v>
      </c>
      <c r="G219" s="130"/>
      <c r="H219" s="18">
        <f t="shared" si="3"/>
        <v>112.82</v>
      </c>
    </row>
    <row r="220" spans="1:8" x14ac:dyDescent="0.2">
      <c r="A220" s="15" t="s">
        <v>393</v>
      </c>
      <c r="B220" s="15" t="s">
        <v>394</v>
      </c>
      <c r="C220" s="15" t="s">
        <v>395</v>
      </c>
      <c r="D220" s="15">
        <v>50</v>
      </c>
      <c r="E220" s="16">
        <v>9.19</v>
      </c>
      <c r="F220" s="17">
        <v>1</v>
      </c>
      <c r="G220" s="129">
        <v>12</v>
      </c>
      <c r="H220" s="18">
        <f t="shared" si="3"/>
        <v>9.19</v>
      </c>
    </row>
    <row r="221" spans="1:8" x14ac:dyDescent="0.2">
      <c r="A221" s="15" t="s">
        <v>393</v>
      </c>
      <c r="B221" s="15" t="s">
        <v>394</v>
      </c>
      <c r="C221" s="15" t="s">
        <v>395</v>
      </c>
      <c r="D221" s="15">
        <v>100</v>
      </c>
      <c r="E221" s="16">
        <v>517.96</v>
      </c>
      <c r="F221" s="17">
        <v>37</v>
      </c>
      <c r="G221" s="130"/>
      <c r="H221" s="18">
        <f t="shared" si="3"/>
        <v>14</v>
      </c>
    </row>
    <row r="222" spans="1:8" x14ac:dyDescent="0.2">
      <c r="A222" s="15" t="s">
        <v>396</v>
      </c>
      <c r="B222" s="15" t="s">
        <v>397</v>
      </c>
      <c r="C222" s="15" t="s">
        <v>398</v>
      </c>
      <c r="D222" s="15">
        <v>100</v>
      </c>
      <c r="E222" s="16">
        <v>184.17</v>
      </c>
      <c r="F222" s="17">
        <v>7</v>
      </c>
      <c r="G222" s="17">
        <v>6</v>
      </c>
      <c r="H222" s="18">
        <f t="shared" si="3"/>
        <v>26.31</v>
      </c>
    </row>
    <row r="223" spans="1:8" x14ac:dyDescent="0.2">
      <c r="A223" s="15" t="s">
        <v>399</v>
      </c>
      <c r="B223" s="15" t="s">
        <v>400</v>
      </c>
      <c r="C223" s="15" t="s">
        <v>401</v>
      </c>
      <c r="D223" s="15">
        <v>50</v>
      </c>
      <c r="E223" s="16">
        <v>37.06</v>
      </c>
      <c r="F223" s="17">
        <v>3</v>
      </c>
      <c r="G223" s="129">
        <v>9</v>
      </c>
      <c r="H223" s="18">
        <f t="shared" si="3"/>
        <v>12.35</v>
      </c>
    </row>
    <row r="224" spans="1:8" x14ac:dyDescent="0.2">
      <c r="A224" s="15" t="s">
        <v>399</v>
      </c>
      <c r="B224" s="15" t="s">
        <v>400</v>
      </c>
      <c r="C224" s="15" t="s">
        <v>401</v>
      </c>
      <c r="D224" s="15">
        <v>100</v>
      </c>
      <c r="E224" s="16">
        <v>168.58</v>
      </c>
      <c r="F224" s="17">
        <v>16</v>
      </c>
      <c r="G224" s="130"/>
      <c r="H224" s="18">
        <f t="shared" si="3"/>
        <v>10.54</v>
      </c>
    </row>
    <row r="225" spans="1:8" x14ac:dyDescent="0.2">
      <c r="A225" s="15" t="s">
        <v>402</v>
      </c>
      <c r="B225" s="15" t="s">
        <v>403</v>
      </c>
      <c r="C225" s="15" t="s">
        <v>404</v>
      </c>
      <c r="D225" s="15">
        <v>50</v>
      </c>
      <c r="E225" s="16">
        <v>37.26</v>
      </c>
      <c r="F225" s="17">
        <v>4</v>
      </c>
      <c r="G225" s="129">
        <v>11</v>
      </c>
      <c r="H225" s="18">
        <f t="shared" si="3"/>
        <v>9.32</v>
      </c>
    </row>
    <row r="226" spans="1:8" x14ac:dyDescent="0.2">
      <c r="A226" s="15" t="s">
        <v>402</v>
      </c>
      <c r="B226" s="15" t="s">
        <v>403</v>
      </c>
      <c r="C226" s="15" t="s">
        <v>404</v>
      </c>
      <c r="D226" s="15">
        <v>100</v>
      </c>
      <c r="E226" s="16">
        <v>475.42</v>
      </c>
      <c r="F226" s="17">
        <v>29</v>
      </c>
      <c r="G226" s="130"/>
      <c r="H226" s="18">
        <f t="shared" si="3"/>
        <v>16.39</v>
      </c>
    </row>
    <row r="227" spans="1:8" x14ac:dyDescent="0.2">
      <c r="A227" s="15" t="s">
        <v>405</v>
      </c>
      <c r="B227" s="15" t="s">
        <v>406</v>
      </c>
      <c r="C227" s="15" t="s">
        <v>407</v>
      </c>
      <c r="D227" s="15">
        <v>50</v>
      </c>
      <c r="E227" s="16">
        <v>73.5</v>
      </c>
      <c r="F227" s="17">
        <v>11</v>
      </c>
      <c r="G227" s="129">
        <v>56</v>
      </c>
      <c r="H227" s="18">
        <f t="shared" si="3"/>
        <v>6.68</v>
      </c>
    </row>
    <row r="228" spans="1:8" x14ac:dyDescent="0.2">
      <c r="A228" s="15" t="s">
        <v>405</v>
      </c>
      <c r="B228" s="15" t="s">
        <v>406</v>
      </c>
      <c r="C228" s="15" t="s">
        <v>407</v>
      </c>
      <c r="D228" s="15">
        <v>100</v>
      </c>
      <c r="E228" s="16">
        <v>27761.72</v>
      </c>
      <c r="F228" s="17">
        <v>169</v>
      </c>
      <c r="G228" s="130"/>
      <c r="H228" s="18">
        <f t="shared" si="3"/>
        <v>164.27</v>
      </c>
    </row>
    <row r="229" spans="1:8" x14ac:dyDescent="0.2">
      <c r="A229" s="15" t="s">
        <v>408</v>
      </c>
      <c r="B229" s="15" t="s">
        <v>409</v>
      </c>
      <c r="C229" s="15" t="s">
        <v>410</v>
      </c>
      <c r="D229" s="15">
        <v>50</v>
      </c>
      <c r="E229" s="16">
        <v>341.2</v>
      </c>
      <c r="F229" s="17">
        <v>22</v>
      </c>
      <c r="G229" s="129">
        <v>802</v>
      </c>
      <c r="H229" s="18">
        <f t="shared" si="3"/>
        <v>15.51</v>
      </c>
    </row>
    <row r="230" spans="1:8" x14ac:dyDescent="0.2">
      <c r="A230" s="15" t="s">
        <v>408</v>
      </c>
      <c r="B230" s="15" t="s">
        <v>409</v>
      </c>
      <c r="C230" s="15" t="s">
        <v>410</v>
      </c>
      <c r="D230" s="15">
        <v>100</v>
      </c>
      <c r="E230" s="16">
        <v>730975.43</v>
      </c>
      <c r="F230" s="17">
        <v>1478</v>
      </c>
      <c r="G230" s="130"/>
      <c r="H230" s="18">
        <f t="shared" si="3"/>
        <v>494.57</v>
      </c>
    </row>
    <row r="231" spans="1:8" x14ac:dyDescent="0.2">
      <c r="A231" s="15" t="s">
        <v>411</v>
      </c>
      <c r="B231" s="15" t="s">
        <v>412</v>
      </c>
      <c r="C231" s="15" t="s">
        <v>413</v>
      </c>
      <c r="D231" s="15">
        <v>50</v>
      </c>
      <c r="E231" s="16">
        <v>25.65</v>
      </c>
      <c r="F231" s="17">
        <v>3</v>
      </c>
      <c r="G231" s="129">
        <v>33</v>
      </c>
      <c r="H231" s="18">
        <f t="shared" si="3"/>
        <v>8.5500000000000007</v>
      </c>
    </row>
    <row r="232" spans="1:8" x14ac:dyDescent="0.2">
      <c r="A232" s="15" t="s">
        <v>411</v>
      </c>
      <c r="B232" s="15" t="s">
        <v>412</v>
      </c>
      <c r="C232" s="15" t="s">
        <v>413</v>
      </c>
      <c r="D232" s="15">
        <v>100</v>
      </c>
      <c r="E232" s="16">
        <v>90557.96</v>
      </c>
      <c r="F232" s="17">
        <v>55</v>
      </c>
      <c r="G232" s="130"/>
      <c r="H232" s="18">
        <f t="shared" si="3"/>
        <v>1646.51</v>
      </c>
    </row>
    <row r="233" spans="1:8" x14ac:dyDescent="0.2">
      <c r="A233" s="15" t="s">
        <v>414</v>
      </c>
      <c r="B233" s="15" t="s">
        <v>415</v>
      </c>
      <c r="C233" s="15" t="s">
        <v>416</v>
      </c>
      <c r="D233" s="15">
        <v>100</v>
      </c>
      <c r="E233" s="16">
        <v>48851.56</v>
      </c>
      <c r="F233" s="17">
        <v>171</v>
      </c>
      <c r="G233" s="17">
        <v>63</v>
      </c>
      <c r="H233" s="18">
        <f t="shared" si="3"/>
        <v>285.68</v>
      </c>
    </row>
    <row r="234" spans="1:8" x14ac:dyDescent="0.2">
      <c r="A234" s="15" t="s">
        <v>417</v>
      </c>
      <c r="B234" s="15" t="s">
        <v>418</v>
      </c>
      <c r="C234" s="15" t="s">
        <v>419</v>
      </c>
      <c r="D234" s="15">
        <v>50</v>
      </c>
      <c r="E234" s="16">
        <v>11.45</v>
      </c>
      <c r="F234" s="17">
        <v>2</v>
      </c>
      <c r="G234" s="129">
        <v>132</v>
      </c>
      <c r="H234" s="18">
        <f t="shared" si="3"/>
        <v>5.73</v>
      </c>
    </row>
    <row r="235" spans="1:8" x14ac:dyDescent="0.2">
      <c r="A235" s="15" t="s">
        <v>417</v>
      </c>
      <c r="B235" s="15" t="s">
        <v>418</v>
      </c>
      <c r="C235" s="15" t="s">
        <v>419</v>
      </c>
      <c r="D235" s="15">
        <v>100</v>
      </c>
      <c r="E235" s="16">
        <v>83084.5</v>
      </c>
      <c r="F235" s="17">
        <v>385</v>
      </c>
      <c r="G235" s="130"/>
      <c r="H235" s="18">
        <f t="shared" si="3"/>
        <v>215.8</v>
      </c>
    </row>
    <row r="236" spans="1:8" x14ac:dyDescent="0.2">
      <c r="A236" s="15" t="s">
        <v>420</v>
      </c>
      <c r="B236" s="15" t="s">
        <v>421</v>
      </c>
      <c r="C236" s="15" t="s">
        <v>422</v>
      </c>
      <c r="D236" s="15">
        <v>100</v>
      </c>
      <c r="E236" s="16">
        <v>1046.21</v>
      </c>
      <c r="F236" s="17">
        <v>11</v>
      </c>
      <c r="G236" s="17">
        <v>8</v>
      </c>
      <c r="H236" s="18">
        <f t="shared" si="3"/>
        <v>95.11</v>
      </c>
    </row>
    <row r="237" spans="1:8" x14ac:dyDescent="0.2">
      <c r="A237" s="15" t="s">
        <v>423</v>
      </c>
      <c r="B237" s="15" t="s">
        <v>424</v>
      </c>
      <c r="C237" s="15" t="s">
        <v>425</v>
      </c>
      <c r="D237" s="15">
        <v>50</v>
      </c>
      <c r="E237" s="16">
        <v>10.79</v>
      </c>
      <c r="F237" s="17">
        <v>1</v>
      </c>
      <c r="G237" s="129">
        <v>23</v>
      </c>
      <c r="H237" s="18">
        <f t="shared" si="3"/>
        <v>10.79</v>
      </c>
    </row>
    <row r="238" spans="1:8" x14ac:dyDescent="0.2">
      <c r="A238" s="15" t="s">
        <v>423</v>
      </c>
      <c r="B238" s="15" t="s">
        <v>424</v>
      </c>
      <c r="C238" s="15" t="s">
        <v>425</v>
      </c>
      <c r="D238" s="15">
        <v>100</v>
      </c>
      <c r="E238" s="16">
        <v>1867.2</v>
      </c>
      <c r="F238" s="17">
        <v>43</v>
      </c>
      <c r="G238" s="130"/>
      <c r="H238" s="18">
        <f t="shared" si="3"/>
        <v>43.42</v>
      </c>
    </row>
    <row r="239" spans="1:8" x14ac:dyDescent="0.2">
      <c r="A239" s="15" t="s">
        <v>426</v>
      </c>
      <c r="B239" s="15" t="s">
        <v>427</v>
      </c>
      <c r="C239" s="15" t="s">
        <v>428</v>
      </c>
      <c r="D239" s="15">
        <v>50</v>
      </c>
      <c r="E239" s="16">
        <v>7.22</v>
      </c>
      <c r="F239" s="17">
        <v>1</v>
      </c>
      <c r="G239" s="129">
        <v>15</v>
      </c>
      <c r="H239" s="18">
        <f t="shared" si="3"/>
        <v>7.22</v>
      </c>
    </row>
    <row r="240" spans="1:8" x14ac:dyDescent="0.2">
      <c r="A240" s="15" t="s">
        <v>426</v>
      </c>
      <c r="B240" s="15" t="s">
        <v>427</v>
      </c>
      <c r="C240" s="15" t="s">
        <v>428</v>
      </c>
      <c r="D240" s="15">
        <v>100</v>
      </c>
      <c r="E240" s="16">
        <v>895.16</v>
      </c>
      <c r="F240" s="17">
        <v>20</v>
      </c>
      <c r="G240" s="130"/>
      <c r="H240" s="18">
        <f t="shared" si="3"/>
        <v>44.76</v>
      </c>
    </row>
    <row r="241" spans="1:8" x14ac:dyDescent="0.2">
      <c r="A241" s="15" t="s">
        <v>429</v>
      </c>
      <c r="B241" s="15" t="s">
        <v>430</v>
      </c>
      <c r="C241" s="15" t="s">
        <v>431</v>
      </c>
      <c r="D241" s="15">
        <v>50</v>
      </c>
      <c r="E241" s="16">
        <v>24.87</v>
      </c>
      <c r="F241" s="17">
        <v>3</v>
      </c>
      <c r="G241" s="129">
        <v>120</v>
      </c>
      <c r="H241" s="18">
        <f t="shared" si="3"/>
        <v>8.2899999999999991</v>
      </c>
    </row>
    <row r="242" spans="1:8" x14ac:dyDescent="0.2">
      <c r="A242" s="15" t="s">
        <v>429</v>
      </c>
      <c r="B242" s="15" t="s">
        <v>430</v>
      </c>
      <c r="C242" s="15" t="s">
        <v>431</v>
      </c>
      <c r="D242" s="15">
        <v>100</v>
      </c>
      <c r="E242" s="16">
        <v>17720.02</v>
      </c>
      <c r="F242" s="17">
        <v>234</v>
      </c>
      <c r="G242" s="130"/>
      <c r="H242" s="18">
        <f t="shared" si="3"/>
        <v>75.73</v>
      </c>
    </row>
    <row r="243" spans="1:8" x14ac:dyDescent="0.2">
      <c r="A243" s="15" t="s">
        <v>432</v>
      </c>
      <c r="B243" s="15" t="s">
        <v>433</v>
      </c>
      <c r="C243" s="15" t="s">
        <v>434</v>
      </c>
      <c r="D243" s="15">
        <v>50</v>
      </c>
      <c r="E243" s="16">
        <v>192.06</v>
      </c>
      <c r="F243" s="17">
        <v>9</v>
      </c>
      <c r="G243" s="129">
        <v>289</v>
      </c>
      <c r="H243" s="18">
        <f t="shared" si="3"/>
        <v>21.34</v>
      </c>
    </row>
    <row r="244" spans="1:8" x14ac:dyDescent="0.2">
      <c r="A244" s="15" t="s">
        <v>432</v>
      </c>
      <c r="B244" s="15" t="s">
        <v>433</v>
      </c>
      <c r="C244" s="15" t="s">
        <v>434</v>
      </c>
      <c r="D244" s="15">
        <v>100</v>
      </c>
      <c r="E244" s="16">
        <v>125644.17</v>
      </c>
      <c r="F244" s="17">
        <v>381</v>
      </c>
      <c r="G244" s="130"/>
      <c r="H244" s="18">
        <f t="shared" si="3"/>
        <v>329.77</v>
      </c>
    </row>
    <row r="245" spans="1:8" x14ac:dyDescent="0.2">
      <c r="A245" s="15" t="s">
        <v>435</v>
      </c>
      <c r="B245" s="15" t="s">
        <v>436</v>
      </c>
      <c r="C245" s="15" t="s">
        <v>437</v>
      </c>
      <c r="D245" s="15">
        <v>50</v>
      </c>
      <c r="E245" s="16">
        <v>69.16</v>
      </c>
      <c r="F245" s="17">
        <v>3</v>
      </c>
      <c r="G245" s="129">
        <v>114</v>
      </c>
      <c r="H245" s="18">
        <f t="shared" si="3"/>
        <v>23.05</v>
      </c>
    </row>
    <row r="246" spans="1:8" x14ac:dyDescent="0.2">
      <c r="A246" s="15" t="s">
        <v>435</v>
      </c>
      <c r="B246" s="15" t="s">
        <v>436</v>
      </c>
      <c r="C246" s="15" t="s">
        <v>437</v>
      </c>
      <c r="D246" s="15">
        <v>100</v>
      </c>
      <c r="E246" s="16">
        <v>325657.05</v>
      </c>
      <c r="F246" s="17">
        <v>131</v>
      </c>
      <c r="G246" s="130"/>
      <c r="H246" s="18">
        <f t="shared" si="3"/>
        <v>2485.9299999999998</v>
      </c>
    </row>
    <row r="247" spans="1:8" x14ac:dyDescent="0.2">
      <c r="A247" s="15" t="s">
        <v>438</v>
      </c>
      <c r="B247" s="15" t="s">
        <v>439</v>
      </c>
      <c r="C247" s="15" t="s">
        <v>440</v>
      </c>
      <c r="D247" s="15">
        <v>100</v>
      </c>
      <c r="E247" s="16">
        <v>166.63</v>
      </c>
      <c r="F247" s="17">
        <v>3</v>
      </c>
      <c r="G247" s="17">
        <v>3</v>
      </c>
      <c r="H247" s="18">
        <f t="shared" si="3"/>
        <v>55.54</v>
      </c>
    </row>
    <row r="248" spans="1:8" x14ac:dyDescent="0.2">
      <c r="A248" s="15" t="s">
        <v>441</v>
      </c>
      <c r="B248" s="15" t="s">
        <v>442</v>
      </c>
      <c r="C248" s="15" t="s">
        <v>443</v>
      </c>
      <c r="D248" s="15">
        <v>100</v>
      </c>
      <c r="E248" s="16">
        <v>34979.050000000003</v>
      </c>
      <c r="F248" s="17">
        <v>23</v>
      </c>
      <c r="G248" s="17">
        <v>23</v>
      </c>
      <c r="H248" s="18">
        <f t="shared" si="3"/>
        <v>1520.83</v>
      </c>
    </row>
    <row r="249" spans="1:8" x14ac:dyDescent="0.2">
      <c r="A249" s="15" t="s">
        <v>444</v>
      </c>
      <c r="B249" s="15" t="s">
        <v>445</v>
      </c>
      <c r="C249" s="15" t="s">
        <v>446</v>
      </c>
      <c r="D249" s="15">
        <v>100</v>
      </c>
      <c r="E249" s="16">
        <v>332.49</v>
      </c>
      <c r="F249" s="17">
        <v>10</v>
      </c>
      <c r="G249" s="17">
        <v>7</v>
      </c>
      <c r="H249" s="18">
        <f t="shared" si="3"/>
        <v>33.25</v>
      </c>
    </row>
    <row r="250" spans="1:8" x14ac:dyDescent="0.2">
      <c r="A250" s="15" t="s">
        <v>447</v>
      </c>
      <c r="B250" s="15" t="s">
        <v>448</v>
      </c>
      <c r="C250" s="15" t="s">
        <v>449</v>
      </c>
      <c r="D250" s="15">
        <v>100</v>
      </c>
      <c r="E250" s="16">
        <v>173.43</v>
      </c>
      <c r="F250" s="17">
        <v>11</v>
      </c>
      <c r="G250" s="17">
        <v>7</v>
      </c>
      <c r="H250" s="18">
        <f t="shared" si="3"/>
        <v>15.77</v>
      </c>
    </row>
    <row r="251" spans="1:8" ht="17.25" customHeight="1" x14ac:dyDescent="0.2">
      <c r="A251" s="15" t="s">
        <v>450</v>
      </c>
      <c r="B251" s="15" t="s">
        <v>451</v>
      </c>
      <c r="C251" s="15" t="s">
        <v>452</v>
      </c>
      <c r="D251" s="15">
        <v>50</v>
      </c>
      <c r="E251" s="16">
        <v>90.72</v>
      </c>
      <c r="F251" s="17">
        <v>3</v>
      </c>
      <c r="G251" s="17">
        <v>2</v>
      </c>
      <c r="H251" s="18">
        <f t="shared" si="3"/>
        <v>30.24</v>
      </c>
    </row>
    <row r="252" spans="1:8" x14ac:dyDescent="0.2">
      <c r="A252" s="15" t="s">
        <v>453</v>
      </c>
      <c r="B252" s="15" t="s">
        <v>451</v>
      </c>
      <c r="C252" s="15" t="s">
        <v>452</v>
      </c>
      <c r="D252" s="15">
        <v>50</v>
      </c>
      <c r="E252" s="16">
        <v>90.72</v>
      </c>
      <c r="F252" s="17">
        <v>3</v>
      </c>
      <c r="G252" s="17">
        <v>2</v>
      </c>
      <c r="H252" s="18">
        <f t="shared" si="3"/>
        <v>30.24</v>
      </c>
    </row>
    <row r="253" spans="1:8" x14ac:dyDescent="0.2">
      <c r="A253" s="15" t="s">
        <v>454</v>
      </c>
      <c r="B253" s="15" t="s">
        <v>455</v>
      </c>
      <c r="C253" s="15" t="s">
        <v>456</v>
      </c>
      <c r="D253" s="15">
        <v>50</v>
      </c>
      <c r="E253" s="16">
        <v>558.87</v>
      </c>
      <c r="F253" s="17">
        <v>31</v>
      </c>
      <c r="G253" s="129">
        <v>534</v>
      </c>
      <c r="H253" s="18">
        <f t="shared" si="3"/>
        <v>18.03</v>
      </c>
    </row>
    <row r="254" spans="1:8" x14ac:dyDescent="0.2">
      <c r="A254" s="15" t="s">
        <v>454</v>
      </c>
      <c r="B254" s="15" t="s">
        <v>455</v>
      </c>
      <c r="C254" s="15" t="s">
        <v>456</v>
      </c>
      <c r="D254" s="15">
        <v>100</v>
      </c>
      <c r="E254" s="16">
        <v>210067.04</v>
      </c>
      <c r="F254" s="17">
        <v>567</v>
      </c>
      <c r="G254" s="130"/>
      <c r="H254" s="18">
        <f t="shared" si="3"/>
        <v>370.49</v>
      </c>
    </row>
    <row r="255" spans="1:8" x14ac:dyDescent="0.2">
      <c r="A255" s="15" t="s">
        <v>457</v>
      </c>
      <c r="B255" s="15" t="s">
        <v>458</v>
      </c>
      <c r="C255" s="15" t="s">
        <v>459</v>
      </c>
      <c r="D255" s="15">
        <v>100</v>
      </c>
      <c r="E255" s="16">
        <v>10.59</v>
      </c>
      <c r="F255" s="17">
        <v>1</v>
      </c>
      <c r="G255" s="17">
        <v>1</v>
      </c>
      <c r="H255" s="18">
        <f t="shared" si="3"/>
        <v>10.59</v>
      </c>
    </row>
    <row r="256" spans="1:8" x14ac:dyDescent="0.2">
      <c r="A256" s="15" t="s">
        <v>460</v>
      </c>
      <c r="B256" s="15" t="s">
        <v>461</v>
      </c>
      <c r="C256" s="15" t="s">
        <v>462</v>
      </c>
      <c r="D256" s="15">
        <v>50</v>
      </c>
      <c r="E256" s="16">
        <v>63.86</v>
      </c>
      <c r="F256" s="17">
        <v>3</v>
      </c>
      <c r="G256" s="17">
        <v>3</v>
      </c>
      <c r="H256" s="18">
        <f t="shared" si="3"/>
        <v>21.29</v>
      </c>
    </row>
    <row r="257" spans="1:8" x14ac:dyDescent="0.2">
      <c r="A257" s="15" t="s">
        <v>463</v>
      </c>
      <c r="B257" s="15" t="s">
        <v>464</v>
      </c>
      <c r="C257" s="15" t="s">
        <v>465</v>
      </c>
      <c r="D257" s="15">
        <v>50</v>
      </c>
      <c r="E257" s="16">
        <v>48.78</v>
      </c>
      <c r="F257" s="17">
        <v>3</v>
      </c>
      <c r="G257" s="17">
        <v>2</v>
      </c>
      <c r="H257" s="18">
        <f t="shared" si="3"/>
        <v>16.260000000000002</v>
      </c>
    </row>
    <row r="258" spans="1:8" x14ac:dyDescent="0.2">
      <c r="A258" s="15" t="s">
        <v>466</v>
      </c>
      <c r="B258" s="15" t="s">
        <v>467</v>
      </c>
      <c r="C258" s="15" t="s">
        <v>468</v>
      </c>
      <c r="D258" s="15">
        <v>50</v>
      </c>
      <c r="E258" s="16">
        <v>183.56</v>
      </c>
      <c r="F258" s="17">
        <v>12</v>
      </c>
      <c r="G258" s="17">
        <v>6</v>
      </c>
      <c r="H258" s="18">
        <f t="shared" si="3"/>
        <v>15.3</v>
      </c>
    </row>
    <row r="259" spans="1:8" x14ac:dyDescent="0.2">
      <c r="A259" s="15" t="s">
        <v>469</v>
      </c>
      <c r="B259" s="15" t="s">
        <v>470</v>
      </c>
      <c r="C259" s="15" t="s">
        <v>471</v>
      </c>
      <c r="D259" s="15">
        <v>50</v>
      </c>
      <c r="E259" s="16">
        <v>157.58000000000001</v>
      </c>
      <c r="F259" s="17">
        <v>6</v>
      </c>
      <c r="G259" s="129">
        <v>9</v>
      </c>
      <c r="H259" s="18">
        <f t="shared" si="3"/>
        <v>26.26</v>
      </c>
    </row>
    <row r="260" spans="1:8" x14ac:dyDescent="0.2">
      <c r="A260" s="15" t="s">
        <v>469</v>
      </c>
      <c r="B260" s="15" t="s">
        <v>470</v>
      </c>
      <c r="C260" s="15" t="s">
        <v>471</v>
      </c>
      <c r="D260" s="15">
        <v>100</v>
      </c>
      <c r="E260" s="16">
        <v>314.77999999999997</v>
      </c>
      <c r="F260" s="17">
        <v>13</v>
      </c>
      <c r="G260" s="130"/>
      <c r="H260" s="18">
        <f t="shared" si="3"/>
        <v>24.21</v>
      </c>
    </row>
    <row r="261" spans="1:8" x14ac:dyDescent="0.2">
      <c r="A261" s="15" t="s">
        <v>472</v>
      </c>
      <c r="B261" s="15" t="s">
        <v>473</v>
      </c>
      <c r="C261" s="15" t="s">
        <v>474</v>
      </c>
      <c r="D261" s="15">
        <v>100</v>
      </c>
      <c r="E261" s="16">
        <v>10517.15</v>
      </c>
      <c r="F261" s="17">
        <v>188</v>
      </c>
      <c r="G261" s="17">
        <v>182</v>
      </c>
      <c r="H261" s="18">
        <f t="shared" si="3"/>
        <v>55.94</v>
      </c>
    </row>
    <row r="262" spans="1:8" x14ac:dyDescent="0.2">
      <c r="A262" s="15" t="s">
        <v>475</v>
      </c>
      <c r="B262" s="15" t="s">
        <v>476</v>
      </c>
      <c r="C262" s="15" t="s">
        <v>477</v>
      </c>
      <c r="D262" s="15">
        <v>100</v>
      </c>
      <c r="E262" s="16">
        <v>1441</v>
      </c>
      <c r="F262" s="17">
        <v>69</v>
      </c>
      <c r="G262" s="17">
        <v>59</v>
      </c>
      <c r="H262" s="18">
        <f t="shared" si="3"/>
        <v>20.88</v>
      </c>
    </row>
    <row r="263" spans="1:8" x14ac:dyDescent="0.2">
      <c r="A263" s="15" t="s">
        <v>478</v>
      </c>
      <c r="B263" s="15" t="s">
        <v>479</v>
      </c>
      <c r="C263" s="15" t="s">
        <v>480</v>
      </c>
      <c r="D263" s="15">
        <v>50</v>
      </c>
      <c r="E263" s="16">
        <v>13.14</v>
      </c>
      <c r="F263" s="17">
        <v>1</v>
      </c>
      <c r="G263" s="129">
        <v>269</v>
      </c>
      <c r="H263" s="18">
        <f t="shared" si="3"/>
        <v>13.14</v>
      </c>
    </row>
    <row r="264" spans="1:8" x14ac:dyDescent="0.2">
      <c r="A264" s="15" t="s">
        <v>478</v>
      </c>
      <c r="B264" s="15" t="s">
        <v>479</v>
      </c>
      <c r="C264" s="15" t="s">
        <v>480</v>
      </c>
      <c r="D264" s="15">
        <v>100</v>
      </c>
      <c r="E264" s="16">
        <v>197101.43</v>
      </c>
      <c r="F264" s="17">
        <v>283</v>
      </c>
      <c r="G264" s="130"/>
      <c r="H264" s="18">
        <f t="shared" ref="H264:H327" si="4">ROUND(E264/F264,2)</f>
        <v>696.47</v>
      </c>
    </row>
    <row r="265" spans="1:8" x14ac:dyDescent="0.2">
      <c r="A265" s="15" t="s">
        <v>481</v>
      </c>
      <c r="B265" s="15" t="s">
        <v>482</v>
      </c>
      <c r="C265" s="15" t="s">
        <v>483</v>
      </c>
      <c r="D265" s="15">
        <v>50</v>
      </c>
      <c r="E265" s="16">
        <v>91.95</v>
      </c>
      <c r="F265" s="17">
        <v>6</v>
      </c>
      <c r="G265" s="129">
        <v>6</v>
      </c>
      <c r="H265" s="18">
        <f t="shared" si="4"/>
        <v>15.33</v>
      </c>
    </row>
    <row r="266" spans="1:8" x14ac:dyDescent="0.2">
      <c r="A266" s="15" t="s">
        <v>481</v>
      </c>
      <c r="B266" s="15" t="s">
        <v>482</v>
      </c>
      <c r="C266" s="15" t="s">
        <v>483</v>
      </c>
      <c r="D266" s="15">
        <v>100</v>
      </c>
      <c r="E266" s="16">
        <v>682.09</v>
      </c>
      <c r="F266" s="17">
        <v>13</v>
      </c>
      <c r="G266" s="130"/>
      <c r="H266" s="18">
        <f t="shared" si="4"/>
        <v>52.47</v>
      </c>
    </row>
    <row r="267" spans="1:8" x14ac:dyDescent="0.2">
      <c r="A267" s="9" t="s">
        <v>484</v>
      </c>
      <c r="B267" s="10" t="s">
        <v>485</v>
      </c>
      <c r="C267" s="10" t="s">
        <v>486</v>
      </c>
      <c r="D267" s="21" t="s">
        <v>487</v>
      </c>
      <c r="E267" s="22">
        <f>SUM(E268+E269)</f>
        <v>383370.7</v>
      </c>
      <c r="F267" s="23">
        <f>SUM(F268+F269)</f>
        <v>7615</v>
      </c>
      <c r="G267" s="23">
        <v>5249</v>
      </c>
      <c r="H267" s="22">
        <f t="shared" si="4"/>
        <v>50.34</v>
      </c>
    </row>
    <row r="268" spans="1:8" x14ac:dyDescent="0.2">
      <c r="A268" s="15" t="s">
        <v>484</v>
      </c>
      <c r="B268" s="15" t="s">
        <v>485</v>
      </c>
      <c r="C268" s="15" t="s">
        <v>486</v>
      </c>
      <c r="D268" s="15">
        <v>50</v>
      </c>
      <c r="E268" s="16">
        <v>71.430000000000007</v>
      </c>
      <c r="F268" s="17">
        <v>18</v>
      </c>
      <c r="G268" s="129">
        <v>5249</v>
      </c>
      <c r="H268" s="18">
        <f t="shared" si="4"/>
        <v>3.97</v>
      </c>
    </row>
    <row r="269" spans="1:8" x14ac:dyDescent="0.2">
      <c r="A269" s="15" t="s">
        <v>484</v>
      </c>
      <c r="B269" s="15" t="s">
        <v>485</v>
      </c>
      <c r="C269" s="15" t="s">
        <v>486</v>
      </c>
      <c r="D269" s="15">
        <v>100</v>
      </c>
      <c r="E269" s="16">
        <v>383299.27</v>
      </c>
      <c r="F269" s="17">
        <v>7597</v>
      </c>
      <c r="G269" s="130"/>
      <c r="H269" s="18">
        <f t="shared" si="4"/>
        <v>50.45</v>
      </c>
    </row>
    <row r="270" spans="1:8" x14ac:dyDescent="0.2">
      <c r="A270" s="15" t="s">
        <v>488</v>
      </c>
      <c r="B270" s="15" t="s">
        <v>489</v>
      </c>
      <c r="C270" s="15" t="s">
        <v>490</v>
      </c>
      <c r="D270" s="15">
        <v>50</v>
      </c>
      <c r="E270" s="16">
        <v>71.430000000000007</v>
      </c>
      <c r="F270" s="17">
        <v>18</v>
      </c>
      <c r="G270" s="129">
        <v>17</v>
      </c>
      <c r="H270" s="18">
        <f t="shared" si="4"/>
        <v>3.97</v>
      </c>
    </row>
    <row r="271" spans="1:8" x14ac:dyDescent="0.2">
      <c r="A271" s="15" t="s">
        <v>488</v>
      </c>
      <c r="B271" s="15" t="s">
        <v>489</v>
      </c>
      <c r="C271" s="15" t="s">
        <v>490</v>
      </c>
      <c r="D271" s="15">
        <v>100</v>
      </c>
      <c r="E271" s="16">
        <v>9.35</v>
      </c>
      <c r="F271" s="17">
        <v>1</v>
      </c>
      <c r="G271" s="130"/>
      <c r="H271" s="18">
        <f t="shared" si="4"/>
        <v>9.35</v>
      </c>
    </row>
    <row r="272" spans="1:8" x14ac:dyDescent="0.2">
      <c r="A272" s="15" t="s">
        <v>491</v>
      </c>
      <c r="B272" s="15" t="s">
        <v>492</v>
      </c>
      <c r="C272" s="15" t="s">
        <v>493</v>
      </c>
      <c r="D272" s="15">
        <v>50</v>
      </c>
      <c r="E272" s="16">
        <v>71.430000000000007</v>
      </c>
      <c r="F272" s="17">
        <v>18</v>
      </c>
      <c r="G272" s="129">
        <v>17</v>
      </c>
      <c r="H272" s="18">
        <f t="shared" si="4"/>
        <v>3.97</v>
      </c>
    </row>
    <row r="273" spans="1:8" x14ac:dyDescent="0.2">
      <c r="A273" s="15" t="s">
        <v>491</v>
      </c>
      <c r="B273" s="15" t="s">
        <v>492</v>
      </c>
      <c r="C273" s="15" t="s">
        <v>493</v>
      </c>
      <c r="D273" s="15">
        <v>100</v>
      </c>
      <c r="E273" s="16">
        <v>9.35</v>
      </c>
      <c r="F273" s="17">
        <v>1</v>
      </c>
      <c r="G273" s="130"/>
      <c r="H273" s="18">
        <f t="shared" si="4"/>
        <v>9.35</v>
      </c>
    </row>
    <row r="274" spans="1:8" x14ac:dyDescent="0.2">
      <c r="A274" s="15" t="s">
        <v>494</v>
      </c>
      <c r="B274" s="15" t="s">
        <v>495</v>
      </c>
      <c r="C274" s="15" t="s">
        <v>496</v>
      </c>
      <c r="D274" s="15">
        <v>100</v>
      </c>
      <c r="E274" s="16">
        <v>30558.98</v>
      </c>
      <c r="F274" s="17">
        <v>1694</v>
      </c>
      <c r="G274" s="17">
        <v>1367</v>
      </c>
      <c r="H274" s="18">
        <f t="shared" si="4"/>
        <v>18.04</v>
      </c>
    </row>
    <row r="275" spans="1:8" x14ac:dyDescent="0.2">
      <c r="A275" s="15" t="s">
        <v>497</v>
      </c>
      <c r="B275" s="15" t="s">
        <v>498</v>
      </c>
      <c r="C275" s="15" t="s">
        <v>499</v>
      </c>
      <c r="D275" s="15">
        <v>100</v>
      </c>
      <c r="E275" s="16">
        <v>30531.98</v>
      </c>
      <c r="F275" s="17">
        <v>1689</v>
      </c>
      <c r="G275" s="17">
        <v>1362</v>
      </c>
      <c r="H275" s="18">
        <f t="shared" si="4"/>
        <v>18.079999999999998</v>
      </c>
    </row>
    <row r="276" spans="1:8" x14ac:dyDescent="0.2">
      <c r="A276" s="15" t="s">
        <v>500</v>
      </c>
      <c r="B276" s="15" t="s">
        <v>501</v>
      </c>
      <c r="C276" s="15" t="s">
        <v>502</v>
      </c>
      <c r="D276" s="15">
        <v>100</v>
      </c>
      <c r="E276" s="16">
        <v>27</v>
      </c>
      <c r="F276" s="17">
        <v>5</v>
      </c>
      <c r="G276" s="17">
        <v>5</v>
      </c>
      <c r="H276" s="18">
        <f t="shared" si="4"/>
        <v>5.4</v>
      </c>
    </row>
    <row r="277" spans="1:8" x14ac:dyDescent="0.2">
      <c r="A277" s="15" t="s">
        <v>503</v>
      </c>
      <c r="B277" s="15" t="s">
        <v>504</v>
      </c>
      <c r="C277" s="15" t="s">
        <v>505</v>
      </c>
      <c r="D277" s="15">
        <v>100</v>
      </c>
      <c r="E277" s="16">
        <v>312204.63</v>
      </c>
      <c r="F277" s="17">
        <v>5871</v>
      </c>
      <c r="G277" s="17">
        <v>3849</v>
      </c>
      <c r="H277" s="18">
        <f t="shared" si="4"/>
        <v>53.18</v>
      </c>
    </row>
    <row r="278" spans="1:8" x14ac:dyDescent="0.2">
      <c r="A278" s="15" t="s">
        <v>506</v>
      </c>
      <c r="B278" s="15" t="s">
        <v>507</v>
      </c>
      <c r="C278" s="15" t="s">
        <v>505</v>
      </c>
      <c r="D278" s="15">
        <v>100</v>
      </c>
      <c r="E278" s="16">
        <v>312204.63</v>
      </c>
      <c r="F278" s="17">
        <v>5871</v>
      </c>
      <c r="G278" s="17">
        <v>3849</v>
      </c>
      <c r="H278" s="18">
        <f t="shared" si="4"/>
        <v>53.18</v>
      </c>
    </row>
    <row r="279" spans="1:8" x14ac:dyDescent="0.2">
      <c r="A279" s="15" t="s">
        <v>508</v>
      </c>
      <c r="B279" s="15" t="s">
        <v>509</v>
      </c>
      <c r="C279" s="15" t="s">
        <v>510</v>
      </c>
      <c r="D279" s="15">
        <v>100</v>
      </c>
      <c r="E279" s="16">
        <v>40526.31</v>
      </c>
      <c r="F279" s="17">
        <v>31</v>
      </c>
      <c r="G279" s="17">
        <v>25</v>
      </c>
      <c r="H279" s="18">
        <f t="shared" si="4"/>
        <v>1307.3</v>
      </c>
    </row>
    <row r="280" spans="1:8" x14ac:dyDescent="0.2">
      <c r="A280" s="15" t="s">
        <v>511</v>
      </c>
      <c r="B280" s="15" t="s">
        <v>512</v>
      </c>
      <c r="C280" s="15" t="s">
        <v>510</v>
      </c>
      <c r="D280" s="15">
        <v>100</v>
      </c>
      <c r="E280" s="16">
        <v>40526.31</v>
      </c>
      <c r="F280" s="17">
        <v>31</v>
      </c>
      <c r="G280" s="17">
        <v>25</v>
      </c>
      <c r="H280" s="18">
        <f t="shared" si="4"/>
        <v>1307.3</v>
      </c>
    </row>
    <row r="281" spans="1:8" ht="25.5" x14ac:dyDescent="0.2">
      <c r="A281" s="9" t="s">
        <v>513</v>
      </c>
      <c r="B281" s="10" t="s">
        <v>514</v>
      </c>
      <c r="C281" s="10" t="s">
        <v>515</v>
      </c>
      <c r="D281" s="21" t="s">
        <v>516</v>
      </c>
      <c r="E281" s="22">
        <f>SUM(E282+E283+E284)</f>
        <v>947013.84</v>
      </c>
      <c r="F281" s="23">
        <f>SUM(F282+F283+F284)</f>
        <v>51420</v>
      </c>
      <c r="G281" s="23">
        <v>31854</v>
      </c>
      <c r="H281" s="22">
        <f t="shared" si="4"/>
        <v>18.420000000000002</v>
      </c>
    </row>
    <row r="282" spans="1:8" x14ac:dyDescent="0.2">
      <c r="A282" s="15" t="s">
        <v>513</v>
      </c>
      <c r="B282" s="15" t="s">
        <v>514</v>
      </c>
      <c r="C282" s="15" t="s">
        <v>515</v>
      </c>
      <c r="D282" s="15">
        <v>50</v>
      </c>
      <c r="E282" s="16">
        <v>174613.24</v>
      </c>
      <c r="F282" s="17">
        <v>8762</v>
      </c>
      <c r="G282" s="129">
        <v>31854</v>
      </c>
      <c r="H282" s="18">
        <f t="shared" si="4"/>
        <v>19.93</v>
      </c>
    </row>
    <row r="283" spans="1:8" x14ac:dyDescent="0.2">
      <c r="A283" s="15" t="s">
        <v>513</v>
      </c>
      <c r="B283" s="15" t="s">
        <v>514</v>
      </c>
      <c r="C283" s="15" t="s">
        <v>515</v>
      </c>
      <c r="D283" s="15">
        <v>75</v>
      </c>
      <c r="E283" s="16">
        <v>685331.11</v>
      </c>
      <c r="F283" s="17">
        <v>33437</v>
      </c>
      <c r="G283" s="139"/>
      <c r="H283" s="18">
        <f t="shared" si="4"/>
        <v>20.5</v>
      </c>
    </row>
    <row r="284" spans="1:8" x14ac:dyDescent="0.2">
      <c r="A284" s="15" t="s">
        <v>513</v>
      </c>
      <c r="B284" s="15" t="s">
        <v>514</v>
      </c>
      <c r="C284" s="15" t="s">
        <v>515</v>
      </c>
      <c r="D284" s="15">
        <v>100</v>
      </c>
      <c r="E284" s="16">
        <v>87069.49</v>
      </c>
      <c r="F284" s="17">
        <v>9221</v>
      </c>
      <c r="G284" s="130"/>
      <c r="H284" s="18">
        <f t="shared" si="4"/>
        <v>9.44</v>
      </c>
    </row>
    <row r="285" spans="1:8" x14ac:dyDescent="0.2">
      <c r="A285" s="15" t="s">
        <v>517</v>
      </c>
      <c r="B285" s="15" t="s">
        <v>518</v>
      </c>
      <c r="C285" s="15" t="s">
        <v>519</v>
      </c>
      <c r="D285" s="15">
        <v>100</v>
      </c>
      <c r="E285" s="16">
        <v>513.99</v>
      </c>
      <c r="F285" s="17">
        <v>117</v>
      </c>
      <c r="G285" s="17">
        <v>114</v>
      </c>
      <c r="H285" s="18">
        <f t="shared" si="4"/>
        <v>4.3899999999999997</v>
      </c>
    </row>
    <row r="286" spans="1:8" x14ac:dyDescent="0.2">
      <c r="A286" s="15" t="s">
        <v>520</v>
      </c>
      <c r="B286" s="15" t="s">
        <v>521</v>
      </c>
      <c r="C286" s="15" t="s">
        <v>522</v>
      </c>
      <c r="D286" s="15">
        <v>100</v>
      </c>
      <c r="E286" s="16">
        <v>4097.01</v>
      </c>
      <c r="F286" s="17">
        <v>855</v>
      </c>
      <c r="G286" s="17">
        <v>792</v>
      </c>
      <c r="H286" s="18">
        <f t="shared" si="4"/>
        <v>4.79</v>
      </c>
    </row>
    <row r="287" spans="1:8" x14ac:dyDescent="0.2">
      <c r="A287" s="15" t="s">
        <v>523</v>
      </c>
      <c r="B287" s="15" t="s">
        <v>524</v>
      </c>
      <c r="C287" s="15" t="s">
        <v>525</v>
      </c>
      <c r="D287" s="15">
        <v>100</v>
      </c>
      <c r="E287" s="16">
        <v>594.07000000000005</v>
      </c>
      <c r="F287" s="17">
        <v>123</v>
      </c>
      <c r="G287" s="17">
        <v>118</v>
      </c>
      <c r="H287" s="18">
        <f t="shared" si="4"/>
        <v>4.83</v>
      </c>
    </row>
    <row r="288" spans="1:8" x14ac:dyDescent="0.2">
      <c r="A288" s="15" t="s">
        <v>526</v>
      </c>
      <c r="B288" s="15" t="s">
        <v>527</v>
      </c>
      <c r="C288" s="15" t="s">
        <v>528</v>
      </c>
      <c r="D288" s="15">
        <v>100</v>
      </c>
      <c r="E288" s="16">
        <v>8080.66</v>
      </c>
      <c r="F288" s="17">
        <v>1665</v>
      </c>
      <c r="G288" s="17">
        <v>1528</v>
      </c>
      <c r="H288" s="18">
        <f t="shared" si="4"/>
        <v>4.8499999999999996</v>
      </c>
    </row>
    <row r="289" spans="1:8" x14ac:dyDescent="0.2">
      <c r="A289" s="15" t="s">
        <v>529</v>
      </c>
      <c r="B289" s="15" t="s">
        <v>530</v>
      </c>
      <c r="C289" s="15" t="s">
        <v>531</v>
      </c>
      <c r="D289" s="15">
        <v>100</v>
      </c>
      <c r="E289" s="16">
        <v>4.96</v>
      </c>
      <c r="F289" s="17">
        <v>1</v>
      </c>
      <c r="G289" s="17">
        <v>1</v>
      </c>
      <c r="H289" s="18">
        <f t="shared" si="4"/>
        <v>4.96</v>
      </c>
    </row>
    <row r="290" spans="1:8" x14ac:dyDescent="0.2">
      <c r="A290" s="15" t="s">
        <v>532</v>
      </c>
      <c r="B290" s="15" t="s">
        <v>533</v>
      </c>
      <c r="C290" s="15" t="s">
        <v>534</v>
      </c>
      <c r="D290" s="15">
        <v>100</v>
      </c>
      <c r="E290" s="16">
        <v>80.599999999999994</v>
      </c>
      <c r="F290" s="17">
        <v>6</v>
      </c>
      <c r="G290" s="17">
        <v>6</v>
      </c>
      <c r="H290" s="18">
        <f t="shared" si="4"/>
        <v>13.43</v>
      </c>
    </row>
    <row r="291" spans="1:8" x14ac:dyDescent="0.2">
      <c r="A291" s="15" t="s">
        <v>535</v>
      </c>
      <c r="B291" s="15" t="s">
        <v>536</v>
      </c>
      <c r="C291" s="15" t="s">
        <v>537</v>
      </c>
      <c r="D291" s="15">
        <v>100</v>
      </c>
      <c r="E291" s="16">
        <v>20.45</v>
      </c>
      <c r="F291" s="17">
        <v>3</v>
      </c>
      <c r="G291" s="17">
        <v>3</v>
      </c>
      <c r="H291" s="18">
        <f t="shared" si="4"/>
        <v>6.82</v>
      </c>
    </row>
    <row r="292" spans="1:8" x14ac:dyDescent="0.2">
      <c r="A292" s="15" t="s">
        <v>538</v>
      </c>
      <c r="B292" s="15" t="s">
        <v>539</v>
      </c>
      <c r="C292" s="15" t="s">
        <v>540</v>
      </c>
      <c r="D292" s="15">
        <v>100</v>
      </c>
      <c r="E292" s="16">
        <v>1290.93</v>
      </c>
      <c r="F292" s="17">
        <v>177</v>
      </c>
      <c r="G292" s="17">
        <v>151</v>
      </c>
      <c r="H292" s="18">
        <f t="shared" si="4"/>
        <v>7.29</v>
      </c>
    </row>
    <row r="293" spans="1:8" x14ac:dyDescent="0.2">
      <c r="A293" s="15" t="s">
        <v>541</v>
      </c>
      <c r="B293" s="15" t="s">
        <v>542</v>
      </c>
      <c r="C293" s="15" t="s">
        <v>543</v>
      </c>
      <c r="D293" s="15">
        <v>100</v>
      </c>
      <c r="E293" s="16">
        <v>5867.64</v>
      </c>
      <c r="F293" s="17">
        <v>1025</v>
      </c>
      <c r="G293" s="17">
        <v>900</v>
      </c>
      <c r="H293" s="18">
        <f t="shared" si="4"/>
        <v>5.72</v>
      </c>
    </row>
    <row r="294" spans="1:8" x14ac:dyDescent="0.2">
      <c r="A294" s="15" t="s">
        <v>544</v>
      </c>
      <c r="B294" s="15" t="s">
        <v>545</v>
      </c>
      <c r="C294" s="15" t="s">
        <v>546</v>
      </c>
      <c r="D294" s="15">
        <v>50</v>
      </c>
      <c r="E294" s="16">
        <v>173531.18</v>
      </c>
      <c r="F294" s="17">
        <v>8604</v>
      </c>
      <c r="G294" s="129">
        <v>5214</v>
      </c>
      <c r="H294" s="18">
        <f t="shared" si="4"/>
        <v>20.170000000000002</v>
      </c>
    </row>
    <row r="295" spans="1:8" x14ac:dyDescent="0.2">
      <c r="A295" s="15" t="s">
        <v>544</v>
      </c>
      <c r="B295" s="15" t="s">
        <v>545</v>
      </c>
      <c r="C295" s="15" t="s">
        <v>546</v>
      </c>
      <c r="D295" s="15">
        <v>100</v>
      </c>
      <c r="E295" s="16">
        <v>113.4</v>
      </c>
      <c r="F295" s="17">
        <v>15</v>
      </c>
      <c r="G295" s="130"/>
      <c r="H295" s="18">
        <f t="shared" si="4"/>
        <v>7.56</v>
      </c>
    </row>
    <row r="296" spans="1:8" x14ac:dyDescent="0.2">
      <c r="A296" s="15" t="s">
        <v>547</v>
      </c>
      <c r="B296" s="15" t="s">
        <v>548</v>
      </c>
      <c r="C296" s="15" t="s">
        <v>549</v>
      </c>
      <c r="D296" s="15">
        <v>50</v>
      </c>
      <c r="E296" s="16">
        <v>903.68</v>
      </c>
      <c r="F296" s="17">
        <v>127</v>
      </c>
      <c r="G296" s="129">
        <v>24484</v>
      </c>
      <c r="H296" s="18">
        <f t="shared" si="4"/>
        <v>7.12</v>
      </c>
    </row>
    <row r="297" spans="1:8" x14ac:dyDescent="0.2">
      <c r="A297" s="15" t="s">
        <v>547</v>
      </c>
      <c r="B297" s="15" t="s">
        <v>548</v>
      </c>
      <c r="C297" s="15" t="s">
        <v>549</v>
      </c>
      <c r="D297" s="15">
        <v>75</v>
      </c>
      <c r="E297" s="16">
        <v>685331.11</v>
      </c>
      <c r="F297" s="17">
        <v>33437</v>
      </c>
      <c r="G297" s="139"/>
      <c r="H297" s="18">
        <f t="shared" si="4"/>
        <v>20.5</v>
      </c>
    </row>
    <row r="298" spans="1:8" x14ac:dyDescent="0.2">
      <c r="A298" s="15" t="s">
        <v>547</v>
      </c>
      <c r="B298" s="15" t="s">
        <v>548</v>
      </c>
      <c r="C298" s="15" t="s">
        <v>549</v>
      </c>
      <c r="D298" s="15">
        <v>100</v>
      </c>
      <c r="E298" s="16">
        <v>60070.19</v>
      </c>
      <c r="F298" s="17">
        <v>5109</v>
      </c>
      <c r="G298" s="130"/>
      <c r="H298" s="18">
        <f t="shared" si="4"/>
        <v>11.76</v>
      </c>
    </row>
    <row r="299" spans="1:8" x14ac:dyDescent="0.2">
      <c r="A299" s="15" t="s">
        <v>550</v>
      </c>
      <c r="B299" s="15" t="s">
        <v>551</v>
      </c>
      <c r="C299" s="15" t="s">
        <v>552</v>
      </c>
      <c r="D299" s="15">
        <v>50</v>
      </c>
      <c r="E299" s="16">
        <v>81.760000000000005</v>
      </c>
      <c r="F299" s="17">
        <v>19</v>
      </c>
      <c r="G299" s="17">
        <v>16</v>
      </c>
      <c r="H299" s="18">
        <f t="shared" si="4"/>
        <v>4.3</v>
      </c>
    </row>
    <row r="300" spans="1:8" x14ac:dyDescent="0.2">
      <c r="A300" s="15" t="s">
        <v>553</v>
      </c>
      <c r="B300" s="15" t="s">
        <v>554</v>
      </c>
      <c r="C300" s="15" t="s">
        <v>555</v>
      </c>
      <c r="D300" s="15">
        <v>100</v>
      </c>
      <c r="E300" s="16">
        <v>304.27999999999997</v>
      </c>
      <c r="F300" s="17">
        <v>25</v>
      </c>
      <c r="G300" s="17">
        <v>19</v>
      </c>
      <c r="H300" s="18">
        <f t="shared" si="4"/>
        <v>12.17</v>
      </c>
    </row>
    <row r="301" spans="1:8" x14ac:dyDescent="0.2">
      <c r="A301" s="15" t="s">
        <v>556</v>
      </c>
      <c r="B301" s="15" t="s">
        <v>557</v>
      </c>
      <c r="C301" s="15" t="s">
        <v>558</v>
      </c>
      <c r="D301" s="15">
        <v>100</v>
      </c>
      <c r="E301" s="16">
        <v>6031.31</v>
      </c>
      <c r="F301" s="17">
        <v>100</v>
      </c>
      <c r="G301" s="17">
        <v>73</v>
      </c>
      <c r="H301" s="18">
        <f t="shared" si="4"/>
        <v>60.31</v>
      </c>
    </row>
    <row r="302" spans="1:8" x14ac:dyDescent="0.2">
      <c r="A302" s="15" t="s">
        <v>559</v>
      </c>
      <c r="B302" s="15" t="s">
        <v>560</v>
      </c>
      <c r="C302" s="15" t="s">
        <v>561</v>
      </c>
      <c r="D302" s="15">
        <v>50</v>
      </c>
      <c r="E302" s="16">
        <v>96.62</v>
      </c>
      <c r="F302" s="17">
        <v>12</v>
      </c>
      <c r="G302" s="17">
        <v>9</v>
      </c>
      <c r="H302" s="18">
        <f t="shared" si="4"/>
        <v>8.0500000000000007</v>
      </c>
    </row>
    <row r="303" spans="1:8" ht="25.5" x14ac:dyDescent="0.2">
      <c r="A303" s="9" t="s">
        <v>562</v>
      </c>
      <c r="B303" s="10" t="s">
        <v>563</v>
      </c>
      <c r="C303" s="10" t="s">
        <v>564</v>
      </c>
      <c r="D303" s="21" t="s">
        <v>516</v>
      </c>
      <c r="E303" s="22">
        <f>SUM(E304+E305+E306)</f>
        <v>5197187.33</v>
      </c>
      <c r="F303" s="23">
        <f>SUM(F304+F305+F306)</f>
        <v>183656</v>
      </c>
      <c r="G303" s="23">
        <v>102330</v>
      </c>
      <c r="H303" s="22">
        <f t="shared" si="4"/>
        <v>28.3</v>
      </c>
    </row>
    <row r="304" spans="1:8" x14ac:dyDescent="0.2">
      <c r="A304" s="15" t="s">
        <v>562</v>
      </c>
      <c r="B304" s="15" t="s">
        <v>563</v>
      </c>
      <c r="C304" s="15" t="s">
        <v>564</v>
      </c>
      <c r="D304" s="15">
        <v>50</v>
      </c>
      <c r="E304" s="16">
        <v>194620.67</v>
      </c>
      <c r="F304" s="17">
        <v>48540</v>
      </c>
      <c r="G304" s="129">
        <v>102330</v>
      </c>
      <c r="H304" s="18">
        <f t="shared" si="4"/>
        <v>4.01</v>
      </c>
    </row>
    <row r="305" spans="1:8" x14ac:dyDescent="0.2">
      <c r="A305" s="15" t="s">
        <v>562</v>
      </c>
      <c r="B305" s="15" t="s">
        <v>563</v>
      </c>
      <c r="C305" s="15" t="s">
        <v>564</v>
      </c>
      <c r="D305" s="15">
        <v>75</v>
      </c>
      <c r="E305" s="16">
        <v>247866.89</v>
      </c>
      <c r="F305" s="17">
        <v>38661</v>
      </c>
      <c r="G305" s="139"/>
      <c r="H305" s="18">
        <f t="shared" si="4"/>
        <v>6.41</v>
      </c>
    </row>
    <row r="306" spans="1:8" x14ac:dyDescent="0.2">
      <c r="A306" s="15" t="s">
        <v>562</v>
      </c>
      <c r="B306" s="15" t="s">
        <v>563</v>
      </c>
      <c r="C306" s="15" t="s">
        <v>564</v>
      </c>
      <c r="D306" s="15">
        <v>100</v>
      </c>
      <c r="E306" s="16">
        <v>4754699.7699999996</v>
      </c>
      <c r="F306" s="17">
        <v>96455</v>
      </c>
      <c r="G306" s="130"/>
      <c r="H306" s="18">
        <f t="shared" si="4"/>
        <v>49.29</v>
      </c>
    </row>
    <row r="307" spans="1:8" x14ac:dyDescent="0.2">
      <c r="A307" s="15" t="s">
        <v>565</v>
      </c>
      <c r="B307" s="15" t="s">
        <v>566</v>
      </c>
      <c r="C307" s="15" t="s">
        <v>567</v>
      </c>
      <c r="D307" s="15">
        <v>75</v>
      </c>
      <c r="E307" s="16">
        <v>61306.14</v>
      </c>
      <c r="F307" s="17">
        <v>27598</v>
      </c>
      <c r="G307" s="129">
        <v>25087</v>
      </c>
      <c r="H307" s="18">
        <f t="shared" si="4"/>
        <v>2.2200000000000002</v>
      </c>
    </row>
    <row r="308" spans="1:8" x14ac:dyDescent="0.2">
      <c r="A308" s="15" t="s">
        <v>565</v>
      </c>
      <c r="B308" s="15" t="s">
        <v>566</v>
      </c>
      <c r="C308" s="15" t="s">
        <v>567</v>
      </c>
      <c r="D308" s="15">
        <v>100</v>
      </c>
      <c r="E308" s="16">
        <v>506.44</v>
      </c>
      <c r="F308" s="17">
        <v>247</v>
      </c>
      <c r="G308" s="130"/>
      <c r="H308" s="18">
        <f t="shared" si="4"/>
        <v>2.0499999999999998</v>
      </c>
    </row>
    <row r="309" spans="1:8" x14ac:dyDescent="0.2">
      <c r="A309" s="15" t="s">
        <v>568</v>
      </c>
      <c r="B309" s="15" t="s">
        <v>569</v>
      </c>
      <c r="C309" s="15" t="s">
        <v>570</v>
      </c>
      <c r="D309" s="15">
        <v>50</v>
      </c>
      <c r="E309" s="16">
        <v>19618.23</v>
      </c>
      <c r="F309" s="17">
        <v>4963</v>
      </c>
      <c r="G309" s="129">
        <v>4444</v>
      </c>
      <c r="H309" s="18">
        <f t="shared" si="4"/>
        <v>3.95</v>
      </c>
    </row>
    <row r="310" spans="1:8" x14ac:dyDescent="0.2">
      <c r="A310" s="15" t="s">
        <v>568</v>
      </c>
      <c r="B310" s="15" t="s">
        <v>569</v>
      </c>
      <c r="C310" s="15" t="s">
        <v>570</v>
      </c>
      <c r="D310" s="15">
        <v>100</v>
      </c>
      <c r="E310" s="16">
        <v>194.7</v>
      </c>
      <c r="F310" s="17">
        <v>23</v>
      </c>
      <c r="G310" s="130"/>
      <c r="H310" s="18">
        <f t="shared" si="4"/>
        <v>8.4700000000000006</v>
      </c>
    </row>
    <row r="311" spans="1:8" x14ac:dyDescent="0.2">
      <c r="A311" s="15" t="s">
        <v>571</v>
      </c>
      <c r="B311" s="15" t="s">
        <v>572</v>
      </c>
      <c r="C311" s="15" t="s">
        <v>573</v>
      </c>
      <c r="D311" s="15">
        <v>50</v>
      </c>
      <c r="E311" s="16">
        <v>1209.31</v>
      </c>
      <c r="F311" s="17">
        <v>62</v>
      </c>
      <c r="G311" s="129">
        <v>4467</v>
      </c>
      <c r="H311" s="18">
        <f t="shared" si="4"/>
        <v>19.510000000000002</v>
      </c>
    </row>
    <row r="312" spans="1:8" x14ac:dyDescent="0.2">
      <c r="A312" s="15" t="s">
        <v>571</v>
      </c>
      <c r="B312" s="15" t="s">
        <v>572</v>
      </c>
      <c r="C312" s="15" t="s">
        <v>573</v>
      </c>
      <c r="D312" s="15">
        <v>75</v>
      </c>
      <c r="E312" s="16">
        <v>65710.61</v>
      </c>
      <c r="F312" s="17">
        <v>2870</v>
      </c>
      <c r="G312" s="139"/>
      <c r="H312" s="18">
        <f t="shared" si="4"/>
        <v>22.9</v>
      </c>
    </row>
    <row r="313" spans="1:8" x14ac:dyDescent="0.2">
      <c r="A313" s="15" t="s">
        <v>571</v>
      </c>
      <c r="B313" s="15" t="s">
        <v>572</v>
      </c>
      <c r="C313" s="15" t="s">
        <v>573</v>
      </c>
      <c r="D313" s="15">
        <v>100</v>
      </c>
      <c r="E313" s="16">
        <v>550741.62</v>
      </c>
      <c r="F313" s="17">
        <v>6720</v>
      </c>
      <c r="G313" s="130"/>
      <c r="H313" s="18">
        <f t="shared" si="4"/>
        <v>81.96</v>
      </c>
    </row>
    <row r="314" spans="1:8" x14ac:dyDescent="0.2">
      <c r="A314" s="15" t="s">
        <v>574</v>
      </c>
      <c r="B314" s="15" t="s">
        <v>575</v>
      </c>
      <c r="C314" s="15" t="s">
        <v>576</v>
      </c>
      <c r="D314" s="15">
        <v>50</v>
      </c>
      <c r="E314" s="16">
        <v>68924.960000000006</v>
      </c>
      <c r="F314" s="17">
        <v>10631</v>
      </c>
      <c r="G314" s="129">
        <v>55906</v>
      </c>
      <c r="H314" s="18">
        <f t="shared" si="4"/>
        <v>6.48</v>
      </c>
    </row>
    <row r="315" spans="1:8" x14ac:dyDescent="0.2">
      <c r="A315" s="15" t="s">
        <v>574</v>
      </c>
      <c r="B315" s="15" t="s">
        <v>575</v>
      </c>
      <c r="C315" s="15" t="s">
        <v>576</v>
      </c>
      <c r="D315" s="15">
        <v>75</v>
      </c>
      <c r="E315" s="16">
        <v>89072.52</v>
      </c>
      <c r="F315" s="17">
        <v>5438</v>
      </c>
      <c r="G315" s="139"/>
      <c r="H315" s="18">
        <f t="shared" si="4"/>
        <v>16.38</v>
      </c>
    </row>
    <row r="316" spans="1:8" x14ac:dyDescent="0.2">
      <c r="A316" s="15" t="s">
        <v>574</v>
      </c>
      <c r="B316" s="15" t="s">
        <v>575</v>
      </c>
      <c r="C316" s="15" t="s">
        <v>576</v>
      </c>
      <c r="D316" s="15">
        <v>100</v>
      </c>
      <c r="E316" s="16">
        <v>3823240.54</v>
      </c>
      <c r="F316" s="17">
        <v>88223</v>
      </c>
      <c r="G316" s="130"/>
      <c r="H316" s="18">
        <f t="shared" si="4"/>
        <v>43.34</v>
      </c>
    </row>
    <row r="317" spans="1:8" x14ac:dyDescent="0.2">
      <c r="A317" s="15" t="s">
        <v>577</v>
      </c>
      <c r="B317" s="15" t="s">
        <v>578</v>
      </c>
      <c r="C317" s="15" t="s">
        <v>579</v>
      </c>
      <c r="D317" s="15">
        <v>50</v>
      </c>
      <c r="E317" s="16">
        <v>738.31</v>
      </c>
      <c r="F317" s="17">
        <v>63</v>
      </c>
      <c r="G317" s="129">
        <v>448</v>
      </c>
      <c r="H317" s="18">
        <f t="shared" si="4"/>
        <v>11.72</v>
      </c>
    </row>
    <row r="318" spans="1:8" x14ac:dyDescent="0.2">
      <c r="A318" s="15" t="s">
        <v>577</v>
      </c>
      <c r="B318" s="15" t="s">
        <v>578</v>
      </c>
      <c r="C318" s="15" t="s">
        <v>579</v>
      </c>
      <c r="D318" s="15">
        <v>75</v>
      </c>
      <c r="E318" s="16">
        <v>4314.47</v>
      </c>
      <c r="F318" s="17">
        <v>188</v>
      </c>
      <c r="G318" s="139"/>
      <c r="H318" s="18">
        <f t="shared" si="4"/>
        <v>22.95</v>
      </c>
    </row>
    <row r="319" spans="1:8" x14ac:dyDescent="0.2">
      <c r="A319" s="15" t="s">
        <v>577</v>
      </c>
      <c r="B319" s="15" t="s">
        <v>578</v>
      </c>
      <c r="C319" s="15" t="s">
        <v>579</v>
      </c>
      <c r="D319" s="15">
        <v>100</v>
      </c>
      <c r="E319" s="16">
        <v>35951.89</v>
      </c>
      <c r="F319" s="17">
        <v>561</v>
      </c>
      <c r="G319" s="130"/>
      <c r="H319" s="18">
        <f t="shared" si="4"/>
        <v>64.09</v>
      </c>
    </row>
    <row r="320" spans="1:8" x14ac:dyDescent="0.2">
      <c r="A320" s="15" t="s">
        <v>580</v>
      </c>
      <c r="B320" s="15" t="s">
        <v>581</v>
      </c>
      <c r="C320" s="15" t="s">
        <v>582</v>
      </c>
      <c r="D320" s="15">
        <v>50</v>
      </c>
      <c r="E320" s="16">
        <v>1336.09</v>
      </c>
      <c r="F320" s="17">
        <v>87</v>
      </c>
      <c r="G320" s="129">
        <v>73</v>
      </c>
      <c r="H320" s="18">
        <f t="shared" si="4"/>
        <v>15.36</v>
      </c>
    </row>
    <row r="321" spans="1:8" x14ac:dyDescent="0.2">
      <c r="A321" s="15" t="s">
        <v>580</v>
      </c>
      <c r="B321" s="15" t="s">
        <v>581</v>
      </c>
      <c r="C321" s="15" t="s">
        <v>582</v>
      </c>
      <c r="D321" s="15">
        <v>100</v>
      </c>
      <c r="E321" s="16">
        <v>156.72</v>
      </c>
      <c r="F321" s="17">
        <v>5</v>
      </c>
      <c r="G321" s="130"/>
      <c r="H321" s="18">
        <f t="shared" si="4"/>
        <v>31.34</v>
      </c>
    </row>
    <row r="322" spans="1:8" x14ac:dyDescent="0.2">
      <c r="A322" s="15" t="s">
        <v>583</v>
      </c>
      <c r="B322" s="15" t="s">
        <v>584</v>
      </c>
      <c r="C322" s="15" t="s">
        <v>585</v>
      </c>
      <c r="D322" s="15">
        <v>100</v>
      </c>
      <c r="E322" s="16">
        <v>183003.26</v>
      </c>
      <c r="F322" s="17">
        <v>117</v>
      </c>
      <c r="G322" s="17">
        <v>80</v>
      </c>
      <c r="H322" s="18">
        <f t="shared" si="4"/>
        <v>1564.13</v>
      </c>
    </row>
    <row r="323" spans="1:8" x14ac:dyDescent="0.2">
      <c r="A323" s="15" t="s">
        <v>586</v>
      </c>
      <c r="B323" s="15" t="s">
        <v>587</v>
      </c>
      <c r="C323" s="15" t="s">
        <v>588</v>
      </c>
      <c r="D323" s="15">
        <v>75</v>
      </c>
      <c r="E323" s="16">
        <v>8470.14</v>
      </c>
      <c r="F323" s="17">
        <v>237</v>
      </c>
      <c r="G323" s="129">
        <v>215</v>
      </c>
      <c r="H323" s="18">
        <f t="shared" si="4"/>
        <v>35.74</v>
      </c>
    </row>
    <row r="324" spans="1:8" x14ac:dyDescent="0.2">
      <c r="A324" s="15" t="s">
        <v>586</v>
      </c>
      <c r="B324" s="15" t="s">
        <v>587</v>
      </c>
      <c r="C324" s="15" t="s">
        <v>588</v>
      </c>
      <c r="D324" s="15">
        <v>100</v>
      </c>
      <c r="E324" s="16">
        <v>977.94</v>
      </c>
      <c r="F324" s="17">
        <v>5</v>
      </c>
      <c r="G324" s="130"/>
      <c r="H324" s="18">
        <f t="shared" si="4"/>
        <v>195.59</v>
      </c>
    </row>
    <row r="325" spans="1:8" x14ac:dyDescent="0.2">
      <c r="A325" s="15" t="s">
        <v>589</v>
      </c>
      <c r="B325" s="15" t="s">
        <v>590</v>
      </c>
      <c r="C325" s="15" t="s">
        <v>591</v>
      </c>
      <c r="D325" s="15">
        <v>100</v>
      </c>
      <c r="E325" s="16">
        <v>115323.75</v>
      </c>
      <c r="F325" s="17">
        <v>154</v>
      </c>
      <c r="G325" s="17">
        <v>119</v>
      </c>
      <c r="H325" s="18">
        <f t="shared" si="4"/>
        <v>748.86</v>
      </c>
    </row>
    <row r="326" spans="1:8" x14ac:dyDescent="0.2">
      <c r="A326" s="15" t="s">
        <v>592</v>
      </c>
      <c r="B326" s="15" t="s">
        <v>593</v>
      </c>
      <c r="C326" s="15" t="s">
        <v>594</v>
      </c>
      <c r="D326" s="15">
        <v>75</v>
      </c>
      <c r="E326" s="16">
        <v>6052.46</v>
      </c>
      <c r="F326" s="17">
        <v>93</v>
      </c>
      <c r="G326" s="129">
        <v>80</v>
      </c>
      <c r="H326" s="18">
        <f t="shared" si="4"/>
        <v>65.08</v>
      </c>
    </row>
    <row r="327" spans="1:8" x14ac:dyDescent="0.2">
      <c r="A327" s="15" t="s">
        <v>592</v>
      </c>
      <c r="B327" s="15" t="s">
        <v>593</v>
      </c>
      <c r="C327" s="15" t="s">
        <v>594</v>
      </c>
      <c r="D327" s="15">
        <v>100</v>
      </c>
      <c r="E327" s="16">
        <v>1507.48</v>
      </c>
      <c r="F327" s="17">
        <v>10</v>
      </c>
      <c r="G327" s="130"/>
      <c r="H327" s="18">
        <f t="shared" si="4"/>
        <v>150.75</v>
      </c>
    </row>
    <row r="328" spans="1:8" ht="18" customHeight="1" x14ac:dyDescent="0.2">
      <c r="A328" s="15" t="s">
        <v>595</v>
      </c>
      <c r="B328" s="15" t="s">
        <v>596</v>
      </c>
      <c r="C328" s="15" t="s">
        <v>597</v>
      </c>
      <c r="D328" s="15">
        <v>50</v>
      </c>
      <c r="E328" s="16">
        <v>52.94</v>
      </c>
      <c r="F328" s="17">
        <v>10</v>
      </c>
      <c r="G328" s="129">
        <v>15</v>
      </c>
      <c r="H328" s="18">
        <f t="shared" ref="H328:H391" si="5">ROUND(E328/F328,2)</f>
        <v>5.29</v>
      </c>
    </row>
    <row r="329" spans="1:8" x14ac:dyDescent="0.2">
      <c r="A329" s="15" t="s">
        <v>595</v>
      </c>
      <c r="B329" s="15" t="s">
        <v>596</v>
      </c>
      <c r="C329" s="15" t="s">
        <v>597</v>
      </c>
      <c r="D329" s="15">
        <v>100</v>
      </c>
      <c r="E329" s="16">
        <v>110.07</v>
      </c>
      <c r="F329" s="17">
        <v>8</v>
      </c>
      <c r="G329" s="130"/>
      <c r="H329" s="18">
        <f t="shared" si="5"/>
        <v>13.76</v>
      </c>
    </row>
    <row r="330" spans="1:8" x14ac:dyDescent="0.2">
      <c r="A330" s="15" t="s">
        <v>598</v>
      </c>
      <c r="B330" s="15" t="s">
        <v>599</v>
      </c>
      <c r="C330" s="15" t="s">
        <v>600</v>
      </c>
      <c r="D330" s="15">
        <v>75</v>
      </c>
      <c r="E330" s="16">
        <v>3337.51</v>
      </c>
      <c r="F330" s="17">
        <v>168</v>
      </c>
      <c r="G330" s="129">
        <v>156</v>
      </c>
      <c r="H330" s="18">
        <f t="shared" si="5"/>
        <v>19.87</v>
      </c>
    </row>
    <row r="331" spans="1:8" x14ac:dyDescent="0.2">
      <c r="A331" s="15" t="s">
        <v>598</v>
      </c>
      <c r="B331" s="15" t="s">
        <v>599</v>
      </c>
      <c r="C331" s="15" t="s">
        <v>600</v>
      </c>
      <c r="D331" s="15">
        <v>100</v>
      </c>
      <c r="E331" s="16">
        <v>92</v>
      </c>
      <c r="F331" s="17">
        <v>7</v>
      </c>
      <c r="G331" s="130"/>
      <c r="H331" s="18">
        <f t="shared" si="5"/>
        <v>13.14</v>
      </c>
    </row>
    <row r="332" spans="1:8" x14ac:dyDescent="0.2">
      <c r="A332" s="15" t="s">
        <v>601</v>
      </c>
      <c r="B332" s="15" t="s">
        <v>602</v>
      </c>
      <c r="C332" s="15" t="s">
        <v>603</v>
      </c>
      <c r="D332" s="15">
        <v>75</v>
      </c>
      <c r="E332" s="16">
        <v>141.16</v>
      </c>
      <c r="F332" s="17">
        <v>9</v>
      </c>
      <c r="G332" s="17">
        <v>8</v>
      </c>
      <c r="H332" s="18">
        <f t="shared" si="5"/>
        <v>15.68</v>
      </c>
    </row>
    <row r="333" spans="1:8" x14ac:dyDescent="0.2">
      <c r="A333" s="15" t="s">
        <v>604</v>
      </c>
      <c r="B333" s="15" t="s">
        <v>605</v>
      </c>
      <c r="C333" s="15" t="s">
        <v>606</v>
      </c>
      <c r="D333" s="15">
        <v>100</v>
      </c>
      <c r="E333" s="16">
        <v>906.48</v>
      </c>
      <c r="F333" s="17">
        <v>3</v>
      </c>
      <c r="G333" s="17">
        <v>3</v>
      </c>
      <c r="H333" s="18">
        <f t="shared" si="5"/>
        <v>302.16000000000003</v>
      </c>
    </row>
    <row r="334" spans="1:8" x14ac:dyDescent="0.2">
      <c r="A334" s="15" t="s">
        <v>607</v>
      </c>
      <c r="B334" s="15" t="s">
        <v>608</v>
      </c>
      <c r="C334" s="15" t="s">
        <v>609</v>
      </c>
      <c r="D334" s="15">
        <v>100</v>
      </c>
      <c r="E334" s="16">
        <v>36319.230000000003</v>
      </c>
      <c r="F334" s="17">
        <v>21</v>
      </c>
      <c r="G334" s="17">
        <v>21</v>
      </c>
      <c r="H334" s="18">
        <f t="shared" si="5"/>
        <v>1729.49</v>
      </c>
    </row>
    <row r="335" spans="1:8" x14ac:dyDescent="0.2">
      <c r="A335" s="15" t="s">
        <v>610</v>
      </c>
      <c r="B335" s="15" t="s">
        <v>611</v>
      </c>
      <c r="C335" s="15" t="s">
        <v>612</v>
      </c>
      <c r="D335" s="15">
        <v>100</v>
      </c>
      <c r="E335" s="16">
        <v>1188.17</v>
      </c>
      <c r="F335" s="17">
        <v>257</v>
      </c>
      <c r="G335" s="17">
        <v>251</v>
      </c>
      <c r="H335" s="18">
        <f t="shared" si="5"/>
        <v>4.62</v>
      </c>
    </row>
    <row r="336" spans="1:8" x14ac:dyDescent="0.2">
      <c r="A336" s="15" t="s">
        <v>613</v>
      </c>
      <c r="B336" s="15" t="s">
        <v>614</v>
      </c>
      <c r="C336" s="15" t="s">
        <v>615</v>
      </c>
      <c r="D336" s="15">
        <v>50</v>
      </c>
      <c r="E336" s="16">
        <v>102740.83</v>
      </c>
      <c r="F336" s="17">
        <v>32724</v>
      </c>
      <c r="G336" s="17">
        <v>28414</v>
      </c>
      <c r="H336" s="18">
        <f t="shared" si="5"/>
        <v>3.14</v>
      </c>
    </row>
    <row r="337" spans="1:8" x14ac:dyDescent="0.2">
      <c r="A337" s="15" t="s">
        <v>616</v>
      </c>
      <c r="B337" s="15" t="s">
        <v>617</v>
      </c>
      <c r="C337" s="15" t="s">
        <v>618</v>
      </c>
      <c r="D337" s="15">
        <v>100</v>
      </c>
      <c r="E337" s="16">
        <v>1636.82</v>
      </c>
      <c r="F337" s="17">
        <v>13</v>
      </c>
      <c r="G337" s="17">
        <v>9</v>
      </c>
      <c r="H337" s="18">
        <f t="shared" si="5"/>
        <v>125.91</v>
      </c>
    </row>
    <row r="338" spans="1:8" x14ac:dyDescent="0.2">
      <c r="A338" s="15" t="s">
        <v>619</v>
      </c>
      <c r="B338" s="15" t="s">
        <v>620</v>
      </c>
      <c r="C338" s="15" t="s">
        <v>621</v>
      </c>
      <c r="D338" s="15">
        <v>100</v>
      </c>
      <c r="E338" s="16">
        <v>2734.83</v>
      </c>
      <c r="F338" s="17">
        <v>71</v>
      </c>
      <c r="G338" s="17">
        <v>33</v>
      </c>
      <c r="H338" s="18">
        <f t="shared" si="5"/>
        <v>38.520000000000003</v>
      </c>
    </row>
    <row r="339" spans="1:8" x14ac:dyDescent="0.2">
      <c r="A339" s="15" t="s">
        <v>622</v>
      </c>
      <c r="B339" s="15" t="s">
        <v>623</v>
      </c>
      <c r="C339" s="15" t="s">
        <v>624</v>
      </c>
      <c r="D339" s="15">
        <v>75</v>
      </c>
      <c r="E339" s="16">
        <v>9461.8799999999992</v>
      </c>
      <c r="F339" s="17">
        <v>2060</v>
      </c>
      <c r="G339" s="129">
        <v>1679</v>
      </c>
      <c r="H339" s="18">
        <f t="shared" si="5"/>
        <v>4.59</v>
      </c>
    </row>
    <row r="340" spans="1:8" x14ac:dyDescent="0.2">
      <c r="A340" s="15" t="s">
        <v>622</v>
      </c>
      <c r="B340" s="15" t="s">
        <v>623</v>
      </c>
      <c r="C340" s="15" t="s">
        <v>624</v>
      </c>
      <c r="D340" s="15">
        <v>100</v>
      </c>
      <c r="E340" s="16">
        <v>107.83</v>
      </c>
      <c r="F340" s="17">
        <v>10</v>
      </c>
      <c r="G340" s="130"/>
      <c r="H340" s="18">
        <f t="shared" si="5"/>
        <v>10.78</v>
      </c>
    </row>
    <row r="341" spans="1:8" ht="25.5" x14ac:dyDescent="0.2">
      <c r="A341" s="9" t="s">
        <v>625</v>
      </c>
      <c r="B341" s="10" t="s">
        <v>626</v>
      </c>
      <c r="C341" s="10" t="s">
        <v>627</v>
      </c>
      <c r="D341" s="21" t="s">
        <v>516</v>
      </c>
      <c r="E341" s="22">
        <f>SUM(E342+E343+E344)</f>
        <v>313844.37</v>
      </c>
      <c r="F341" s="23">
        <f>SUM(F342+F343+F344)</f>
        <v>5498</v>
      </c>
      <c r="G341" s="23">
        <v>3955</v>
      </c>
      <c r="H341" s="22">
        <f t="shared" si="5"/>
        <v>57.08</v>
      </c>
    </row>
    <row r="342" spans="1:8" x14ac:dyDescent="0.2">
      <c r="A342" s="15" t="s">
        <v>625</v>
      </c>
      <c r="B342" s="15" t="s">
        <v>626</v>
      </c>
      <c r="C342" s="15" t="s">
        <v>627</v>
      </c>
      <c r="D342" s="15">
        <v>50</v>
      </c>
      <c r="E342" s="16">
        <v>26230.51</v>
      </c>
      <c r="F342" s="17">
        <v>2180</v>
      </c>
      <c r="G342" s="129">
        <v>3955</v>
      </c>
      <c r="H342" s="18">
        <f t="shared" si="5"/>
        <v>12.03</v>
      </c>
    </row>
    <row r="343" spans="1:8" x14ac:dyDescent="0.2">
      <c r="A343" s="15" t="s">
        <v>625</v>
      </c>
      <c r="B343" s="15" t="s">
        <v>626</v>
      </c>
      <c r="C343" s="15" t="s">
        <v>627</v>
      </c>
      <c r="D343" s="15">
        <v>75</v>
      </c>
      <c r="E343" s="16">
        <v>27944</v>
      </c>
      <c r="F343" s="17">
        <v>864</v>
      </c>
      <c r="G343" s="139"/>
      <c r="H343" s="18">
        <f t="shared" si="5"/>
        <v>32.340000000000003</v>
      </c>
    </row>
    <row r="344" spans="1:8" x14ac:dyDescent="0.2">
      <c r="A344" s="15" t="s">
        <v>625</v>
      </c>
      <c r="B344" s="15" t="s">
        <v>626</v>
      </c>
      <c r="C344" s="15" t="s">
        <v>627</v>
      </c>
      <c r="D344" s="15">
        <v>100</v>
      </c>
      <c r="E344" s="16">
        <v>259669.86</v>
      </c>
      <c r="F344" s="17">
        <v>2454</v>
      </c>
      <c r="G344" s="130"/>
      <c r="H344" s="18">
        <f t="shared" si="5"/>
        <v>105.81</v>
      </c>
    </row>
    <row r="345" spans="1:8" x14ac:dyDescent="0.2">
      <c r="A345" s="15" t="s">
        <v>628</v>
      </c>
      <c r="B345" s="15" t="s">
        <v>629</v>
      </c>
      <c r="C345" s="15" t="s">
        <v>630</v>
      </c>
      <c r="D345" s="15">
        <v>50</v>
      </c>
      <c r="E345" s="16">
        <v>2872.16</v>
      </c>
      <c r="F345" s="17">
        <v>490</v>
      </c>
      <c r="G345" s="129">
        <v>371</v>
      </c>
      <c r="H345" s="18">
        <f t="shared" si="5"/>
        <v>5.86</v>
      </c>
    </row>
    <row r="346" spans="1:8" x14ac:dyDescent="0.2">
      <c r="A346" s="15" t="s">
        <v>628</v>
      </c>
      <c r="B346" s="15" t="s">
        <v>629</v>
      </c>
      <c r="C346" s="15" t="s">
        <v>630</v>
      </c>
      <c r="D346" s="15">
        <v>100</v>
      </c>
      <c r="E346" s="16">
        <v>42.42</v>
      </c>
      <c r="F346" s="17">
        <v>2</v>
      </c>
      <c r="G346" s="130"/>
      <c r="H346" s="18">
        <f t="shared" si="5"/>
        <v>21.21</v>
      </c>
    </row>
    <row r="347" spans="1:8" x14ac:dyDescent="0.2">
      <c r="A347" s="15" t="s">
        <v>631</v>
      </c>
      <c r="B347" s="15" t="s">
        <v>632</v>
      </c>
      <c r="C347" s="15" t="s">
        <v>633</v>
      </c>
      <c r="D347" s="15">
        <v>50</v>
      </c>
      <c r="E347" s="16">
        <v>1588.71</v>
      </c>
      <c r="F347" s="17">
        <v>276</v>
      </c>
      <c r="G347" s="17">
        <v>207</v>
      </c>
      <c r="H347" s="18">
        <f t="shared" si="5"/>
        <v>5.76</v>
      </c>
    </row>
    <row r="348" spans="1:8" x14ac:dyDescent="0.2">
      <c r="A348" s="15" t="s">
        <v>634</v>
      </c>
      <c r="B348" s="15" t="s">
        <v>635</v>
      </c>
      <c r="C348" s="15" t="s">
        <v>636</v>
      </c>
      <c r="D348" s="15">
        <v>50</v>
      </c>
      <c r="E348" s="16">
        <v>1182.6199999999999</v>
      </c>
      <c r="F348" s="17">
        <v>199</v>
      </c>
      <c r="G348" s="129">
        <v>151</v>
      </c>
      <c r="H348" s="18">
        <f t="shared" si="5"/>
        <v>5.94</v>
      </c>
    </row>
    <row r="349" spans="1:8" x14ac:dyDescent="0.2">
      <c r="A349" s="15" t="s">
        <v>634</v>
      </c>
      <c r="B349" s="15" t="s">
        <v>635</v>
      </c>
      <c r="C349" s="15" t="s">
        <v>636</v>
      </c>
      <c r="D349" s="15">
        <v>100</v>
      </c>
      <c r="E349" s="16">
        <v>42.42</v>
      </c>
      <c r="F349" s="17">
        <v>2</v>
      </c>
      <c r="G349" s="130"/>
      <c r="H349" s="18">
        <f t="shared" si="5"/>
        <v>21.21</v>
      </c>
    </row>
    <row r="350" spans="1:8" x14ac:dyDescent="0.2">
      <c r="A350" s="15" t="s">
        <v>637</v>
      </c>
      <c r="B350" s="15" t="s">
        <v>638</v>
      </c>
      <c r="C350" s="15" t="s">
        <v>639</v>
      </c>
      <c r="D350" s="15">
        <v>50</v>
      </c>
      <c r="E350" s="16">
        <v>85.83</v>
      </c>
      <c r="F350" s="17">
        <v>12</v>
      </c>
      <c r="G350" s="17">
        <v>10</v>
      </c>
      <c r="H350" s="18">
        <f t="shared" si="5"/>
        <v>7.15</v>
      </c>
    </row>
    <row r="351" spans="1:8" x14ac:dyDescent="0.2">
      <c r="A351" s="15" t="s">
        <v>640</v>
      </c>
      <c r="B351" s="15" t="s">
        <v>641</v>
      </c>
      <c r="C351" s="15" t="s">
        <v>642</v>
      </c>
      <c r="D351" s="15">
        <v>50</v>
      </c>
      <c r="E351" s="16">
        <v>15</v>
      </c>
      <c r="F351" s="17">
        <v>3</v>
      </c>
      <c r="G351" s="17">
        <v>3</v>
      </c>
      <c r="H351" s="18">
        <f t="shared" si="5"/>
        <v>5</v>
      </c>
    </row>
    <row r="352" spans="1:8" x14ac:dyDescent="0.2">
      <c r="A352" s="15" t="s">
        <v>643</v>
      </c>
      <c r="B352" s="15" t="s">
        <v>644</v>
      </c>
      <c r="C352" s="15" t="s">
        <v>645</v>
      </c>
      <c r="D352" s="15">
        <v>100</v>
      </c>
      <c r="E352" s="16">
        <v>249239.83</v>
      </c>
      <c r="F352" s="17">
        <v>2172</v>
      </c>
      <c r="G352" s="17">
        <v>1386</v>
      </c>
      <c r="H352" s="18">
        <f t="shared" si="5"/>
        <v>114.75</v>
      </c>
    </row>
    <row r="353" spans="1:8" x14ac:dyDescent="0.2">
      <c r="A353" s="15" t="s">
        <v>646</v>
      </c>
      <c r="B353" s="15" t="s">
        <v>647</v>
      </c>
      <c r="C353" s="15" t="s">
        <v>648</v>
      </c>
      <c r="D353" s="15">
        <v>100</v>
      </c>
      <c r="E353" s="16">
        <v>88403.64</v>
      </c>
      <c r="F353" s="17">
        <v>312</v>
      </c>
      <c r="G353" s="17">
        <v>212</v>
      </c>
      <c r="H353" s="18">
        <f t="shared" si="5"/>
        <v>283.35000000000002</v>
      </c>
    </row>
    <row r="354" spans="1:8" x14ac:dyDescent="0.2">
      <c r="A354" s="15" t="s">
        <v>649</v>
      </c>
      <c r="B354" s="15" t="s">
        <v>650</v>
      </c>
      <c r="C354" s="15" t="s">
        <v>651</v>
      </c>
      <c r="D354" s="15">
        <v>100</v>
      </c>
      <c r="E354" s="16">
        <v>160836.19</v>
      </c>
      <c r="F354" s="17">
        <v>1860</v>
      </c>
      <c r="G354" s="17">
        <v>1180</v>
      </c>
      <c r="H354" s="18">
        <f t="shared" si="5"/>
        <v>86.47</v>
      </c>
    </row>
    <row r="355" spans="1:8" x14ac:dyDescent="0.2">
      <c r="A355" s="15" t="s">
        <v>652</v>
      </c>
      <c r="B355" s="15" t="s">
        <v>653</v>
      </c>
      <c r="C355" s="15" t="s">
        <v>654</v>
      </c>
      <c r="D355" s="15">
        <v>100</v>
      </c>
      <c r="E355" s="16">
        <v>10217.879999999999</v>
      </c>
      <c r="F355" s="17">
        <v>273</v>
      </c>
      <c r="G355" s="17">
        <v>207</v>
      </c>
      <c r="H355" s="18">
        <f t="shared" si="5"/>
        <v>37.43</v>
      </c>
    </row>
    <row r="356" spans="1:8" x14ac:dyDescent="0.2">
      <c r="A356" s="15" t="s">
        <v>655</v>
      </c>
      <c r="B356" s="15" t="s">
        <v>656</v>
      </c>
      <c r="C356" s="15" t="s">
        <v>657</v>
      </c>
      <c r="D356" s="15">
        <v>100</v>
      </c>
      <c r="E356" s="16">
        <v>47.87</v>
      </c>
      <c r="F356" s="17">
        <v>7</v>
      </c>
      <c r="G356" s="17">
        <v>4</v>
      </c>
      <c r="H356" s="18">
        <f t="shared" si="5"/>
        <v>6.84</v>
      </c>
    </row>
    <row r="357" spans="1:8" x14ac:dyDescent="0.2">
      <c r="A357" s="15" t="s">
        <v>658</v>
      </c>
      <c r="B357" s="15" t="s">
        <v>659</v>
      </c>
      <c r="C357" s="15" t="s">
        <v>660</v>
      </c>
      <c r="D357" s="15">
        <v>100</v>
      </c>
      <c r="E357" s="16">
        <v>416.46</v>
      </c>
      <c r="F357" s="17">
        <v>38</v>
      </c>
      <c r="G357" s="17">
        <v>30</v>
      </c>
      <c r="H357" s="18">
        <f t="shared" si="5"/>
        <v>10.96</v>
      </c>
    </row>
    <row r="358" spans="1:8" x14ac:dyDescent="0.2">
      <c r="A358" s="15" t="s">
        <v>661</v>
      </c>
      <c r="B358" s="15" t="s">
        <v>662</v>
      </c>
      <c r="C358" s="15" t="s">
        <v>663</v>
      </c>
      <c r="D358" s="15">
        <v>100</v>
      </c>
      <c r="E358" s="16">
        <v>9753.5499999999993</v>
      </c>
      <c r="F358" s="17">
        <v>228</v>
      </c>
      <c r="G358" s="17">
        <v>177</v>
      </c>
      <c r="H358" s="18">
        <f t="shared" si="5"/>
        <v>42.78</v>
      </c>
    </row>
    <row r="359" spans="1:8" x14ac:dyDescent="0.2">
      <c r="A359" s="15" t="s">
        <v>664</v>
      </c>
      <c r="B359" s="15" t="s">
        <v>665</v>
      </c>
      <c r="C359" s="15" t="s">
        <v>666</v>
      </c>
      <c r="D359" s="15">
        <v>50</v>
      </c>
      <c r="E359" s="16">
        <v>23358.35</v>
      </c>
      <c r="F359" s="17">
        <v>1690</v>
      </c>
      <c r="G359" s="129">
        <v>1363</v>
      </c>
      <c r="H359" s="18">
        <f t="shared" si="5"/>
        <v>13.82</v>
      </c>
    </row>
    <row r="360" spans="1:8" x14ac:dyDescent="0.2">
      <c r="A360" s="15" t="s">
        <v>664</v>
      </c>
      <c r="B360" s="15" t="s">
        <v>665</v>
      </c>
      <c r="C360" s="15" t="s">
        <v>666</v>
      </c>
      <c r="D360" s="15">
        <v>100</v>
      </c>
      <c r="E360" s="16">
        <v>92.58</v>
      </c>
      <c r="F360" s="17">
        <v>2</v>
      </c>
      <c r="G360" s="130"/>
      <c r="H360" s="18">
        <f t="shared" si="5"/>
        <v>46.29</v>
      </c>
    </row>
    <row r="361" spans="1:8" x14ac:dyDescent="0.2">
      <c r="A361" s="15" t="s">
        <v>667</v>
      </c>
      <c r="B361" s="15" t="s">
        <v>668</v>
      </c>
      <c r="C361" s="15" t="s">
        <v>666</v>
      </c>
      <c r="D361" s="15">
        <v>50</v>
      </c>
      <c r="E361" s="16">
        <v>23358.35</v>
      </c>
      <c r="F361" s="17">
        <v>1690</v>
      </c>
      <c r="G361" s="129">
        <v>1363</v>
      </c>
      <c r="H361" s="18">
        <f t="shared" si="5"/>
        <v>13.82</v>
      </c>
    </row>
    <row r="362" spans="1:8" x14ac:dyDescent="0.2">
      <c r="A362" s="15" t="s">
        <v>667</v>
      </c>
      <c r="B362" s="15" t="s">
        <v>668</v>
      </c>
      <c r="C362" s="15" t="s">
        <v>666</v>
      </c>
      <c r="D362" s="15">
        <v>100</v>
      </c>
      <c r="E362" s="16">
        <v>92.58</v>
      </c>
      <c r="F362" s="17">
        <v>2</v>
      </c>
      <c r="G362" s="130"/>
      <c r="H362" s="18">
        <f t="shared" si="5"/>
        <v>46.29</v>
      </c>
    </row>
    <row r="363" spans="1:8" x14ac:dyDescent="0.2">
      <c r="A363" s="15" t="s">
        <v>669</v>
      </c>
      <c r="B363" s="15" t="s">
        <v>670</v>
      </c>
      <c r="C363" s="15" t="s">
        <v>671</v>
      </c>
      <c r="D363" s="15">
        <v>75</v>
      </c>
      <c r="E363" s="16">
        <v>27944</v>
      </c>
      <c r="F363" s="17">
        <v>864</v>
      </c>
      <c r="G363" s="129">
        <v>743</v>
      </c>
      <c r="H363" s="18">
        <f t="shared" si="5"/>
        <v>32.340000000000003</v>
      </c>
    </row>
    <row r="364" spans="1:8" x14ac:dyDescent="0.2">
      <c r="A364" s="15" t="s">
        <v>669</v>
      </c>
      <c r="B364" s="15" t="s">
        <v>670</v>
      </c>
      <c r="C364" s="15" t="s">
        <v>671</v>
      </c>
      <c r="D364" s="15">
        <v>100</v>
      </c>
      <c r="E364" s="16">
        <v>77.150000000000006</v>
      </c>
      <c r="F364" s="17">
        <v>5</v>
      </c>
      <c r="G364" s="130"/>
      <c r="H364" s="18">
        <f t="shared" si="5"/>
        <v>15.43</v>
      </c>
    </row>
    <row r="365" spans="1:8" x14ac:dyDescent="0.2">
      <c r="A365" s="15" t="s">
        <v>672</v>
      </c>
      <c r="B365" s="15" t="s">
        <v>673</v>
      </c>
      <c r="C365" s="15" t="s">
        <v>671</v>
      </c>
      <c r="D365" s="15">
        <v>75</v>
      </c>
      <c r="E365" s="16">
        <v>27944</v>
      </c>
      <c r="F365" s="17">
        <v>864</v>
      </c>
      <c r="G365" s="129">
        <v>743</v>
      </c>
      <c r="H365" s="18">
        <f t="shared" si="5"/>
        <v>32.340000000000003</v>
      </c>
    </row>
    <row r="366" spans="1:8" x14ac:dyDescent="0.2">
      <c r="A366" s="15" t="s">
        <v>672</v>
      </c>
      <c r="B366" s="15" t="s">
        <v>673</v>
      </c>
      <c r="C366" s="15" t="s">
        <v>671</v>
      </c>
      <c r="D366" s="15">
        <v>100</v>
      </c>
      <c r="E366" s="16">
        <v>77.150000000000006</v>
      </c>
      <c r="F366" s="17">
        <v>5</v>
      </c>
      <c r="G366" s="130"/>
      <c r="H366" s="18">
        <f t="shared" si="5"/>
        <v>15.43</v>
      </c>
    </row>
    <row r="367" spans="1:8" ht="38.25" x14ac:dyDescent="0.2">
      <c r="A367" s="9" t="s">
        <v>674</v>
      </c>
      <c r="B367" s="10" t="s">
        <v>675</v>
      </c>
      <c r="C367" s="10" t="s">
        <v>676</v>
      </c>
      <c r="D367" s="21" t="s">
        <v>677</v>
      </c>
      <c r="E367" s="22">
        <f>SUM(E368+E369)</f>
        <v>3173645.75</v>
      </c>
      <c r="F367" s="23">
        <f>SUM(F368+F369)</f>
        <v>3882</v>
      </c>
      <c r="G367" s="23">
        <v>2356</v>
      </c>
      <c r="H367" s="22">
        <f t="shared" si="5"/>
        <v>817.53</v>
      </c>
    </row>
    <row r="368" spans="1:8" x14ac:dyDescent="0.2">
      <c r="A368" s="15" t="s">
        <v>674</v>
      </c>
      <c r="B368" s="15" t="s">
        <v>675</v>
      </c>
      <c r="C368" s="15" t="s">
        <v>676</v>
      </c>
      <c r="D368" s="15">
        <v>50</v>
      </c>
      <c r="E368" s="16">
        <v>255.54</v>
      </c>
      <c r="F368" s="17">
        <v>55</v>
      </c>
      <c r="G368" s="129">
        <v>2356</v>
      </c>
      <c r="H368" s="18">
        <f t="shared" si="5"/>
        <v>4.6500000000000004</v>
      </c>
    </row>
    <row r="369" spans="1:8" x14ac:dyDescent="0.2">
      <c r="A369" s="15" t="s">
        <v>674</v>
      </c>
      <c r="B369" s="15" t="s">
        <v>675</v>
      </c>
      <c r="C369" s="15" t="s">
        <v>676</v>
      </c>
      <c r="D369" s="15">
        <v>100</v>
      </c>
      <c r="E369" s="16">
        <v>3173390.21</v>
      </c>
      <c r="F369" s="17">
        <v>3827</v>
      </c>
      <c r="G369" s="130"/>
      <c r="H369" s="18">
        <f t="shared" si="5"/>
        <v>829.21</v>
      </c>
    </row>
    <row r="370" spans="1:8" x14ac:dyDescent="0.2">
      <c r="A370" s="15" t="s">
        <v>678</v>
      </c>
      <c r="B370" s="15" t="s">
        <v>679</v>
      </c>
      <c r="C370" s="15" t="s">
        <v>680</v>
      </c>
      <c r="D370" s="15">
        <v>50</v>
      </c>
      <c r="E370" s="16">
        <v>255.54</v>
      </c>
      <c r="F370" s="17">
        <v>55</v>
      </c>
      <c r="G370" s="17">
        <v>41</v>
      </c>
      <c r="H370" s="18">
        <f t="shared" si="5"/>
        <v>4.6500000000000004</v>
      </c>
    </row>
    <row r="371" spans="1:8" x14ac:dyDescent="0.2">
      <c r="A371" s="15" t="s">
        <v>681</v>
      </c>
      <c r="B371" s="15" t="s">
        <v>682</v>
      </c>
      <c r="C371" s="15" t="s">
        <v>680</v>
      </c>
      <c r="D371" s="15">
        <v>50</v>
      </c>
      <c r="E371" s="16">
        <v>255.54</v>
      </c>
      <c r="F371" s="17">
        <v>55</v>
      </c>
      <c r="G371" s="17">
        <v>41</v>
      </c>
      <c r="H371" s="18">
        <f t="shared" si="5"/>
        <v>4.6500000000000004</v>
      </c>
    </row>
    <row r="372" spans="1:8" x14ac:dyDescent="0.2">
      <c r="A372" s="15" t="s">
        <v>683</v>
      </c>
      <c r="B372" s="15" t="s">
        <v>684</v>
      </c>
      <c r="C372" s="15" t="s">
        <v>685</v>
      </c>
      <c r="D372" s="15">
        <v>100</v>
      </c>
      <c r="E372" s="16">
        <v>875927.24</v>
      </c>
      <c r="F372" s="17">
        <v>611</v>
      </c>
      <c r="G372" s="17">
        <v>517</v>
      </c>
      <c r="H372" s="18">
        <f t="shared" si="5"/>
        <v>1433.6</v>
      </c>
    </row>
    <row r="373" spans="1:8" x14ac:dyDescent="0.2">
      <c r="A373" s="15" t="s">
        <v>686</v>
      </c>
      <c r="B373" s="15" t="s">
        <v>687</v>
      </c>
      <c r="C373" s="15" t="s">
        <v>688</v>
      </c>
      <c r="D373" s="15">
        <v>100</v>
      </c>
      <c r="E373" s="16">
        <v>875927.24</v>
      </c>
      <c r="F373" s="17">
        <v>611</v>
      </c>
      <c r="G373" s="17">
        <v>517</v>
      </c>
      <c r="H373" s="18">
        <f t="shared" si="5"/>
        <v>1433.6</v>
      </c>
    </row>
    <row r="374" spans="1:8" x14ac:dyDescent="0.2">
      <c r="A374" s="15" t="s">
        <v>689</v>
      </c>
      <c r="B374" s="15" t="s">
        <v>690</v>
      </c>
      <c r="C374" s="15" t="s">
        <v>691</v>
      </c>
      <c r="D374" s="15">
        <v>100</v>
      </c>
      <c r="E374" s="16">
        <v>2297462.9700000002</v>
      </c>
      <c r="F374" s="17">
        <v>3216</v>
      </c>
      <c r="G374" s="17">
        <v>1840</v>
      </c>
      <c r="H374" s="18">
        <f t="shared" si="5"/>
        <v>714.39</v>
      </c>
    </row>
    <row r="375" spans="1:8" x14ac:dyDescent="0.2">
      <c r="A375" s="15" t="s">
        <v>692</v>
      </c>
      <c r="B375" s="15" t="s">
        <v>693</v>
      </c>
      <c r="C375" s="15" t="s">
        <v>694</v>
      </c>
      <c r="D375" s="15">
        <v>100</v>
      </c>
      <c r="E375" s="16">
        <v>4159.47</v>
      </c>
      <c r="F375" s="17">
        <v>10</v>
      </c>
      <c r="G375" s="17">
        <v>7</v>
      </c>
      <c r="H375" s="18">
        <f t="shared" si="5"/>
        <v>415.95</v>
      </c>
    </row>
    <row r="376" spans="1:8" x14ac:dyDescent="0.2">
      <c r="A376" s="15" t="s">
        <v>695</v>
      </c>
      <c r="B376" s="15" t="s">
        <v>696</v>
      </c>
      <c r="C376" s="15" t="s">
        <v>697</v>
      </c>
      <c r="D376" s="15">
        <v>100</v>
      </c>
      <c r="E376" s="16">
        <v>2293303.5</v>
      </c>
      <c r="F376" s="17">
        <v>3206</v>
      </c>
      <c r="G376" s="17">
        <v>1837</v>
      </c>
      <c r="H376" s="18">
        <f t="shared" si="5"/>
        <v>715.32</v>
      </c>
    </row>
    <row r="377" spans="1:8" ht="127.5" x14ac:dyDescent="0.2">
      <c r="A377" s="9" t="s">
        <v>698</v>
      </c>
      <c r="B377" s="10" t="s">
        <v>699</v>
      </c>
      <c r="C377" s="10" t="s">
        <v>700</v>
      </c>
      <c r="D377" s="21" t="s">
        <v>154</v>
      </c>
      <c r="E377" s="22">
        <f>SUM(E379+E378)</f>
        <v>1513149.04</v>
      </c>
      <c r="F377" s="23">
        <f>SUM(F379+F378)</f>
        <v>24326</v>
      </c>
      <c r="G377" s="23">
        <v>18340</v>
      </c>
      <c r="H377" s="14">
        <f t="shared" si="5"/>
        <v>62.2</v>
      </c>
    </row>
    <row r="378" spans="1:8" x14ac:dyDescent="0.2">
      <c r="A378" s="15" t="s">
        <v>698</v>
      </c>
      <c r="B378" s="15" t="s">
        <v>699</v>
      </c>
      <c r="C378" s="15" t="s">
        <v>700</v>
      </c>
      <c r="D378" s="15">
        <v>50</v>
      </c>
      <c r="E378" s="16">
        <v>162339.29999999999</v>
      </c>
      <c r="F378" s="17">
        <v>17623</v>
      </c>
      <c r="G378" s="129">
        <v>18340</v>
      </c>
      <c r="H378" s="18">
        <f t="shared" si="5"/>
        <v>9.2100000000000009</v>
      </c>
    </row>
    <row r="379" spans="1:8" x14ac:dyDescent="0.2">
      <c r="A379" s="15" t="s">
        <v>698</v>
      </c>
      <c r="B379" s="15" t="s">
        <v>699</v>
      </c>
      <c r="C379" s="15" t="s">
        <v>700</v>
      </c>
      <c r="D379" s="15">
        <v>100</v>
      </c>
      <c r="E379" s="16">
        <v>1350809.74</v>
      </c>
      <c r="F379" s="17">
        <v>6703</v>
      </c>
      <c r="G379" s="130"/>
      <c r="H379" s="18">
        <f t="shared" si="5"/>
        <v>201.52</v>
      </c>
    </row>
    <row r="380" spans="1:8" x14ac:dyDescent="0.2">
      <c r="A380" s="15" t="s">
        <v>701</v>
      </c>
      <c r="B380" s="15" t="s">
        <v>702</v>
      </c>
      <c r="C380" s="15" t="s">
        <v>703</v>
      </c>
      <c r="D380" s="15">
        <v>50</v>
      </c>
      <c r="E380" s="16">
        <v>3214.64</v>
      </c>
      <c r="F380" s="17">
        <v>376</v>
      </c>
      <c r="G380" s="129">
        <v>3969</v>
      </c>
      <c r="H380" s="18">
        <f t="shared" si="5"/>
        <v>8.5500000000000007</v>
      </c>
    </row>
    <row r="381" spans="1:8" x14ac:dyDescent="0.2">
      <c r="A381" s="15" t="s">
        <v>701</v>
      </c>
      <c r="B381" s="15" t="s">
        <v>702</v>
      </c>
      <c r="C381" s="15" t="s">
        <v>703</v>
      </c>
      <c r="D381" s="15">
        <v>100</v>
      </c>
      <c r="E381" s="16">
        <v>1028747.25</v>
      </c>
      <c r="F381" s="17">
        <v>5321</v>
      </c>
      <c r="G381" s="130"/>
      <c r="H381" s="18">
        <f t="shared" si="5"/>
        <v>193.34</v>
      </c>
    </row>
    <row r="382" spans="1:8" x14ac:dyDescent="0.2">
      <c r="A382" s="15" t="s">
        <v>704</v>
      </c>
      <c r="B382" s="15" t="s">
        <v>705</v>
      </c>
      <c r="C382" s="15" t="s">
        <v>706</v>
      </c>
      <c r="D382" s="15">
        <v>50</v>
      </c>
      <c r="E382" s="16">
        <v>3214.64</v>
      </c>
      <c r="F382" s="17">
        <v>376</v>
      </c>
      <c r="G382" s="17">
        <v>304</v>
      </c>
      <c r="H382" s="18">
        <f t="shared" si="5"/>
        <v>8.5500000000000007</v>
      </c>
    </row>
    <row r="383" spans="1:8" x14ac:dyDescent="0.2">
      <c r="A383" s="15" t="s">
        <v>707</v>
      </c>
      <c r="B383" s="15" t="s">
        <v>708</v>
      </c>
      <c r="C383" s="15" t="s">
        <v>709</v>
      </c>
      <c r="D383" s="15">
        <v>100</v>
      </c>
      <c r="E383" s="16">
        <v>490259.74</v>
      </c>
      <c r="F383" s="17">
        <v>2963</v>
      </c>
      <c r="G383" s="17">
        <v>1958</v>
      </c>
      <c r="H383" s="18">
        <f t="shared" si="5"/>
        <v>165.46</v>
      </c>
    </row>
    <row r="384" spans="1:8" x14ac:dyDescent="0.2">
      <c r="A384" s="15" t="s">
        <v>710</v>
      </c>
      <c r="B384" s="15" t="s">
        <v>711</v>
      </c>
      <c r="C384" s="15" t="s">
        <v>712</v>
      </c>
      <c r="D384" s="15">
        <v>100</v>
      </c>
      <c r="E384" s="16">
        <v>79423.14</v>
      </c>
      <c r="F384" s="17">
        <v>1368</v>
      </c>
      <c r="G384" s="17">
        <v>986</v>
      </c>
      <c r="H384" s="18">
        <f t="shared" si="5"/>
        <v>58.06</v>
      </c>
    </row>
    <row r="385" spans="1:8" x14ac:dyDescent="0.2">
      <c r="A385" s="15" t="s">
        <v>713</v>
      </c>
      <c r="B385" s="15" t="s">
        <v>714</v>
      </c>
      <c r="C385" s="15" t="s">
        <v>715</v>
      </c>
      <c r="D385" s="15">
        <v>100</v>
      </c>
      <c r="E385" s="16">
        <v>302575.8</v>
      </c>
      <c r="F385" s="17">
        <v>569</v>
      </c>
      <c r="G385" s="17">
        <v>484</v>
      </c>
      <c r="H385" s="18">
        <f t="shared" si="5"/>
        <v>531.77</v>
      </c>
    </row>
    <row r="386" spans="1:8" x14ac:dyDescent="0.2">
      <c r="A386" s="15" t="s">
        <v>716</v>
      </c>
      <c r="B386" s="15" t="s">
        <v>717</v>
      </c>
      <c r="C386" s="15" t="s">
        <v>718</v>
      </c>
      <c r="D386" s="15">
        <v>100</v>
      </c>
      <c r="E386" s="16">
        <v>156488.57</v>
      </c>
      <c r="F386" s="17">
        <v>421</v>
      </c>
      <c r="G386" s="17">
        <v>325</v>
      </c>
      <c r="H386" s="18">
        <f t="shared" si="5"/>
        <v>371.71</v>
      </c>
    </row>
    <row r="387" spans="1:8" x14ac:dyDescent="0.2">
      <c r="A387" s="15" t="s">
        <v>719</v>
      </c>
      <c r="B387" s="15" t="s">
        <v>720</v>
      </c>
      <c r="C387" s="15" t="s">
        <v>721</v>
      </c>
      <c r="D387" s="15">
        <v>100</v>
      </c>
      <c r="E387" s="16">
        <v>18623.990000000002</v>
      </c>
      <c r="F387" s="17">
        <v>768</v>
      </c>
      <c r="G387" s="17">
        <v>563</v>
      </c>
      <c r="H387" s="18">
        <f t="shared" si="5"/>
        <v>24.25</v>
      </c>
    </row>
    <row r="388" spans="1:8" x14ac:dyDescent="0.2">
      <c r="A388" s="15" t="s">
        <v>722</v>
      </c>
      <c r="B388" s="15" t="s">
        <v>723</v>
      </c>
      <c r="C388" s="15" t="s">
        <v>724</v>
      </c>
      <c r="D388" s="15">
        <v>100</v>
      </c>
      <c r="E388" s="16">
        <v>691.91</v>
      </c>
      <c r="F388" s="17">
        <v>43</v>
      </c>
      <c r="G388" s="17">
        <v>34</v>
      </c>
      <c r="H388" s="18">
        <f t="shared" si="5"/>
        <v>16.09</v>
      </c>
    </row>
    <row r="389" spans="1:8" x14ac:dyDescent="0.2">
      <c r="A389" s="15" t="s">
        <v>725</v>
      </c>
      <c r="B389" s="15" t="s">
        <v>726</v>
      </c>
      <c r="C389" s="15" t="s">
        <v>727</v>
      </c>
      <c r="D389" s="15">
        <v>100</v>
      </c>
      <c r="E389" s="16">
        <v>783.97</v>
      </c>
      <c r="F389" s="17">
        <v>36</v>
      </c>
      <c r="G389" s="17">
        <v>29</v>
      </c>
      <c r="H389" s="18">
        <f t="shared" si="5"/>
        <v>21.78</v>
      </c>
    </row>
    <row r="390" spans="1:8" x14ac:dyDescent="0.2">
      <c r="A390" s="15" t="s">
        <v>728</v>
      </c>
      <c r="B390" s="15" t="s">
        <v>729</v>
      </c>
      <c r="C390" s="15" t="s">
        <v>730</v>
      </c>
      <c r="D390" s="15">
        <v>100</v>
      </c>
      <c r="E390" s="16">
        <v>8979.5400000000009</v>
      </c>
      <c r="F390" s="17">
        <v>478</v>
      </c>
      <c r="G390" s="17">
        <v>331</v>
      </c>
      <c r="H390" s="18">
        <f t="shared" si="5"/>
        <v>18.79</v>
      </c>
    </row>
    <row r="391" spans="1:8" x14ac:dyDescent="0.2">
      <c r="A391" s="15" t="s">
        <v>731</v>
      </c>
      <c r="B391" s="15" t="s">
        <v>732</v>
      </c>
      <c r="C391" s="15" t="s">
        <v>733</v>
      </c>
      <c r="D391" s="15">
        <v>100</v>
      </c>
      <c r="E391" s="16">
        <v>393.83</v>
      </c>
      <c r="F391" s="17">
        <v>34</v>
      </c>
      <c r="G391" s="17">
        <v>32</v>
      </c>
      <c r="H391" s="18">
        <f t="shared" si="5"/>
        <v>11.58</v>
      </c>
    </row>
    <row r="392" spans="1:8" x14ac:dyDescent="0.2">
      <c r="A392" s="15" t="s">
        <v>734</v>
      </c>
      <c r="B392" s="15" t="s">
        <v>735</v>
      </c>
      <c r="C392" s="15" t="s">
        <v>736</v>
      </c>
      <c r="D392" s="15">
        <v>100</v>
      </c>
      <c r="E392" s="16">
        <v>6332.91</v>
      </c>
      <c r="F392" s="17">
        <v>94</v>
      </c>
      <c r="G392" s="17">
        <v>71</v>
      </c>
      <c r="H392" s="18">
        <f t="shared" ref="H392:H455" si="6">ROUND(E392/F392,2)</f>
        <v>67.37</v>
      </c>
    </row>
    <row r="393" spans="1:8" x14ac:dyDescent="0.2">
      <c r="A393" s="15" t="s">
        <v>737</v>
      </c>
      <c r="B393" s="15" t="s">
        <v>738</v>
      </c>
      <c r="C393" s="15" t="s">
        <v>739</v>
      </c>
      <c r="D393" s="15">
        <v>100</v>
      </c>
      <c r="E393" s="16">
        <v>1441.83</v>
      </c>
      <c r="F393" s="17">
        <v>83</v>
      </c>
      <c r="G393" s="17">
        <v>73</v>
      </c>
      <c r="H393" s="18">
        <f t="shared" si="6"/>
        <v>17.37</v>
      </c>
    </row>
    <row r="394" spans="1:8" x14ac:dyDescent="0.2">
      <c r="A394" s="15" t="s">
        <v>740</v>
      </c>
      <c r="B394" s="15" t="s">
        <v>741</v>
      </c>
      <c r="C394" s="15" t="s">
        <v>742</v>
      </c>
      <c r="D394" s="15">
        <v>50</v>
      </c>
      <c r="E394" s="16">
        <v>28059.95</v>
      </c>
      <c r="F394" s="17">
        <v>4918</v>
      </c>
      <c r="G394" s="129">
        <v>4560</v>
      </c>
      <c r="H394" s="18">
        <f t="shared" si="6"/>
        <v>5.71</v>
      </c>
    </row>
    <row r="395" spans="1:8" x14ac:dyDescent="0.2">
      <c r="A395" s="15" t="s">
        <v>740</v>
      </c>
      <c r="B395" s="15" t="s">
        <v>741</v>
      </c>
      <c r="C395" s="15" t="s">
        <v>742</v>
      </c>
      <c r="D395" s="15">
        <v>100</v>
      </c>
      <c r="E395" s="16">
        <v>303373.14</v>
      </c>
      <c r="F395" s="17">
        <v>610</v>
      </c>
      <c r="G395" s="130"/>
      <c r="H395" s="18">
        <f t="shared" si="6"/>
        <v>497.33</v>
      </c>
    </row>
    <row r="396" spans="1:8" x14ac:dyDescent="0.2">
      <c r="A396" s="15" t="s">
        <v>743</v>
      </c>
      <c r="B396" s="15" t="s">
        <v>744</v>
      </c>
      <c r="C396" s="15" t="s">
        <v>745</v>
      </c>
      <c r="D396" s="15">
        <v>100</v>
      </c>
      <c r="E396" s="16">
        <v>303373.14</v>
      </c>
      <c r="F396" s="17">
        <v>610</v>
      </c>
      <c r="G396" s="17">
        <v>489</v>
      </c>
      <c r="H396" s="18">
        <f t="shared" si="6"/>
        <v>497.33</v>
      </c>
    </row>
    <row r="397" spans="1:8" x14ac:dyDescent="0.2">
      <c r="A397" s="15" t="s">
        <v>746</v>
      </c>
      <c r="B397" s="15" t="s">
        <v>747</v>
      </c>
      <c r="C397" s="15" t="s">
        <v>748</v>
      </c>
      <c r="D397" s="15">
        <v>50</v>
      </c>
      <c r="E397" s="16">
        <v>1442.18</v>
      </c>
      <c r="F397" s="17">
        <v>148</v>
      </c>
      <c r="G397" s="17">
        <v>100</v>
      </c>
      <c r="H397" s="18">
        <f t="shared" si="6"/>
        <v>9.74</v>
      </c>
    </row>
    <row r="398" spans="1:8" x14ac:dyDescent="0.2">
      <c r="A398" s="15" t="s">
        <v>749</v>
      </c>
      <c r="B398" s="15" t="s">
        <v>750</v>
      </c>
      <c r="C398" s="15" t="s">
        <v>751</v>
      </c>
      <c r="D398" s="15">
        <v>50</v>
      </c>
      <c r="E398" s="16">
        <v>26617.77</v>
      </c>
      <c r="F398" s="17">
        <v>4770</v>
      </c>
      <c r="G398" s="17">
        <v>3975</v>
      </c>
      <c r="H398" s="18">
        <f t="shared" si="6"/>
        <v>5.58</v>
      </c>
    </row>
    <row r="399" spans="1:8" x14ac:dyDescent="0.2">
      <c r="A399" s="15" t="s">
        <v>752</v>
      </c>
      <c r="B399" s="15" t="s">
        <v>753</v>
      </c>
      <c r="C399" s="15" t="s">
        <v>754</v>
      </c>
      <c r="D399" s="15">
        <v>50</v>
      </c>
      <c r="E399" s="16">
        <v>131064.71</v>
      </c>
      <c r="F399" s="17">
        <v>12329</v>
      </c>
      <c r="G399" s="129">
        <v>9748</v>
      </c>
      <c r="H399" s="18">
        <f t="shared" si="6"/>
        <v>10.63</v>
      </c>
    </row>
    <row r="400" spans="1:8" x14ac:dyDescent="0.2">
      <c r="A400" s="15" t="s">
        <v>752</v>
      </c>
      <c r="B400" s="15" t="s">
        <v>753</v>
      </c>
      <c r="C400" s="15" t="s">
        <v>754</v>
      </c>
      <c r="D400" s="15">
        <v>100</v>
      </c>
      <c r="E400" s="16">
        <v>65.36</v>
      </c>
      <c r="F400" s="17">
        <v>4</v>
      </c>
      <c r="G400" s="130"/>
      <c r="H400" s="18">
        <f t="shared" si="6"/>
        <v>16.34</v>
      </c>
    </row>
    <row r="401" spans="1:8" x14ac:dyDescent="0.2">
      <c r="A401" s="15" t="s">
        <v>755</v>
      </c>
      <c r="B401" s="15" t="s">
        <v>756</v>
      </c>
      <c r="C401" s="15" t="s">
        <v>757</v>
      </c>
      <c r="D401" s="15">
        <v>50</v>
      </c>
      <c r="E401" s="16">
        <v>62000.15</v>
      </c>
      <c r="F401" s="17">
        <v>4855</v>
      </c>
      <c r="G401" s="129">
        <v>3958</v>
      </c>
      <c r="H401" s="18">
        <f t="shared" si="6"/>
        <v>12.77</v>
      </c>
    </row>
    <row r="402" spans="1:8" x14ac:dyDescent="0.2">
      <c r="A402" s="15" t="s">
        <v>755</v>
      </c>
      <c r="B402" s="15" t="s">
        <v>756</v>
      </c>
      <c r="C402" s="15" t="s">
        <v>757</v>
      </c>
      <c r="D402" s="15">
        <v>100</v>
      </c>
      <c r="E402" s="16">
        <v>48.68</v>
      </c>
      <c r="F402" s="17">
        <v>3</v>
      </c>
      <c r="G402" s="130"/>
      <c r="H402" s="18">
        <f t="shared" si="6"/>
        <v>16.23</v>
      </c>
    </row>
    <row r="403" spans="1:8" x14ac:dyDescent="0.2">
      <c r="A403" s="15" t="s">
        <v>758</v>
      </c>
      <c r="B403" s="15" t="s">
        <v>759</v>
      </c>
      <c r="C403" s="15" t="s">
        <v>760</v>
      </c>
      <c r="D403" s="15">
        <v>50</v>
      </c>
      <c r="E403" s="16">
        <v>5679.03</v>
      </c>
      <c r="F403" s="17">
        <v>609</v>
      </c>
      <c r="G403" s="17">
        <v>504</v>
      </c>
      <c r="H403" s="18">
        <f t="shared" si="6"/>
        <v>9.33</v>
      </c>
    </row>
    <row r="404" spans="1:8" x14ac:dyDescent="0.2">
      <c r="A404" s="15" t="s">
        <v>761</v>
      </c>
      <c r="B404" s="15" t="s">
        <v>762</v>
      </c>
      <c r="C404" s="15" t="s">
        <v>763</v>
      </c>
      <c r="D404" s="15">
        <v>50</v>
      </c>
      <c r="E404" s="16">
        <v>63385.53</v>
      </c>
      <c r="F404" s="17">
        <v>6865</v>
      </c>
      <c r="G404" s="129">
        <v>5380</v>
      </c>
      <c r="H404" s="18">
        <f t="shared" si="6"/>
        <v>9.23</v>
      </c>
    </row>
    <row r="405" spans="1:8" x14ac:dyDescent="0.2">
      <c r="A405" s="15" t="s">
        <v>761</v>
      </c>
      <c r="B405" s="15" t="s">
        <v>762</v>
      </c>
      <c r="C405" s="15" t="s">
        <v>763</v>
      </c>
      <c r="D405" s="15">
        <v>100</v>
      </c>
      <c r="E405" s="16">
        <v>16.68</v>
      </c>
      <c r="F405" s="17">
        <v>1</v>
      </c>
      <c r="G405" s="130"/>
      <c r="H405" s="18">
        <f t="shared" si="6"/>
        <v>16.68</v>
      </c>
    </row>
    <row r="406" spans="1:8" x14ac:dyDescent="0.2">
      <c r="A406" s="9" t="s">
        <v>764</v>
      </c>
      <c r="B406" s="10" t="s">
        <v>765</v>
      </c>
      <c r="C406" s="10" t="s">
        <v>766</v>
      </c>
      <c r="D406" s="21">
        <v>100</v>
      </c>
      <c r="E406" s="22">
        <v>30704.07</v>
      </c>
      <c r="F406" s="13">
        <v>29</v>
      </c>
      <c r="G406" s="23">
        <v>29</v>
      </c>
      <c r="H406" s="14">
        <f t="shared" si="6"/>
        <v>1058.76</v>
      </c>
    </row>
    <row r="407" spans="1:8" x14ac:dyDescent="0.2">
      <c r="A407" s="15" t="s">
        <v>767</v>
      </c>
      <c r="B407" s="15" t="s">
        <v>768</v>
      </c>
      <c r="C407" s="15" t="s">
        <v>769</v>
      </c>
      <c r="D407" s="15">
        <v>100</v>
      </c>
      <c r="E407" s="16">
        <v>6017.18</v>
      </c>
      <c r="F407" s="17">
        <v>9</v>
      </c>
      <c r="G407" s="17">
        <v>9</v>
      </c>
      <c r="H407" s="18">
        <f t="shared" si="6"/>
        <v>668.58</v>
      </c>
    </row>
    <row r="408" spans="1:8" x14ac:dyDescent="0.2">
      <c r="A408" s="15" t="s">
        <v>770</v>
      </c>
      <c r="B408" s="15" t="s">
        <v>771</v>
      </c>
      <c r="C408" s="15" t="s">
        <v>772</v>
      </c>
      <c r="D408" s="15">
        <v>100</v>
      </c>
      <c r="E408" s="16">
        <v>24412.23</v>
      </c>
      <c r="F408" s="17">
        <v>17</v>
      </c>
      <c r="G408" s="17">
        <v>17</v>
      </c>
      <c r="H408" s="18">
        <f t="shared" si="6"/>
        <v>1436.01</v>
      </c>
    </row>
    <row r="409" spans="1:8" x14ac:dyDescent="0.2">
      <c r="A409" s="15" t="s">
        <v>773</v>
      </c>
      <c r="B409" s="15" t="s">
        <v>774</v>
      </c>
      <c r="C409" s="15" t="s">
        <v>775</v>
      </c>
      <c r="D409" s="15">
        <v>100</v>
      </c>
      <c r="E409" s="16">
        <v>274.66000000000003</v>
      </c>
      <c r="F409" s="17">
        <v>3</v>
      </c>
      <c r="G409" s="17">
        <v>3</v>
      </c>
      <c r="H409" s="18">
        <f t="shared" si="6"/>
        <v>91.55</v>
      </c>
    </row>
    <row r="410" spans="1:8" ht="153" x14ac:dyDescent="0.2">
      <c r="A410" s="9" t="s">
        <v>776</v>
      </c>
      <c r="B410" s="10" t="s">
        <v>777</v>
      </c>
      <c r="C410" s="10" t="s">
        <v>778</v>
      </c>
      <c r="D410" s="21" t="s">
        <v>516</v>
      </c>
      <c r="E410" s="22">
        <f>SUM(E411+E412+E413)</f>
        <v>2007238.42</v>
      </c>
      <c r="F410" s="23">
        <f>SUM(F411+F412+F413)</f>
        <v>30473</v>
      </c>
      <c r="G410" s="23">
        <v>16450</v>
      </c>
      <c r="H410" s="22">
        <f t="shared" si="6"/>
        <v>65.87</v>
      </c>
    </row>
    <row r="411" spans="1:8" x14ac:dyDescent="0.2">
      <c r="A411" s="15" t="s">
        <v>776</v>
      </c>
      <c r="B411" s="15" t="s">
        <v>777</v>
      </c>
      <c r="C411" s="15" t="s">
        <v>778</v>
      </c>
      <c r="D411" s="15">
        <v>50</v>
      </c>
      <c r="E411" s="16">
        <v>54401.06</v>
      </c>
      <c r="F411" s="17">
        <v>6161</v>
      </c>
      <c r="G411" s="129">
        <v>16450</v>
      </c>
      <c r="H411" s="18">
        <f t="shared" si="6"/>
        <v>8.83</v>
      </c>
    </row>
    <row r="412" spans="1:8" x14ac:dyDescent="0.2">
      <c r="A412" s="15" t="s">
        <v>776</v>
      </c>
      <c r="B412" s="15" t="s">
        <v>777</v>
      </c>
      <c r="C412" s="15" t="s">
        <v>778</v>
      </c>
      <c r="D412" s="15">
        <v>75</v>
      </c>
      <c r="E412" s="16">
        <v>112005.66</v>
      </c>
      <c r="F412" s="17">
        <v>5912</v>
      </c>
      <c r="G412" s="139"/>
      <c r="H412" s="18">
        <f t="shared" si="6"/>
        <v>18.95</v>
      </c>
    </row>
    <row r="413" spans="1:8" x14ac:dyDescent="0.2">
      <c r="A413" s="15" t="s">
        <v>776</v>
      </c>
      <c r="B413" s="15" t="s">
        <v>777</v>
      </c>
      <c r="C413" s="15" t="s">
        <v>778</v>
      </c>
      <c r="D413" s="15">
        <v>100</v>
      </c>
      <c r="E413" s="16">
        <v>1840831.7</v>
      </c>
      <c r="F413" s="17">
        <v>18400</v>
      </c>
      <c r="G413" s="130"/>
      <c r="H413" s="18">
        <f t="shared" si="6"/>
        <v>100.05</v>
      </c>
    </row>
    <row r="414" spans="1:8" x14ac:dyDescent="0.2">
      <c r="A414" s="15" t="s">
        <v>779</v>
      </c>
      <c r="B414" s="15" t="s">
        <v>780</v>
      </c>
      <c r="C414" s="15" t="s">
        <v>781</v>
      </c>
      <c r="D414" s="15">
        <v>50</v>
      </c>
      <c r="E414" s="16">
        <v>8424.83</v>
      </c>
      <c r="F414" s="17">
        <v>523</v>
      </c>
      <c r="G414" s="129">
        <v>3118</v>
      </c>
      <c r="H414" s="18">
        <f t="shared" si="6"/>
        <v>16.11</v>
      </c>
    </row>
    <row r="415" spans="1:8" x14ac:dyDescent="0.2">
      <c r="A415" s="15" t="s">
        <v>779</v>
      </c>
      <c r="B415" s="15" t="s">
        <v>780</v>
      </c>
      <c r="C415" s="15" t="s">
        <v>781</v>
      </c>
      <c r="D415" s="15">
        <v>75</v>
      </c>
      <c r="E415" s="16">
        <v>105551.59</v>
      </c>
      <c r="F415" s="17">
        <v>5581</v>
      </c>
      <c r="G415" s="139"/>
      <c r="H415" s="18">
        <f t="shared" si="6"/>
        <v>18.91</v>
      </c>
    </row>
    <row r="416" spans="1:8" x14ac:dyDescent="0.2">
      <c r="A416" s="15" t="s">
        <v>779</v>
      </c>
      <c r="B416" s="15" t="s">
        <v>780</v>
      </c>
      <c r="C416" s="15" t="s">
        <v>781</v>
      </c>
      <c r="D416" s="15">
        <v>100</v>
      </c>
      <c r="E416" s="16">
        <v>30.87</v>
      </c>
      <c r="F416" s="17">
        <v>1</v>
      </c>
      <c r="G416" s="130"/>
      <c r="H416" s="18">
        <f t="shared" si="6"/>
        <v>30.87</v>
      </c>
    </row>
    <row r="417" spans="1:8" x14ac:dyDescent="0.2">
      <c r="A417" s="15" t="s">
        <v>782</v>
      </c>
      <c r="B417" s="15" t="s">
        <v>783</v>
      </c>
      <c r="C417" s="15" t="s">
        <v>784</v>
      </c>
      <c r="D417" s="15">
        <v>50</v>
      </c>
      <c r="E417" s="16">
        <v>7951.47</v>
      </c>
      <c r="F417" s="17">
        <v>492</v>
      </c>
      <c r="G417" s="129">
        <v>2787</v>
      </c>
      <c r="H417" s="18">
        <f t="shared" si="6"/>
        <v>16.16</v>
      </c>
    </row>
    <row r="418" spans="1:8" x14ac:dyDescent="0.2">
      <c r="A418" s="15" t="s">
        <v>782</v>
      </c>
      <c r="B418" s="15" t="s">
        <v>783</v>
      </c>
      <c r="C418" s="15" t="s">
        <v>784</v>
      </c>
      <c r="D418" s="15">
        <v>75</v>
      </c>
      <c r="E418" s="16">
        <v>97486.33</v>
      </c>
      <c r="F418" s="17">
        <v>5070</v>
      </c>
      <c r="G418" s="139"/>
      <c r="H418" s="18">
        <f t="shared" si="6"/>
        <v>19.23</v>
      </c>
    </row>
    <row r="419" spans="1:8" x14ac:dyDescent="0.2">
      <c r="A419" s="15" t="s">
        <v>782</v>
      </c>
      <c r="B419" s="15" t="s">
        <v>783</v>
      </c>
      <c r="C419" s="15" t="s">
        <v>784</v>
      </c>
      <c r="D419" s="15">
        <v>100</v>
      </c>
      <c r="E419" s="16">
        <v>30.87</v>
      </c>
      <c r="F419" s="17">
        <v>1</v>
      </c>
      <c r="G419" s="130"/>
      <c r="H419" s="18">
        <f t="shared" si="6"/>
        <v>30.87</v>
      </c>
    </row>
    <row r="420" spans="1:8" x14ac:dyDescent="0.2">
      <c r="A420" s="15" t="s">
        <v>785</v>
      </c>
      <c r="B420" s="15" t="s">
        <v>786</v>
      </c>
      <c r="C420" s="15" t="s">
        <v>787</v>
      </c>
      <c r="D420" s="15">
        <v>50</v>
      </c>
      <c r="E420" s="16">
        <v>358.33</v>
      </c>
      <c r="F420" s="17">
        <v>23</v>
      </c>
      <c r="G420" s="129">
        <v>306</v>
      </c>
      <c r="H420" s="18">
        <f t="shared" si="6"/>
        <v>15.58</v>
      </c>
    </row>
    <row r="421" spans="1:8" x14ac:dyDescent="0.2">
      <c r="A421" s="15" t="s">
        <v>785</v>
      </c>
      <c r="B421" s="15" t="s">
        <v>786</v>
      </c>
      <c r="C421" s="15" t="s">
        <v>787</v>
      </c>
      <c r="D421" s="15">
        <v>75</v>
      </c>
      <c r="E421" s="16">
        <v>6576.94</v>
      </c>
      <c r="F421" s="17">
        <v>426</v>
      </c>
      <c r="G421" s="130"/>
      <c r="H421" s="18">
        <f t="shared" si="6"/>
        <v>15.44</v>
      </c>
    </row>
    <row r="422" spans="1:8" x14ac:dyDescent="0.2">
      <c r="A422" s="15" t="s">
        <v>788</v>
      </c>
      <c r="B422" s="15" t="s">
        <v>789</v>
      </c>
      <c r="C422" s="15" t="s">
        <v>790</v>
      </c>
      <c r="D422" s="15">
        <v>50</v>
      </c>
      <c r="E422" s="16">
        <v>115.03</v>
      </c>
      <c r="F422" s="17">
        <v>8</v>
      </c>
      <c r="G422" s="129">
        <v>64</v>
      </c>
      <c r="H422" s="18">
        <f t="shared" si="6"/>
        <v>14.38</v>
      </c>
    </row>
    <row r="423" spans="1:8" x14ac:dyDescent="0.2">
      <c r="A423" s="15" t="s">
        <v>788</v>
      </c>
      <c r="B423" s="15" t="s">
        <v>789</v>
      </c>
      <c r="C423" s="15" t="s">
        <v>790</v>
      </c>
      <c r="D423" s="15">
        <v>75</v>
      </c>
      <c r="E423" s="16">
        <v>1488.32</v>
      </c>
      <c r="F423" s="17">
        <v>85</v>
      </c>
      <c r="G423" s="130"/>
      <c r="H423" s="18">
        <f t="shared" si="6"/>
        <v>17.510000000000002</v>
      </c>
    </row>
    <row r="424" spans="1:8" x14ac:dyDescent="0.2">
      <c r="A424" s="15" t="s">
        <v>791</v>
      </c>
      <c r="B424" s="15" t="s">
        <v>792</v>
      </c>
      <c r="C424" s="15" t="s">
        <v>793</v>
      </c>
      <c r="D424" s="15">
        <v>50</v>
      </c>
      <c r="E424" s="16">
        <v>5000.8500000000004</v>
      </c>
      <c r="F424" s="17">
        <v>259</v>
      </c>
      <c r="G424" s="129">
        <v>952</v>
      </c>
      <c r="H424" s="18">
        <f t="shared" si="6"/>
        <v>19.309999999999999</v>
      </c>
    </row>
    <row r="425" spans="1:8" x14ac:dyDescent="0.2">
      <c r="A425" s="15" t="s">
        <v>791</v>
      </c>
      <c r="B425" s="15" t="s">
        <v>792</v>
      </c>
      <c r="C425" s="15" t="s">
        <v>793</v>
      </c>
      <c r="D425" s="15">
        <v>100</v>
      </c>
      <c r="E425" s="16">
        <v>1482987.59</v>
      </c>
      <c r="F425" s="17">
        <v>1175</v>
      </c>
      <c r="G425" s="130"/>
      <c r="H425" s="18">
        <f t="shared" si="6"/>
        <v>1262.1199999999999</v>
      </c>
    </row>
    <row r="426" spans="1:8" x14ac:dyDescent="0.2">
      <c r="A426" s="15" t="s">
        <v>794</v>
      </c>
      <c r="B426" s="15" t="s">
        <v>795</v>
      </c>
      <c r="C426" s="15" t="s">
        <v>793</v>
      </c>
      <c r="D426" s="15">
        <v>50</v>
      </c>
      <c r="E426" s="16">
        <v>5000.8500000000004</v>
      </c>
      <c r="F426" s="17">
        <v>259</v>
      </c>
      <c r="G426" s="129">
        <v>952</v>
      </c>
      <c r="H426" s="18">
        <f t="shared" si="6"/>
        <v>19.309999999999999</v>
      </c>
    </row>
    <row r="427" spans="1:8" x14ac:dyDescent="0.2">
      <c r="A427" s="15" t="s">
        <v>794</v>
      </c>
      <c r="B427" s="15" t="s">
        <v>795</v>
      </c>
      <c r="C427" s="15" t="s">
        <v>793</v>
      </c>
      <c r="D427" s="15">
        <v>100</v>
      </c>
      <c r="E427" s="16">
        <v>1482987.59</v>
      </c>
      <c r="F427" s="17">
        <v>1175</v>
      </c>
      <c r="G427" s="130"/>
      <c r="H427" s="18">
        <f t="shared" si="6"/>
        <v>1262.1199999999999</v>
      </c>
    </row>
    <row r="428" spans="1:8" x14ac:dyDescent="0.2">
      <c r="A428" s="15" t="s">
        <v>796</v>
      </c>
      <c r="B428" s="15" t="s">
        <v>797</v>
      </c>
      <c r="C428" s="15" t="s">
        <v>798</v>
      </c>
      <c r="D428" s="15">
        <v>50</v>
      </c>
      <c r="E428" s="16">
        <v>5495.97</v>
      </c>
      <c r="F428" s="17">
        <v>1113</v>
      </c>
      <c r="G428" s="129">
        <v>9360</v>
      </c>
      <c r="H428" s="18">
        <f t="shared" si="6"/>
        <v>4.9400000000000004</v>
      </c>
    </row>
    <row r="429" spans="1:8" x14ac:dyDescent="0.2">
      <c r="A429" s="15" t="s">
        <v>796</v>
      </c>
      <c r="B429" s="15" t="s">
        <v>797</v>
      </c>
      <c r="C429" s="15" t="s">
        <v>798</v>
      </c>
      <c r="D429" s="15">
        <v>100</v>
      </c>
      <c r="E429" s="16">
        <v>239906.95</v>
      </c>
      <c r="F429" s="17">
        <v>16703</v>
      </c>
      <c r="G429" s="130"/>
      <c r="H429" s="18">
        <f t="shared" si="6"/>
        <v>14.36</v>
      </c>
    </row>
    <row r="430" spans="1:8" x14ac:dyDescent="0.2">
      <c r="A430" s="15" t="s">
        <v>799</v>
      </c>
      <c r="B430" s="15" t="s">
        <v>800</v>
      </c>
      <c r="C430" s="15" t="s">
        <v>801</v>
      </c>
      <c r="D430" s="15">
        <v>100</v>
      </c>
      <c r="E430" s="16">
        <v>239906.95</v>
      </c>
      <c r="F430" s="17">
        <v>16703</v>
      </c>
      <c r="G430" s="17">
        <v>8477</v>
      </c>
      <c r="H430" s="18">
        <f t="shared" si="6"/>
        <v>14.36</v>
      </c>
    </row>
    <row r="431" spans="1:8" x14ac:dyDescent="0.2">
      <c r="A431" s="15" t="s">
        <v>802</v>
      </c>
      <c r="B431" s="15" t="s">
        <v>803</v>
      </c>
      <c r="C431" s="15" t="s">
        <v>804</v>
      </c>
      <c r="D431" s="15">
        <v>50</v>
      </c>
      <c r="E431" s="16">
        <v>5495.97</v>
      </c>
      <c r="F431" s="17">
        <v>1113</v>
      </c>
      <c r="G431" s="17">
        <v>912</v>
      </c>
      <c r="H431" s="18">
        <f t="shared" si="6"/>
        <v>4.9400000000000004</v>
      </c>
    </row>
    <row r="432" spans="1:8" x14ac:dyDescent="0.2">
      <c r="A432" s="15" t="s">
        <v>805</v>
      </c>
      <c r="B432" s="15" t="s">
        <v>806</v>
      </c>
      <c r="C432" s="15" t="s">
        <v>807</v>
      </c>
      <c r="D432" s="15">
        <v>75</v>
      </c>
      <c r="E432" s="16">
        <v>6454.07</v>
      </c>
      <c r="F432" s="17">
        <v>331</v>
      </c>
      <c r="G432" s="129">
        <v>190</v>
      </c>
      <c r="H432" s="18">
        <f t="shared" si="6"/>
        <v>19.5</v>
      </c>
    </row>
    <row r="433" spans="1:8" x14ac:dyDescent="0.2">
      <c r="A433" s="15" t="s">
        <v>805</v>
      </c>
      <c r="B433" s="15" t="s">
        <v>806</v>
      </c>
      <c r="C433" s="15" t="s">
        <v>807</v>
      </c>
      <c r="D433" s="15">
        <v>100</v>
      </c>
      <c r="E433" s="16">
        <v>35.24</v>
      </c>
      <c r="F433" s="17">
        <v>1</v>
      </c>
      <c r="G433" s="130"/>
      <c r="H433" s="18">
        <f t="shared" si="6"/>
        <v>35.24</v>
      </c>
    </row>
    <row r="434" spans="1:8" x14ac:dyDescent="0.2">
      <c r="A434" s="15" t="s">
        <v>808</v>
      </c>
      <c r="B434" s="15" t="s">
        <v>809</v>
      </c>
      <c r="C434" s="15" t="s">
        <v>810</v>
      </c>
      <c r="D434" s="15">
        <v>75</v>
      </c>
      <c r="E434" s="16">
        <v>6454.07</v>
      </c>
      <c r="F434" s="17">
        <v>331</v>
      </c>
      <c r="G434" s="129">
        <v>190</v>
      </c>
      <c r="H434" s="18">
        <f t="shared" si="6"/>
        <v>19.5</v>
      </c>
    </row>
    <row r="435" spans="1:8" x14ac:dyDescent="0.2">
      <c r="A435" s="15" t="s">
        <v>808</v>
      </c>
      <c r="B435" s="15" t="s">
        <v>809</v>
      </c>
      <c r="C435" s="15" t="s">
        <v>810</v>
      </c>
      <c r="D435" s="15">
        <v>100</v>
      </c>
      <c r="E435" s="16">
        <v>35.24</v>
      </c>
      <c r="F435" s="17">
        <v>1</v>
      </c>
      <c r="G435" s="130"/>
      <c r="H435" s="18">
        <f t="shared" si="6"/>
        <v>35.24</v>
      </c>
    </row>
    <row r="436" spans="1:8" x14ac:dyDescent="0.2">
      <c r="A436" s="15" t="s">
        <v>811</v>
      </c>
      <c r="B436" s="15" t="s">
        <v>812</v>
      </c>
      <c r="C436" s="15" t="s">
        <v>813</v>
      </c>
      <c r="D436" s="15">
        <v>50</v>
      </c>
      <c r="E436" s="16">
        <v>5416.26</v>
      </c>
      <c r="F436" s="17">
        <v>271</v>
      </c>
      <c r="G436" s="129">
        <v>363</v>
      </c>
      <c r="H436" s="18">
        <f t="shared" si="6"/>
        <v>19.989999999999998</v>
      </c>
    </row>
    <row r="437" spans="1:8" x14ac:dyDescent="0.2">
      <c r="A437" s="15" t="s">
        <v>811</v>
      </c>
      <c r="B437" s="15" t="s">
        <v>812</v>
      </c>
      <c r="C437" s="15" t="s">
        <v>813</v>
      </c>
      <c r="D437" s="15">
        <v>100</v>
      </c>
      <c r="E437" s="16">
        <v>13327.46</v>
      </c>
      <c r="F437" s="17">
        <v>296</v>
      </c>
      <c r="G437" s="130"/>
      <c r="H437" s="18">
        <f t="shared" si="6"/>
        <v>45.03</v>
      </c>
    </row>
    <row r="438" spans="1:8" x14ac:dyDescent="0.2">
      <c r="A438" s="15" t="s">
        <v>814</v>
      </c>
      <c r="B438" s="15" t="s">
        <v>815</v>
      </c>
      <c r="C438" s="15" t="s">
        <v>813</v>
      </c>
      <c r="D438" s="15">
        <v>50</v>
      </c>
      <c r="E438" s="16">
        <v>5416.26</v>
      </c>
      <c r="F438" s="17">
        <v>271</v>
      </c>
      <c r="G438" s="129">
        <v>363</v>
      </c>
      <c r="H438" s="18">
        <f t="shared" si="6"/>
        <v>19.989999999999998</v>
      </c>
    </row>
    <row r="439" spans="1:8" x14ac:dyDescent="0.2">
      <c r="A439" s="15" t="s">
        <v>814</v>
      </c>
      <c r="B439" s="15" t="s">
        <v>815</v>
      </c>
      <c r="C439" s="15" t="s">
        <v>813</v>
      </c>
      <c r="D439" s="15">
        <v>100</v>
      </c>
      <c r="E439" s="16">
        <v>13327.46</v>
      </c>
      <c r="F439" s="17">
        <v>296</v>
      </c>
      <c r="G439" s="130"/>
      <c r="H439" s="18">
        <f t="shared" si="6"/>
        <v>45.03</v>
      </c>
    </row>
    <row r="440" spans="1:8" x14ac:dyDescent="0.2">
      <c r="A440" s="15" t="s">
        <v>816</v>
      </c>
      <c r="B440" s="15" t="s">
        <v>817</v>
      </c>
      <c r="C440" s="15" t="s">
        <v>818</v>
      </c>
      <c r="D440" s="15">
        <v>50</v>
      </c>
      <c r="E440" s="16">
        <v>48.67</v>
      </c>
      <c r="F440" s="17">
        <v>7</v>
      </c>
      <c r="G440" s="129">
        <v>49</v>
      </c>
      <c r="H440" s="18">
        <f t="shared" si="6"/>
        <v>6.95</v>
      </c>
    </row>
    <row r="441" spans="1:8" x14ac:dyDescent="0.2">
      <c r="A441" s="15" t="s">
        <v>816</v>
      </c>
      <c r="B441" s="15" t="s">
        <v>817</v>
      </c>
      <c r="C441" s="15" t="s">
        <v>818</v>
      </c>
      <c r="D441" s="15">
        <v>100</v>
      </c>
      <c r="E441" s="16">
        <v>8537.73</v>
      </c>
      <c r="F441" s="17">
        <v>72</v>
      </c>
      <c r="G441" s="130"/>
      <c r="H441" s="18">
        <f t="shared" si="6"/>
        <v>118.58</v>
      </c>
    </row>
    <row r="442" spans="1:8" x14ac:dyDescent="0.2">
      <c r="A442" s="15" t="s">
        <v>819</v>
      </c>
      <c r="B442" s="15" t="s">
        <v>820</v>
      </c>
      <c r="C442" s="15" t="s">
        <v>821</v>
      </c>
      <c r="D442" s="15">
        <v>100</v>
      </c>
      <c r="E442" s="16">
        <v>1108.28</v>
      </c>
      <c r="F442" s="17">
        <v>17</v>
      </c>
      <c r="G442" s="17">
        <v>7</v>
      </c>
      <c r="H442" s="18">
        <f t="shared" si="6"/>
        <v>65.19</v>
      </c>
    </row>
    <row r="443" spans="1:8" x14ac:dyDescent="0.2">
      <c r="A443" s="15" t="s">
        <v>822</v>
      </c>
      <c r="B443" s="15" t="s">
        <v>823</v>
      </c>
      <c r="C443" s="15" t="s">
        <v>824</v>
      </c>
      <c r="D443" s="15">
        <v>50</v>
      </c>
      <c r="E443" s="16">
        <v>48.67</v>
      </c>
      <c r="F443" s="17">
        <v>7</v>
      </c>
      <c r="G443" s="17">
        <v>6</v>
      </c>
      <c r="H443" s="18">
        <f t="shared" si="6"/>
        <v>6.95</v>
      </c>
    </row>
    <row r="444" spans="1:8" x14ac:dyDescent="0.2">
      <c r="A444" s="15" t="s">
        <v>825</v>
      </c>
      <c r="B444" s="15" t="s">
        <v>826</v>
      </c>
      <c r="C444" s="15" t="s">
        <v>827</v>
      </c>
      <c r="D444" s="15">
        <v>100</v>
      </c>
      <c r="E444" s="16">
        <v>7429.45</v>
      </c>
      <c r="F444" s="17">
        <v>55</v>
      </c>
      <c r="G444" s="17">
        <v>36</v>
      </c>
      <c r="H444" s="18">
        <f t="shared" si="6"/>
        <v>135.08000000000001</v>
      </c>
    </row>
    <row r="445" spans="1:8" x14ac:dyDescent="0.2">
      <c r="A445" s="15" t="s">
        <v>828</v>
      </c>
      <c r="B445" s="15" t="s">
        <v>780</v>
      </c>
      <c r="C445" s="15" t="s">
        <v>829</v>
      </c>
      <c r="D445" s="15">
        <v>50</v>
      </c>
      <c r="E445" s="16">
        <v>188.98</v>
      </c>
      <c r="F445" s="17">
        <v>31</v>
      </c>
      <c r="G445" s="17">
        <v>23</v>
      </c>
      <c r="H445" s="18">
        <f t="shared" si="6"/>
        <v>6.1</v>
      </c>
    </row>
    <row r="446" spans="1:8" x14ac:dyDescent="0.2">
      <c r="A446" s="15" t="s">
        <v>830</v>
      </c>
      <c r="B446" s="15" t="s">
        <v>831</v>
      </c>
      <c r="C446" s="15" t="s">
        <v>829</v>
      </c>
      <c r="D446" s="15">
        <v>50</v>
      </c>
      <c r="E446" s="16">
        <v>188.98</v>
      </c>
      <c r="F446" s="17">
        <v>31</v>
      </c>
      <c r="G446" s="17">
        <v>23</v>
      </c>
      <c r="H446" s="18">
        <f t="shared" si="6"/>
        <v>6.1</v>
      </c>
    </row>
    <row r="447" spans="1:8" x14ac:dyDescent="0.2">
      <c r="A447" s="15" t="s">
        <v>832</v>
      </c>
      <c r="B447" s="15" t="s">
        <v>833</v>
      </c>
      <c r="C447" s="15" t="s">
        <v>834</v>
      </c>
      <c r="D447" s="15">
        <v>50</v>
      </c>
      <c r="E447" s="16">
        <v>1095.0899999999999</v>
      </c>
      <c r="F447" s="17">
        <v>62</v>
      </c>
      <c r="G447" s="17">
        <v>41</v>
      </c>
      <c r="H447" s="18">
        <f t="shared" si="6"/>
        <v>17.66</v>
      </c>
    </row>
    <row r="448" spans="1:8" x14ac:dyDescent="0.2">
      <c r="A448" s="15" t="s">
        <v>835</v>
      </c>
      <c r="B448" s="15" t="s">
        <v>836</v>
      </c>
      <c r="C448" s="15" t="s">
        <v>834</v>
      </c>
      <c r="D448" s="15">
        <v>50</v>
      </c>
      <c r="E448" s="16">
        <v>1095.0899999999999</v>
      </c>
      <c r="F448" s="17">
        <v>62</v>
      </c>
      <c r="G448" s="17">
        <v>41</v>
      </c>
      <c r="H448" s="18">
        <f t="shared" si="6"/>
        <v>17.66</v>
      </c>
    </row>
    <row r="449" spans="1:8" x14ac:dyDescent="0.2">
      <c r="A449" s="15" t="s">
        <v>837</v>
      </c>
      <c r="B449" s="15" t="s">
        <v>838</v>
      </c>
      <c r="C449" s="15" t="s">
        <v>839</v>
      </c>
      <c r="D449" s="15">
        <v>50</v>
      </c>
      <c r="E449" s="16">
        <v>10434.11</v>
      </c>
      <c r="F449" s="17">
        <v>1788</v>
      </c>
      <c r="G449" s="17">
        <v>1279</v>
      </c>
      <c r="H449" s="18">
        <f t="shared" si="6"/>
        <v>5.84</v>
      </c>
    </row>
    <row r="450" spans="1:8" x14ac:dyDescent="0.2">
      <c r="A450" s="15" t="s">
        <v>840</v>
      </c>
      <c r="B450" s="15" t="s">
        <v>841</v>
      </c>
      <c r="C450" s="15" t="s">
        <v>842</v>
      </c>
      <c r="D450" s="15">
        <v>50</v>
      </c>
      <c r="E450" s="16">
        <v>1546.66</v>
      </c>
      <c r="F450" s="17">
        <v>284</v>
      </c>
      <c r="G450" s="17">
        <v>226</v>
      </c>
      <c r="H450" s="18">
        <f t="shared" si="6"/>
        <v>5.45</v>
      </c>
    </row>
    <row r="451" spans="1:8" x14ac:dyDescent="0.2">
      <c r="A451" s="15" t="s">
        <v>843</v>
      </c>
      <c r="B451" s="15" t="s">
        <v>844</v>
      </c>
      <c r="C451" s="15" t="s">
        <v>845</v>
      </c>
      <c r="D451" s="15">
        <v>50</v>
      </c>
      <c r="E451" s="16">
        <v>8877.11</v>
      </c>
      <c r="F451" s="17">
        <v>1503</v>
      </c>
      <c r="G451" s="17">
        <v>1056</v>
      </c>
      <c r="H451" s="18">
        <f t="shared" si="6"/>
        <v>5.91</v>
      </c>
    </row>
    <row r="452" spans="1:8" x14ac:dyDescent="0.2">
      <c r="A452" s="15" t="s">
        <v>846</v>
      </c>
      <c r="B452" s="15" t="s">
        <v>847</v>
      </c>
      <c r="C452" s="15" t="s">
        <v>848</v>
      </c>
      <c r="D452" s="15">
        <v>50</v>
      </c>
      <c r="E452" s="16">
        <v>10.34</v>
      </c>
      <c r="F452" s="17">
        <v>1</v>
      </c>
      <c r="G452" s="17">
        <v>1</v>
      </c>
      <c r="H452" s="18">
        <f t="shared" si="6"/>
        <v>10.34</v>
      </c>
    </row>
    <row r="453" spans="1:8" x14ac:dyDescent="0.2">
      <c r="A453" s="15" t="s">
        <v>849</v>
      </c>
      <c r="B453" s="15" t="s">
        <v>850</v>
      </c>
      <c r="C453" s="15" t="s">
        <v>851</v>
      </c>
      <c r="D453" s="15">
        <v>50</v>
      </c>
      <c r="E453" s="16">
        <v>18296.3</v>
      </c>
      <c r="F453" s="17">
        <v>2107</v>
      </c>
      <c r="G453" s="129">
        <v>1528</v>
      </c>
      <c r="H453" s="18">
        <f t="shared" si="6"/>
        <v>8.68</v>
      </c>
    </row>
    <row r="454" spans="1:8" x14ac:dyDescent="0.2">
      <c r="A454" s="15" t="s">
        <v>849</v>
      </c>
      <c r="B454" s="15" t="s">
        <v>850</v>
      </c>
      <c r="C454" s="15" t="s">
        <v>851</v>
      </c>
      <c r="D454" s="15">
        <v>100</v>
      </c>
      <c r="E454" s="16">
        <v>96005.86</v>
      </c>
      <c r="F454" s="17">
        <v>152</v>
      </c>
      <c r="G454" s="130"/>
      <c r="H454" s="18">
        <f t="shared" si="6"/>
        <v>631.62</v>
      </c>
    </row>
    <row r="455" spans="1:8" x14ac:dyDescent="0.2">
      <c r="A455" s="15" t="s">
        <v>852</v>
      </c>
      <c r="B455" s="15" t="s">
        <v>853</v>
      </c>
      <c r="C455" s="15" t="s">
        <v>854</v>
      </c>
      <c r="D455" s="15">
        <v>50</v>
      </c>
      <c r="E455" s="16">
        <v>35.24</v>
      </c>
      <c r="F455" s="17">
        <v>4</v>
      </c>
      <c r="G455" s="17">
        <v>4</v>
      </c>
      <c r="H455" s="18">
        <f t="shared" si="6"/>
        <v>8.81</v>
      </c>
    </row>
    <row r="456" spans="1:8" x14ac:dyDescent="0.2">
      <c r="A456" s="15" t="s">
        <v>855</v>
      </c>
      <c r="B456" s="15" t="s">
        <v>856</v>
      </c>
      <c r="C456" s="15" t="s">
        <v>857</v>
      </c>
      <c r="D456" s="15">
        <v>50</v>
      </c>
      <c r="E456" s="16">
        <v>841.25</v>
      </c>
      <c r="F456" s="17">
        <v>129</v>
      </c>
      <c r="G456" s="129">
        <v>155</v>
      </c>
      <c r="H456" s="18">
        <f t="shared" ref="H456:H519" si="7">ROUND(E456/F456,2)</f>
        <v>6.52</v>
      </c>
    </row>
    <row r="457" spans="1:8" x14ac:dyDescent="0.2">
      <c r="A457" s="15" t="s">
        <v>855</v>
      </c>
      <c r="B457" s="15" t="s">
        <v>856</v>
      </c>
      <c r="C457" s="15" t="s">
        <v>857</v>
      </c>
      <c r="D457" s="15">
        <v>100</v>
      </c>
      <c r="E457" s="16">
        <v>93480.68</v>
      </c>
      <c r="F457" s="17">
        <v>85</v>
      </c>
      <c r="G457" s="130"/>
      <c r="H457" s="18">
        <f t="shared" si="7"/>
        <v>1099.77</v>
      </c>
    </row>
    <row r="458" spans="1:8" x14ac:dyDescent="0.2">
      <c r="A458" s="15" t="s">
        <v>858</v>
      </c>
      <c r="B458" s="15" t="s">
        <v>859</v>
      </c>
      <c r="C458" s="15" t="s">
        <v>860</v>
      </c>
      <c r="D458" s="15">
        <v>50</v>
      </c>
      <c r="E458" s="16">
        <v>2751.21</v>
      </c>
      <c r="F458" s="17">
        <v>438</v>
      </c>
      <c r="G458" s="17">
        <v>317</v>
      </c>
      <c r="H458" s="18">
        <f t="shared" si="7"/>
        <v>6.28</v>
      </c>
    </row>
    <row r="459" spans="1:8" x14ac:dyDescent="0.2">
      <c r="A459" s="15" t="s">
        <v>861</v>
      </c>
      <c r="B459" s="15" t="s">
        <v>862</v>
      </c>
      <c r="C459" s="15" t="s">
        <v>863</v>
      </c>
      <c r="D459" s="15">
        <v>50</v>
      </c>
      <c r="E459" s="16">
        <v>1030.92</v>
      </c>
      <c r="F459" s="17">
        <v>149</v>
      </c>
      <c r="G459" s="17">
        <v>104</v>
      </c>
      <c r="H459" s="18">
        <f t="shared" si="7"/>
        <v>6.92</v>
      </c>
    </row>
    <row r="460" spans="1:8" x14ac:dyDescent="0.2">
      <c r="A460" s="15" t="s">
        <v>864</v>
      </c>
      <c r="B460" s="15" t="s">
        <v>865</v>
      </c>
      <c r="C460" s="15" t="s">
        <v>866</v>
      </c>
      <c r="D460" s="15">
        <v>50</v>
      </c>
      <c r="E460" s="16">
        <v>4964.62</v>
      </c>
      <c r="F460" s="17">
        <v>776</v>
      </c>
      <c r="G460" s="129">
        <v>578</v>
      </c>
      <c r="H460" s="18">
        <f t="shared" si="7"/>
        <v>6.4</v>
      </c>
    </row>
    <row r="461" spans="1:8" x14ac:dyDescent="0.2">
      <c r="A461" s="15" t="s">
        <v>864</v>
      </c>
      <c r="B461" s="15" t="s">
        <v>865</v>
      </c>
      <c r="C461" s="15" t="s">
        <v>866</v>
      </c>
      <c r="D461" s="15">
        <v>100</v>
      </c>
      <c r="E461" s="16">
        <v>7.77</v>
      </c>
      <c r="F461" s="17">
        <v>1</v>
      </c>
      <c r="G461" s="130"/>
      <c r="H461" s="18">
        <f t="shared" si="7"/>
        <v>7.77</v>
      </c>
    </row>
    <row r="462" spans="1:8" x14ac:dyDescent="0.2">
      <c r="A462" s="15" t="s">
        <v>867</v>
      </c>
      <c r="B462" s="15" t="s">
        <v>868</v>
      </c>
      <c r="C462" s="15" t="s">
        <v>869</v>
      </c>
      <c r="D462" s="15">
        <v>50</v>
      </c>
      <c r="E462" s="16">
        <v>8673.06</v>
      </c>
      <c r="F462" s="17">
        <v>611</v>
      </c>
      <c r="G462" s="129">
        <v>388</v>
      </c>
      <c r="H462" s="18">
        <f t="shared" si="7"/>
        <v>14.19</v>
      </c>
    </row>
    <row r="463" spans="1:8" x14ac:dyDescent="0.2">
      <c r="A463" s="15" t="s">
        <v>867</v>
      </c>
      <c r="B463" s="15" t="s">
        <v>868</v>
      </c>
      <c r="C463" s="15" t="s">
        <v>869</v>
      </c>
      <c r="D463" s="15">
        <v>100</v>
      </c>
      <c r="E463" s="16">
        <v>2517.41</v>
      </c>
      <c r="F463" s="17">
        <v>66</v>
      </c>
      <c r="G463" s="130"/>
      <c r="H463" s="18">
        <f t="shared" si="7"/>
        <v>38.14</v>
      </c>
    </row>
    <row r="464" spans="1:8" ht="140.25" x14ac:dyDescent="0.2">
      <c r="A464" s="9" t="s">
        <v>870</v>
      </c>
      <c r="B464" s="10" t="s">
        <v>871</v>
      </c>
      <c r="C464" s="10" t="s">
        <v>872</v>
      </c>
      <c r="D464" s="21" t="s">
        <v>516</v>
      </c>
      <c r="E464" s="22">
        <f>SUM(E465+E466+E467)</f>
        <v>707919.92</v>
      </c>
      <c r="F464" s="23">
        <f>SUM(F465+F466+F467)</f>
        <v>64765</v>
      </c>
      <c r="G464" s="23">
        <v>22281</v>
      </c>
      <c r="H464" s="14">
        <f t="shared" si="7"/>
        <v>10.93</v>
      </c>
    </row>
    <row r="465" spans="1:8" x14ac:dyDescent="0.2">
      <c r="A465" s="15" t="s">
        <v>870</v>
      </c>
      <c r="B465" s="15" t="s">
        <v>871</v>
      </c>
      <c r="C465" s="15" t="s">
        <v>872</v>
      </c>
      <c r="D465" s="15">
        <v>50</v>
      </c>
      <c r="E465" s="16">
        <v>3252.42</v>
      </c>
      <c r="F465" s="17">
        <v>164</v>
      </c>
      <c r="G465" s="129">
        <v>22281</v>
      </c>
      <c r="H465" s="18">
        <f t="shared" si="7"/>
        <v>19.829999999999998</v>
      </c>
    </row>
    <row r="466" spans="1:8" x14ac:dyDescent="0.2">
      <c r="A466" s="15" t="s">
        <v>870</v>
      </c>
      <c r="B466" s="15" t="s">
        <v>871</v>
      </c>
      <c r="C466" s="15" t="s">
        <v>872</v>
      </c>
      <c r="D466" s="15">
        <v>75</v>
      </c>
      <c r="E466" s="16">
        <v>178421.26</v>
      </c>
      <c r="F466" s="17">
        <v>25539</v>
      </c>
      <c r="G466" s="139"/>
      <c r="H466" s="18">
        <f t="shared" si="7"/>
        <v>6.99</v>
      </c>
    </row>
    <row r="467" spans="1:8" x14ac:dyDescent="0.2">
      <c r="A467" s="15" t="s">
        <v>870</v>
      </c>
      <c r="B467" s="15" t="s">
        <v>871</v>
      </c>
      <c r="C467" s="15" t="s">
        <v>872</v>
      </c>
      <c r="D467" s="15">
        <v>100</v>
      </c>
      <c r="E467" s="16">
        <v>526246.24</v>
      </c>
      <c r="F467" s="17">
        <v>39062</v>
      </c>
      <c r="G467" s="130"/>
      <c r="H467" s="18">
        <f t="shared" si="7"/>
        <v>13.47</v>
      </c>
    </row>
    <row r="468" spans="1:8" x14ac:dyDescent="0.2">
      <c r="A468" s="15" t="s">
        <v>873</v>
      </c>
      <c r="B468" s="15" t="s">
        <v>874</v>
      </c>
      <c r="C468" s="15" t="s">
        <v>875</v>
      </c>
      <c r="D468" s="15">
        <v>75</v>
      </c>
      <c r="E468" s="16">
        <v>761.22</v>
      </c>
      <c r="F468" s="17">
        <v>160</v>
      </c>
      <c r="G468" s="129">
        <v>93</v>
      </c>
      <c r="H468" s="18">
        <f t="shared" si="7"/>
        <v>4.76</v>
      </c>
    </row>
    <row r="469" spans="1:8" x14ac:dyDescent="0.2">
      <c r="A469" s="15" t="s">
        <v>873</v>
      </c>
      <c r="B469" s="15" t="s">
        <v>874</v>
      </c>
      <c r="C469" s="15" t="s">
        <v>875</v>
      </c>
      <c r="D469" s="15">
        <v>100</v>
      </c>
      <c r="E469" s="16">
        <v>64.92</v>
      </c>
      <c r="F469" s="17">
        <v>1</v>
      </c>
      <c r="G469" s="130"/>
      <c r="H469" s="18">
        <f t="shared" si="7"/>
        <v>64.92</v>
      </c>
    </row>
    <row r="470" spans="1:8" x14ac:dyDescent="0.2">
      <c r="A470" s="15" t="s">
        <v>876</v>
      </c>
      <c r="B470" s="15" t="s">
        <v>877</v>
      </c>
      <c r="C470" s="15" t="s">
        <v>878</v>
      </c>
      <c r="D470" s="15">
        <v>75</v>
      </c>
      <c r="E470" s="16">
        <v>11329.66</v>
      </c>
      <c r="F470" s="17">
        <v>1834</v>
      </c>
      <c r="G470" s="17">
        <v>848</v>
      </c>
      <c r="H470" s="18">
        <f t="shared" si="7"/>
        <v>6.18</v>
      </c>
    </row>
    <row r="471" spans="1:8" x14ac:dyDescent="0.2">
      <c r="A471" s="15" t="s">
        <v>879</v>
      </c>
      <c r="B471" s="15" t="s">
        <v>880</v>
      </c>
      <c r="C471" s="15" t="s">
        <v>881</v>
      </c>
      <c r="D471" s="15">
        <v>75</v>
      </c>
      <c r="E471" s="16">
        <v>11470.11</v>
      </c>
      <c r="F471" s="17">
        <v>2289</v>
      </c>
      <c r="G471" s="129">
        <v>916</v>
      </c>
      <c r="H471" s="18">
        <f t="shared" si="7"/>
        <v>5.01</v>
      </c>
    </row>
    <row r="472" spans="1:8" x14ac:dyDescent="0.2">
      <c r="A472" s="15" t="s">
        <v>879</v>
      </c>
      <c r="B472" s="15" t="s">
        <v>880</v>
      </c>
      <c r="C472" s="15" t="s">
        <v>881</v>
      </c>
      <c r="D472" s="15">
        <v>100</v>
      </c>
      <c r="E472" s="16">
        <v>46.09</v>
      </c>
      <c r="F472" s="17">
        <v>5</v>
      </c>
      <c r="G472" s="130"/>
      <c r="H472" s="18">
        <f t="shared" si="7"/>
        <v>9.2200000000000006</v>
      </c>
    </row>
    <row r="473" spans="1:8" x14ac:dyDescent="0.2">
      <c r="A473" s="15" t="s">
        <v>882</v>
      </c>
      <c r="B473" s="15" t="s">
        <v>883</v>
      </c>
      <c r="C473" s="15" t="s">
        <v>884</v>
      </c>
      <c r="D473" s="15">
        <v>100</v>
      </c>
      <c r="E473" s="16">
        <v>756.31</v>
      </c>
      <c r="F473" s="17">
        <v>121</v>
      </c>
      <c r="G473" s="17">
        <v>56</v>
      </c>
      <c r="H473" s="18">
        <f t="shared" si="7"/>
        <v>6.25</v>
      </c>
    </row>
    <row r="474" spans="1:8" x14ac:dyDescent="0.2">
      <c r="A474" s="15" t="s">
        <v>885</v>
      </c>
      <c r="B474" s="15" t="s">
        <v>886</v>
      </c>
      <c r="C474" s="15" t="s">
        <v>887</v>
      </c>
      <c r="D474" s="15">
        <v>100</v>
      </c>
      <c r="E474" s="16">
        <v>450184.86</v>
      </c>
      <c r="F474" s="17">
        <v>33989</v>
      </c>
      <c r="G474" s="17">
        <v>8954</v>
      </c>
      <c r="H474" s="18">
        <f t="shared" si="7"/>
        <v>13.25</v>
      </c>
    </row>
    <row r="475" spans="1:8" x14ac:dyDescent="0.2">
      <c r="A475" s="15" t="s">
        <v>888</v>
      </c>
      <c r="B475" s="15" t="s">
        <v>889</v>
      </c>
      <c r="C475" s="15" t="s">
        <v>890</v>
      </c>
      <c r="D475" s="15">
        <v>75</v>
      </c>
      <c r="E475" s="16">
        <v>9407.1</v>
      </c>
      <c r="F475" s="17">
        <v>1362</v>
      </c>
      <c r="G475" s="129">
        <v>451</v>
      </c>
      <c r="H475" s="18">
        <f t="shared" si="7"/>
        <v>6.91</v>
      </c>
    </row>
    <row r="476" spans="1:8" x14ac:dyDescent="0.2">
      <c r="A476" s="15" t="s">
        <v>888</v>
      </c>
      <c r="B476" s="15" t="s">
        <v>889</v>
      </c>
      <c r="C476" s="15" t="s">
        <v>890</v>
      </c>
      <c r="D476" s="15">
        <v>100</v>
      </c>
      <c r="E476" s="16">
        <v>188.72</v>
      </c>
      <c r="F476" s="17">
        <v>16</v>
      </c>
      <c r="G476" s="130"/>
      <c r="H476" s="18">
        <f t="shared" si="7"/>
        <v>11.8</v>
      </c>
    </row>
    <row r="477" spans="1:8" x14ac:dyDescent="0.2">
      <c r="A477" s="15" t="s">
        <v>891</v>
      </c>
      <c r="B477" s="15" t="s">
        <v>892</v>
      </c>
      <c r="C477" s="15" t="s">
        <v>893</v>
      </c>
      <c r="D477" s="15">
        <v>75</v>
      </c>
      <c r="E477" s="16">
        <v>589.16</v>
      </c>
      <c r="F477" s="17">
        <v>90</v>
      </c>
      <c r="G477" s="17">
        <v>44</v>
      </c>
      <c r="H477" s="18">
        <f t="shared" si="7"/>
        <v>6.55</v>
      </c>
    </row>
    <row r="478" spans="1:8" x14ac:dyDescent="0.2">
      <c r="A478" s="15" t="s">
        <v>894</v>
      </c>
      <c r="B478" s="15" t="s">
        <v>895</v>
      </c>
      <c r="C478" s="15" t="s">
        <v>896</v>
      </c>
      <c r="D478" s="15">
        <v>75</v>
      </c>
      <c r="E478" s="16">
        <v>2590.31</v>
      </c>
      <c r="F478" s="17">
        <v>465</v>
      </c>
      <c r="G478" s="129">
        <v>155</v>
      </c>
      <c r="H478" s="18">
        <f t="shared" si="7"/>
        <v>5.57</v>
      </c>
    </row>
    <row r="479" spans="1:8" x14ac:dyDescent="0.2">
      <c r="A479" s="15" t="s">
        <v>894</v>
      </c>
      <c r="B479" s="15" t="s">
        <v>895</v>
      </c>
      <c r="C479" s="15" t="s">
        <v>896</v>
      </c>
      <c r="D479" s="15">
        <v>100</v>
      </c>
      <c r="E479" s="16">
        <v>117.06</v>
      </c>
      <c r="F479" s="17">
        <v>14</v>
      </c>
      <c r="G479" s="130"/>
      <c r="H479" s="18">
        <f t="shared" si="7"/>
        <v>8.36</v>
      </c>
    </row>
    <row r="480" spans="1:8" x14ac:dyDescent="0.2">
      <c r="A480" s="15" t="s">
        <v>897</v>
      </c>
      <c r="B480" s="15" t="s">
        <v>898</v>
      </c>
      <c r="C480" s="15" t="s">
        <v>899</v>
      </c>
      <c r="D480" s="15">
        <v>75</v>
      </c>
      <c r="E480" s="16">
        <v>6638.45</v>
      </c>
      <c r="F480" s="17">
        <v>1013</v>
      </c>
      <c r="G480" s="129">
        <v>301</v>
      </c>
      <c r="H480" s="18">
        <f t="shared" si="7"/>
        <v>6.55</v>
      </c>
    </row>
    <row r="481" spans="1:8" x14ac:dyDescent="0.2">
      <c r="A481" s="15" t="s">
        <v>897</v>
      </c>
      <c r="B481" s="15" t="s">
        <v>898</v>
      </c>
      <c r="C481" s="15" t="s">
        <v>899</v>
      </c>
      <c r="D481" s="15">
        <v>100</v>
      </c>
      <c r="E481" s="16">
        <v>283.67</v>
      </c>
      <c r="F481" s="17">
        <v>11</v>
      </c>
      <c r="G481" s="130"/>
      <c r="H481" s="18">
        <f t="shared" si="7"/>
        <v>25.79</v>
      </c>
    </row>
    <row r="482" spans="1:8" x14ac:dyDescent="0.2">
      <c r="A482" s="15" t="s">
        <v>900</v>
      </c>
      <c r="B482" s="15" t="s">
        <v>901</v>
      </c>
      <c r="C482" s="15" t="s">
        <v>902</v>
      </c>
      <c r="D482" s="15">
        <v>75</v>
      </c>
      <c r="E482" s="16">
        <v>20397.39</v>
      </c>
      <c r="F482" s="17">
        <v>2426</v>
      </c>
      <c r="G482" s="129">
        <v>726</v>
      </c>
      <c r="H482" s="18">
        <f t="shared" si="7"/>
        <v>8.41</v>
      </c>
    </row>
    <row r="483" spans="1:8" x14ac:dyDescent="0.2">
      <c r="A483" s="15" t="s">
        <v>900</v>
      </c>
      <c r="B483" s="15" t="s">
        <v>901</v>
      </c>
      <c r="C483" s="15" t="s">
        <v>902</v>
      </c>
      <c r="D483" s="15">
        <v>100</v>
      </c>
      <c r="E483" s="16">
        <v>322.58</v>
      </c>
      <c r="F483" s="17">
        <v>34</v>
      </c>
      <c r="G483" s="130"/>
      <c r="H483" s="18">
        <f t="shared" si="7"/>
        <v>9.49</v>
      </c>
    </row>
    <row r="484" spans="1:8" x14ac:dyDescent="0.2">
      <c r="A484" s="15" t="s">
        <v>903</v>
      </c>
      <c r="B484" s="15" t="s">
        <v>904</v>
      </c>
      <c r="C484" s="15" t="s">
        <v>905</v>
      </c>
      <c r="D484" s="15">
        <v>75</v>
      </c>
      <c r="E484" s="16">
        <v>4070</v>
      </c>
      <c r="F484" s="17">
        <v>993</v>
      </c>
      <c r="G484" s="129">
        <v>817</v>
      </c>
      <c r="H484" s="18">
        <f t="shared" si="7"/>
        <v>4.0999999999999996</v>
      </c>
    </row>
    <row r="485" spans="1:8" x14ac:dyDescent="0.2">
      <c r="A485" s="15" t="s">
        <v>903</v>
      </c>
      <c r="B485" s="15" t="s">
        <v>904</v>
      </c>
      <c r="C485" s="15" t="s">
        <v>905</v>
      </c>
      <c r="D485" s="15">
        <v>100</v>
      </c>
      <c r="E485" s="16">
        <v>1295.0999999999999</v>
      </c>
      <c r="F485" s="17">
        <v>176</v>
      </c>
      <c r="G485" s="130"/>
      <c r="H485" s="18">
        <f t="shared" si="7"/>
        <v>7.36</v>
      </c>
    </row>
    <row r="486" spans="1:8" x14ac:dyDescent="0.2">
      <c r="A486" s="15" t="s">
        <v>906</v>
      </c>
      <c r="B486" s="15" t="s">
        <v>907</v>
      </c>
      <c r="C486" s="15" t="s">
        <v>908</v>
      </c>
      <c r="D486" s="15">
        <v>75</v>
      </c>
      <c r="E486" s="16">
        <v>111119.18</v>
      </c>
      <c r="F486" s="17">
        <v>14904</v>
      </c>
      <c r="G486" s="129">
        <v>7170</v>
      </c>
      <c r="H486" s="18">
        <f t="shared" si="7"/>
        <v>7.46</v>
      </c>
    </row>
    <row r="487" spans="1:8" x14ac:dyDescent="0.2">
      <c r="A487" s="15" t="s">
        <v>906</v>
      </c>
      <c r="B487" s="15" t="s">
        <v>907</v>
      </c>
      <c r="C487" s="15" t="s">
        <v>908</v>
      </c>
      <c r="D487" s="15">
        <v>100</v>
      </c>
      <c r="E487" s="16">
        <v>1685.04</v>
      </c>
      <c r="F487" s="17">
        <v>139</v>
      </c>
      <c r="G487" s="130"/>
      <c r="H487" s="18">
        <f t="shared" si="7"/>
        <v>12.12</v>
      </c>
    </row>
    <row r="488" spans="1:8" x14ac:dyDescent="0.2">
      <c r="A488" s="15" t="s">
        <v>909</v>
      </c>
      <c r="B488" s="15" t="s">
        <v>910</v>
      </c>
      <c r="C488" s="15" t="s">
        <v>911</v>
      </c>
      <c r="D488" s="15">
        <v>100</v>
      </c>
      <c r="E488" s="16">
        <v>534.16</v>
      </c>
      <c r="F488" s="17">
        <v>78</v>
      </c>
      <c r="G488" s="17">
        <v>38</v>
      </c>
      <c r="H488" s="18">
        <f t="shared" si="7"/>
        <v>6.85</v>
      </c>
    </row>
    <row r="489" spans="1:8" x14ac:dyDescent="0.2">
      <c r="A489" s="15" t="s">
        <v>912</v>
      </c>
      <c r="B489" s="15" t="s">
        <v>913</v>
      </c>
      <c r="C489" s="15" t="s">
        <v>914</v>
      </c>
      <c r="D489" s="15">
        <v>50</v>
      </c>
      <c r="E489" s="16">
        <v>492.32</v>
      </c>
      <c r="F489" s="17">
        <v>30</v>
      </c>
      <c r="G489" s="129">
        <v>968</v>
      </c>
      <c r="H489" s="18">
        <f t="shared" si="7"/>
        <v>16.41</v>
      </c>
    </row>
    <row r="490" spans="1:8" x14ac:dyDescent="0.2">
      <c r="A490" s="15" t="s">
        <v>912</v>
      </c>
      <c r="B490" s="15" t="s">
        <v>913</v>
      </c>
      <c r="C490" s="15" t="s">
        <v>914</v>
      </c>
      <c r="D490" s="15">
        <v>100</v>
      </c>
      <c r="E490" s="16">
        <v>22155.08</v>
      </c>
      <c r="F490" s="17">
        <v>2236</v>
      </c>
      <c r="G490" s="130"/>
      <c r="H490" s="18">
        <f t="shared" si="7"/>
        <v>9.91</v>
      </c>
    </row>
    <row r="491" spans="1:8" x14ac:dyDescent="0.2">
      <c r="A491" s="15" t="s">
        <v>915</v>
      </c>
      <c r="B491" s="15" t="s">
        <v>916</v>
      </c>
      <c r="C491" s="15" t="s">
        <v>917</v>
      </c>
      <c r="D491" s="15">
        <v>50</v>
      </c>
      <c r="E491" s="16">
        <v>1723.92</v>
      </c>
      <c r="F491" s="17">
        <v>83</v>
      </c>
      <c r="G491" s="129">
        <v>697</v>
      </c>
      <c r="H491" s="18">
        <f t="shared" si="7"/>
        <v>20.77</v>
      </c>
    </row>
    <row r="492" spans="1:8" x14ac:dyDescent="0.2">
      <c r="A492" s="15" t="s">
        <v>915</v>
      </c>
      <c r="B492" s="15" t="s">
        <v>916</v>
      </c>
      <c r="C492" s="15" t="s">
        <v>917</v>
      </c>
      <c r="D492" s="15">
        <v>100</v>
      </c>
      <c r="E492" s="16">
        <v>27561.3</v>
      </c>
      <c r="F492" s="17">
        <v>1513</v>
      </c>
      <c r="G492" s="130"/>
      <c r="H492" s="18">
        <f t="shared" si="7"/>
        <v>18.22</v>
      </c>
    </row>
    <row r="493" spans="1:8" x14ac:dyDescent="0.2">
      <c r="A493" s="15" t="s">
        <v>918</v>
      </c>
      <c r="B493" s="15" t="s">
        <v>919</v>
      </c>
      <c r="C493" s="15" t="s">
        <v>920</v>
      </c>
      <c r="D493" s="15">
        <v>50</v>
      </c>
      <c r="E493" s="16">
        <v>1036.18</v>
      </c>
      <c r="F493" s="17">
        <v>51</v>
      </c>
      <c r="G493" s="129">
        <v>271</v>
      </c>
      <c r="H493" s="18">
        <f t="shared" si="7"/>
        <v>20.32</v>
      </c>
    </row>
    <row r="494" spans="1:8" x14ac:dyDescent="0.2">
      <c r="A494" s="15" t="s">
        <v>918</v>
      </c>
      <c r="B494" s="15" t="s">
        <v>919</v>
      </c>
      <c r="C494" s="15" t="s">
        <v>920</v>
      </c>
      <c r="D494" s="15">
        <v>100</v>
      </c>
      <c r="E494" s="16">
        <v>9523.73</v>
      </c>
      <c r="F494" s="17">
        <v>528</v>
      </c>
      <c r="G494" s="130"/>
      <c r="H494" s="18">
        <f t="shared" si="7"/>
        <v>18.04</v>
      </c>
    </row>
    <row r="495" spans="1:8" x14ac:dyDescent="0.2">
      <c r="A495" s="15" t="s">
        <v>921</v>
      </c>
      <c r="B495" s="15" t="s">
        <v>922</v>
      </c>
      <c r="C495" s="15" t="s">
        <v>923</v>
      </c>
      <c r="D495" s="15">
        <v>75</v>
      </c>
      <c r="E495" s="16">
        <v>48.68</v>
      </c>
      <c r="F495" s="17">
        <v>3</v>
      </c>
      <c r="G495" s="129">
        <v>62</v>
      </c>
      <c r="H495" s="18">
        <f t="shared" si="7"/>
        <v>16.23</v>
      </c>
    </row>
    <row r="496" spans="1:8" x14ac:dyDescent="0.2">
      <c r="A496" s="15" t="s">
        <v>921</v>
      </c>
      <c r="B496" s="15" t="s">
        <v>922</v>
      </c>
      <c r="C496" s="15" t="s">
        <v>923</v>
      </c>
      <c r="D496" s="15">
        <v>100</v>
      </c>
      <c r="E496" s="16">
        <v>961.48</v>
      </c>
      <c r="F496" s="17">
        <v>63</v>
      </c>
      <c r="G496" s="130"/>
      <c r="H496" s="18">
        <f t="shared" si="7"/>
        <v>15.26</v>
      </c>
    </row>
    <row r="497" spans="1:8" x14ac:dyDescent="0.2">
      <c r="A497" s="15" t="s">
        <v>924</v>
      </c>
      <c r="B497" s="15" t="s">
        <v>925</v>
      </c>
      <c r="C497" s="15" t="s">
        <v>926</v>
      </c>
      <c r="D497" s="15">
        <v>100</v>
      </c>
      <c r="E497" s="16">
        <v>10495.35</v>
      </c>
      <c r="F497" s="17">
        <v>131</v>
      </c>
      <c r="G497" s="17">
        <v>120</v>
      </c>
      <c r="H497" s="18">
        <f t="shared" si="7"/>
        <v>80.12</v>
      </c>
    </row>
    <row r="498" spans="1:8" x14ac:dyDescent="0.2">
      <c r="A498" s="15" t="s">
        <v>927</v>
      </c>
      <c r="B498" s="15" t="s">
        <v>928</v>
      </c>
      <c r="C498" s="15" t="s">
        <v>929</v>
      </c>
      <c r="D498" s="15">
        <v>100</v>
      </c>
      <c r="E498" s="16">
        <v>4.78</v>
      </c>
      <c r="F498" s="17">
        <v>1</v>
      </c>
      <c r="G498" s="17">
        <v>1</v>
      </c>
      <c r="H498" s="18">
        <f t="shared" si="7"/>
        <v>4.78</v>
      </c>
    </row>
    <row r="499" spans="1:8" x14ac:dyDescent="0.2">
      <c r="A499" s="15" t="s">
        <v>930</v>
      </c>
      <c r="B499" s="15" t="s">
        <v>931</v>
      </c>
      <c r="C499" s="15" t="s">
        <v>932</v>
      </c>
      <c r="D499" s="15">
        <v>100</v>
      </c>
      <c r="E499" s="16">
        <v>58.24</v>
      </c>
      <c r="F499" s="17">
        <v>4</v>
      </c>
      <c r="G499" s="17">
        <v>4</v>
      </c>
      <c r="H499" s="18">
        <f t="shared" si="7"/>
        <v>14.56</v>
      </c>
    </row>
    <row r="500" spans="1:8" x14ac:dyDescent="0.2">
      <c r="A500" s="15" t="s">
        <v>933</v>
      </c>
      <c r="B500" s="15" t="s">
        <v>934</v>
      </c>
      <c r="C500" s="15" t="s">
        <v>935</v>
      </c>
      <c r="D500" s="15">
        <v>100</v>
      </c>
      <c r="E500" s="16">
        <v>4.1900000000000004</v>
      </c>
      <c r="F500" s="17">
        <v>1</v>
      </c>
      <c r="G500" s="17">
        <v>1</v>
      </c>
      <c r="H500" s="18">
        <f t="shared" si="7"/>
        <v>4.1900000000000004</v>
      </c>
    </row>
    <row r="501" spans="1:8" x14ac:dyDescent="0.2">
      <c r="A501" s="15" t="s">
        <v>936</v>
      </c>
      <c r="B501" s="15" t="s">
        <v>937</v>
      </c>
      <c r="C501" s="15" t="s">
        <v>938</v>
      </c>
      <c r="D501" s="15">
        <v>100</v>
      </c>
      <c r="E501" s="16">
        <v>3.58</v>
      </c>
      <c r="F501" s="17">
        <v>1</v>
      </c>
      <c r="G501" s="17">
        <v>1</v>
      </c>
      <c r="H501" s="18">
        <f t="shared" si="7"/>
        <v>3.58</v>
      </c>
    </row>
    <row r="502" spans="1:8" ht="25.5" x14ac:dyDescent="0.2">
      <c r="A502" s="9" t="s">
        <v>939</v>
      </c>
      <c r="B502" s="10" t="s">
        <v>940</v>
      </c>
      <c r="C502" s="10" t="s">
        <v>941</v>
      </c>
      <c r="D502" s="21">
        <v>100</v>
      </c>
      <c r="E502" s="22">
        <v>1161383.23</v>
      </c>
      <c r="F502" s="23">
        <v>30343</v>
      </c>
      <c r="G502" s="23">
        <v>19069</v>
      </c>
      <c r="H502" s="22">
        <f t="shared" si="7"/>
        <v>38.28</v>
      </c>
    </row>
    <row r="503" spans="1:8" x14ac:dyDescent="0.2">
      <c r="A503" s="15" t="s">
        <v>942</v>
      </c>
      <c r="B503" s="15" t="s">
        <v>943</v>
      </c>
      <c r="C503" s="15" t="s">
        <v>944</v>
      </c>
      <c r="D503" s="15">
        <v>100</v>
      </c>
      <c r="E503" s="16">
        <v>14948.39</v>
      </c>
      <c r="F503" s="17">
        <v>1432</v>
      </c>
      <c r="G503" s="17">
        <v>1427</v>
      </c>
      <c r="H503" s="18">
        <f t="shared" si="7"/>
        <v>10.44</v>
      </c>
    </row>
    <row r="504" spans="1:8" x14ac:dyDescent="0.2">
      <c r="A504" s="15" t="s">
        <v>945</v>
      </c>
      <c r="B504" s="15" t="s">
        <v>946</v>
      </c>
      <c r="C504" s="15" t="s">
        <v>947</v>
      </c>
      <c r="D504" s="15">
        <v>100</v>
      </c>
      <c r="E504" s="16">
        <v>179278.21</v>
      </c>
      <c r="F504" s="17">
        <v>3606</v>
      </c>
      <c r="G504" s="17">
        <v>1068</v>
      </c>
      <c r="H504" s="18">
        <f t="shared" si="7"/>
        <v>49.72</v>
      </c>
    </row>
    <row r="505" spans="1:8" x14ac:dyDescent="0.2">
      <c r="A505" s="15" t="s">
        <v>948</v>
      </c>
      <c r="B505" s="15" t="s">
        <v>949</v>
      </c>
      <c r="C505" s="15" t="s">
        <v>950</v>
      </c>
      <c r="D505" s="15">
        <v>100</v>
      </c>
      <c r="E505" s="16">
        <v>315371.96000000002</v>
      </c>
      <c r="F505" s="17">
        <v>1707</v>
      </c>
      <c r="G505" s="17">
        <v>438</v>
      </c>
      <c r="H505" s="18">
        <f t="shared" si="7"/>
        <v>184.75</v>
      </c>
    </row>
    <row r="506" spans="1:8" x14ac:dyDescent="0.2">
      <c r="A506" s="15" t="s">
        <v>951</v>
      </c>
      <c r="B506" s="15" t="s">
        <v>952</v>
      </c>
      <c r="C506" s="15" t="s">
        <v>953</v>
      </c>
      <c r="D506" s="15">
        <v>100</v>
      </c>
      <c r="E506" s="16">
        <v>391254.87</v>
      </c>
      <c r="F506" s="17">
        <v>22228</v>
      </c>
      <c r="G506" s="17">
        <v>15852</v>
      </c>
      <c r="H506" s="18">
        <f t="shared" si="7"/>
        <v>17.600000000000001</v>
      </c>
    </row>
    <row r="507" spans="1:8" x14ac:dyDescent="0.2">
      <c r="A507" s="15" t="s">
        <v>954</v>
      </c>
      <c r="B507" s="15" t="s">
        <v>955</v>
      </c>
      <c r="C507" s="15" t="s">
        <v>956</v>
      </c>
      <c r="D507" s="15">
        <v>100</v>
      </c>
      <c r="E507" s="16">
        <v>3018.47</v>
      </c>
      <c r="F507" s="17">
        <v>14</v>
      </c>
      <c r="G507" s="17">
        <v>9</v>
      </c>
      <c r="H507" s="18">
        <f t="shared" si="7"/>
        <v>215.61</v>
      </c>
    </row>
    <row r="508" spans="1:8" x14ac:dyDescent="0.2">
      <c r="A508" s="15" t="s">
        <v>957</v>
      </c>
      <c r="B508" s="15" t="s">
        <v>958</v>
      </c>
      <c r="C508" s="15" t="s">
        <v>959</v>
      </c>
      <c r="D508" s="15">
        <v>100</v>
      </c>
      <c r="E508" s="16">
        <v>17365.330000000002</v>
      </c>
      <c r="F508" s="17">
        <v>29</v>
      </c>
      <c r="G508" s="17">
        <v>14</v>
      </c>
      <c r="H508" s="18">
        <f t="shared" si="7"/>
        <v>598.79999999999995</v>
      </c>
    </row>
    <row r="509" spans="1:8" x14ac:dyDescent="0.2">
      <c r="A509" s="15" t="s">
        <v>960</v>
      </c>
      <c r="B509" s="15" t="s">
        <v>961</v>
      </c>
      <c r="C509" s="15" t="s">
        <v>962</v>
      </c>
      <c r="D509" s="15">
        <v>100</v>
      </c>
      <c r="E509" s="16">
        <v>47.44</v>
      </c>
      <c r="F509" s="17">
        <v>2</v>
      </c>
      <c r="G509" s="17">
        <v>2</v>
      </c>
      <c r="H509" s="18">
        <f t="shared" si="7"/>
        <v>23.72</v>
      </c>
    </row>
    <row r="510" spans="1:8" x14ac:dyDescent="0.2">
      <c r="A510" s="15" t="s">
        <v>963</v>
      </c>
      <c r="B510" s="15" t="s">
        <v>964</v>
      </c>
      <c r="C510" s="15" t="s">
        <v>965</v>
      </c>
      <c r="D510" s="15">
        <v>100</v>
      </c>
      <c r="E510" s="16">
        <v>240098.56</v>
      </c>
      <c r="F510" s="17">
        <v>1325</v>
      </c>
      <c r="G510" s="17">
        <v>387</v>
      </c>
      <c r="H510" s="18">
        <f t="shared" si="7"/>
        <v>181.21</v>
      </c>
    </row>
    <row r="511" spans="1:8" ht="25.5" x14ac:dyDescent="0.2">
      <c r="A511" s="9" t="s">
        <v>966</v>
      </c>
      <c r="B511" s="10" t="s">
        <v>967</v>
      </c>
      <c r="C511" s="10" t="s">
        <v>968</v>
      </c>
      <c r="D511" s="21" t="s">
        <v>154</v>
      </c>
      <c r="E511" s="22">
        <f>SUM(E512+E513)</f>
        <v>819281.03</v>
      </c>
      <c r="F511" s="23">
        <f>SUM(F512+F513)</f>
        <v>23121</v>
      </c>
      <c r="G511" s="23">
        <v>17908</v>
      </c>
      <c r="H511" s="22">
        <f t="shared" si="7"/>
        <v>35.43</v>
      </c>
    </row>
    <row r="512" spans="1:8" x14ac:dyDescent="0.2">
      <c r="A512" s="15" t="s">
        <v>966</v>
      </c>
      <c r="B512" s="15" t="s">
        <v>967</v>
      </c>
      <c r="C512" s="15" t="s">
        <v>968</v>
      </c>
      <c r="D512" s="15">
        <v>50</v>
      </c>
      <c r="E512" s="16">
        <v>125278.99</v>
      </c>
      <c r="F512" s="17">
        <v>19340</v>
      </c>
      <c r="G512" s="129">
        <v>17908</v>
      </c>
      <c r="H512" s="18">
        <f t="shared" si="7"/>
        <v>6.48</v>
      </c>
    </row>
    <row r="513" spans="1:8" x14ac:dyDescent="0.2">
      <c r="A513" s="15" t="s">
        <v>966</v>
      </c>
      <c r="B513" s="15" t="s">
        <v>967</v>
      </c>
      <c r="C513" s="15" t="s">
        <v>968</v>
      </c>
      <c r="D513" s="15">
        <v>100</v>
      </c>
      <c r="E513" s="16">
        <v>694002.04</v>
      </c>
      <c r="F513" s="17">
        <v>3781</v>
      </c>
      <c r="G513" s="130"/>
      <c r="H513" s="18">
        <f t="shared" si="7"/>
        <v>183.55</v>
      </c>
    </row>
    <row r="514" spans="1:8" x14ac:dyDescent="0.2">
      <c r="A514" s="15" t="s">
        <v>969</v>
      </c>
      <c r="B514" s="15" t="s">
        <v>970</v>
      </c>
      <c r="C514" s="15" t="s">
        <v>971</v>
      </c>
      <c r="D514" s="15">
        <v>100</v>
      </c>
      <c r="E514" s="16">
        <v>3070.18</v>
      </c>
      <c r="F514" s="17">
        <v>105</v>
      </c>
      <c r="G514" s="17">
        <v>72</v>
      </c>
      <c r="H514" s="18">
        <f t="shared" si="7"/>
        <v>29.24</v>
      </c>
    </row>
    <row r="515" spans="1:8" x14ac:dyDescent="0.2">
      <c r="A515" s="15" t="s">
        <v>972</v>
      </c>
      <c r="B515" s="15" t="s">
        <v>973</v>
      </c>
      <c r="C515" s="15" t="s">
        <v>974</v>
      </c>
      <c r="D515" s="15">
        <v>100</v>
      </c>
      <c r="E515" s="16">
        <v>118.17</v>
      </c>
      <c r="F515" s="17">
        <v>9</v>
      </c>
      <c r="G515" s="17">
        <v>8</v>
      </c>
      <c r="H515" s="18">
        <f t="shared" si="7"/>
        <v>13.13</v>
      </c>
    </row>
    <row r="516" spans="1:8" x14ac:dyDescent="0.2">
      <c r="A516" s="15" t="s">
        <v>975</v>
      </c>
      <c r="B516" s="15" t="s">
        <v>976</v>
      </c>
      <c r="C516" s="15" t="s">
        <v>977</v>
      </c>
      <c r="D516" s="15">
        <v>100</v>
      </c>
      <c r="E516" s="16">
        <v>666719.87</v>
      </c>
      <c r="F516" s="17">
        <v>3625</v>
      </c>
      <c r="G516" s="17">
        <v>2484</v>
      </c>
      <c r="H516" s="18">
        <f t="shared" si="7"/>
        <v>183.92</v>
      </c>
    </row>
    <row r="517" spans="1:8" x14ac:dyDescent="0.2">
      <c r="A517" s="15" t="s">
        <v>978</v>
      </c>
      <c r="B517" s="15" t="s">
        <v>979</v>
      </c>
      <c r="C517" s="15" t="s">
        <v>980</v>
      </c>
      <c r="D517" s="15">
        <v>50</v>
      </c>
      <c r="E517" s="16">
        <v>111246.6</v>
      </c>
      <c r="F517" s="17">
        <v>19090</v>
      </c>
      <c r="G517" s="17">
        <v>15233</v>
      </c>
      <c r="H517" s="18">
        <f t="shared" si="7"/>
        <v>5.83</v>
      </c>
    </row>
    <row r="518" spans="1:8" x14ac:dyDescent="0.2">
      <c r="A518" s="15" t="s">
        <v>981</v>
      </c>
      <c r="B518" s="15" t="s">
        <v>982</v>
      </c>
      <c r="C518" s="15" t="s">
        <v>983</v>
      </c>
      <c r="D518" s="15">
        <v>50</v>
      </c>
      <c r="E518" s="16">
        <v>2933.9</v>
      </c>
      <c r="F518" s="17">
        <v>57</v>
      </c>
      <c r="G518" s="17">
        <v>42</v>
      </c>
      <c r="H518" s="18">
        <f t="shared" si="7"/>
        <v>51.47</v>
      </c>
    </row>
    <row r="519" spans="1:8" x14ac:dyDescent="0.2">
      <c r="A519" s="15" t="s">
        <v>984</v>
      </c>
      <c r="B519" s="15" t="s">
        <v>985</v>
      </c>
      <c r="C519" s="15" t="s">
        <v>986</v>
      </c>
      <c r="D519" s="15">
        <v>50</v>
      </c>
      <c r="E519" s="16">
        <v>11051.45</v>
      </c>
      <c r="F519" s="17">
        <v>188</v>
      </c>
      <c r="G519" s="17">
        <v>188</v>
      </c>
      <c r="H519" s="18">
        <f t="shared" si="7"/>
        <v>58.78</v>
      </c>
    </row>
    <row r="520" spans="1:8" x14ac:dyDescent="0.2">
      <c r="A520" s="15" t="s">
        <v>987</v>
      </c>
      <c r="B520" s="15" t="s">
        <v>988</v>
      </c>
      <c r="C520" s="15" t="s">
        <v>989</v>
      </c>
      <c r="D520" s="15">
        <v>50</v>
      </c>
      <c r="E520" s="16">
        <v>47.04</v>
      </c>
      <c r="F520" s="17">
        <v>5</v>
      </c>
      <c r="G520" s="17">
        <v>4</v>
      </c>
      <c r="H520" s="18">
        <f t="shared" ref="H520:H546" si="8">ROUND(E520/F520,2)</f>
        <v>9.41</v>
      </c>
    </row>
    <row r="521" spans="1:8" x14ac:dyDescent="0.2">
      <c r="A521" s="15" t="s">
        <v>990</v>
      </c>
      <c r="B521" s="15" t="s">
        <v>991</v>
      </c>
      <c r="C521" s="15" t="s">
        <v>992</v>
      </c>
      <c r="D521" s="15">
        <v>100</v>
      </c>
      <c r="E521" s="16">
        <v>22451.62</v>
      </c>
      <c r="F521" s="17">
        <v>28</v>
      </c>
      <c r="G521" s="17">
        <v>16</v>
      </c>
      <c r="H521" s="18">
        <f t="shared" si="8"/>
        <v>801.84</v>
      </c>
    </row>
    <row r="522" spans="1:8" x14ac:dyDescent="0.2">
      <c r="A522" s="15" t="s">
        <v>993</v>
      </c>
      <c r="B522" s="15" t="s">
        <v>994</v>
      </c>
      <c r="C522" s="15" t="s">
        <v>995</v>
      </c>
      <c r="D522" s="15">
        <v>100</v>
      </c>
      <c r="E522" s="16">
        <v>1642.2</v>
      </c>
      <c r="F522" s="17">
        <v>14</v>
      </c>
      <c r="G522" s="17">
        <v>12</v>
      </c>
      <c r="H522" s="18">
        <f t="shared" si="8"/>
        <v>117.3</v>
      </c>
    </row>
    <row r="523" spans="1:8" x14ac:dyDescent="0.2">
      <c r="A523" s="9" t="s">
        <v>996</v>
      </c>
      <c r="B523" s="10" t="s">
        <v>997</v>
      </c>
      <c r="C523" s="10" t="s">
        <v>998</v>
      </c>
      <c r="D523" s="21" t="s">
        <v>516</v>
      </c>
      <c r="E523" s="22">
        <f>SUM(E524+E525+E526)</f>
        <v>14183.48</v>
      </c>
      <c r="F523" s="23">
        <f>SUM(F524+F525+F526)</f>
        <v>771</v>
      </c>
      <c r="G523" s="23">
        <v>426</v>
      </c>
      <c r="H523" s="22">
        <f t="shared" si="8"/>
        <v>18.399999999999999</v>
      </c>
    </row>
    <row r="524" spans="1:8" x14ac:dyDescent="0.2">
      <c r="A524" s="15" t="s">
        <v>996</v>
      </c>
      <c r="B524" s="15" t="s">
        <v>997</v>
      </c>
      <c r="C524" s="15" t="s">
        <v>998</v>
      </c>
      <c r="D524" s="15">
        <v>50</v>
      </c>
      <c r="E524" s="16">
        <v>10440.31</v>
      </c>
      <c r="F524" s="17">
        <v>469</v>
      </c>
      <c r="G524" s="129">
        <v>426</v>
      </c>
      <c r="H524" s="18">
        <f t="shared" si="8"/>
        <v>22.26</v>
      </c>
    </row>
    <row r="525" spans="1:8" x14ac:dyDescent="0.2">
      <c r="A525" s="15" t="s">
        <v>996</v>
      </c>
      <c r="B525" s="15" t="s">
        <v>997</v>
      </c>
      <c r="C525" s="15" t="s">
        <v>998</v>
      </c>
      <c r="D525" s="15">
        <v>75</v>
      </c>
      <c r="E525" s="16">
        <v>2722.27</v>
      </c>
      <c r="F525" s="17">
        <v>276</v>
      </c>
      <c r="G525" s="139"/>
      <c r="H525" s="18">
        <f t="shared" si="8"/>
        <v>9.86</v>
      </c>
    </row>
    <row r="526" spans="1:8" x14ac:dyDescent="0.2">
      <c r="A526" s="15" t="s">
        <v>996</v>
      </c>
      <c r="B526" s="15" t="s">
        <v>997</v>
      </c>
      <c r="C526" s="15" t="s">
        <v>998</v>
      </c>
      <c r="D526" s="15">
        <v>100</v>
      </c>
      <c r="E526" s="16">
        <v>1020.9</v>
      </c>
      <c r="F526" s="17">
        <v>26</v>
      </c>
      <c r="G526" s="130"/>
      <c r="H526" s="18">
        <f t="shared" si="8"/>
        <v>39.270000000000003</v>
      </c>
    </row>
    <row r="527" spans="1:8" x14ac:dyDescent="0.2">
      <c r="A527" s="15" t="s">
        <v>999</v>
      </c>
      <c r="B527" s="15" t="s">
        <v>1000</v>
      </c>
      <c r="C527" s="15" t="s">
        <v>1001</v>
      </c>
      <c r="D527" s="15">
        <v>75</v>
      </c>
      <c r="E527" s="16">
        <v>323.73</v>
      </c>
      <c r="F527" s="17">
        <v>64</v>
      </c>
      <c r="G527" s="17">
        <v>45</v>
      </c>
      <c r="H527" s="18">
        <f t="shared" si="8"/>
        <v>5.0599999999999996</v>
      </c>
    </row>
    <row r="528" spans="1:8" x14ac:dyDescent="0.2">
      <c r="A528" s="15" t="s">
        <v>1002</v>
      </c>
      <c r="B528" s="15" t="s">
        <v>1003</v>
      </c>
      <c r="C528" s="15" t="s">
        <v>1004</v>
      </c>
      <c r="D528" s="15">
        <v>50</v>
      </c>
      <c r="E528" s="16">
        <v>2598.67</v>
      </c>
      <c r="F528" s="17">
        <v>124</v>
      </c>
      <c r="G528" s="129">
        <v>78</v>
      </c>
      <c r="H528" s="18">
        <f t="shared" si="8"/>
        <v>20.96</v>
      </c>
    </row>
    <row r="529" spans="1:8" x14ac:dyDescent="0.2">
      <c r="A529" s="15" t="s">
        <v>1002</v>
      </c>
      <c r="B529" s="15" t="s">
        <v>1003</v>
      </c>
      <c r="C529" s="15" t="s">
        <v>1004</v>
      </c>
      <c r="D529" s="15">
        <v>100</v>
      </c>
      <c r="E529" s="16">
        <v>29.46</v>
      </c>
      <c r="F529" s="17">
        <v>1</v>
      </c>
      <c r="G529" s="130"/>
      <c r="H529" s="18">
        <f t="shared" si="8"/>
        <v>29.46</v>
      </c>
    </row>
    <row r="530" spans="1:8" x14ac:dyDescent="0.2">
      <c r="A530" s="15" t="s">
        <v>1005</v>
      </c>
      <c r="B530" s="15" t="s">
        <v>1006</v>
      </c>
      <c r="C530" s="15" t="s">
        <v>1007</v>
      </c>
      <c r="D530" s="15">
        <v>50</v>
      </c>
      <c r="E530" s="16">
        <v>696.1</v>
      </c>
      <c r="F530" s="17">
        <v>44</v>
      </c>
      <c r="G530" s="129">
        <v>27</v>
      </c>
      <c r="H530" s="18">
        <f t="shared" si="8"/>
        <v>15.82</v>
      </c>
    </row>
    <row r="531" spans="1:8" x14ac:dyDescent="0.2">
      <c r="A531" s="15" t="s">
        <v>1005</v>
      </c>
      <c r="B531" s="15" t="s">
        <v>1006</v>
      </c>
      <c r="C531" s="15" t="s">
        <v>1007</v>
      </c>
      <c r="D531" s="15">
        <v>100</v>
      </c>
      <c r="E531" s="16">
        <v>70.099999999999994</v>
      </c>
      <c r="F531" s="17">
        <v>1</v>
      </c>
      <c r="G531" s="130"/>
      <c r="H531" s="18">
        <f t="shared" si="8"/>
        <v>70.099999999999994</v>
      </c>
    </row>
    <row r="532" spans="1:8" x14ac:dyDescent="0.2">
      <c r="A532" s="15" t="s">
        <v>1008</v>
      </c>
      <c r="B532" s="15" t="s">
        <v>1009</v>
      </c>
      <c r="C532" s="15" t="s">
        <v>1010</v>
      </c>
      <c r="D532" s="15">
        <v>50</v>
      </c>
      <c r="E532" s="16">
        <v>7145.54</v>
      </c>
      <c r="F532" s="17">
        <v>301</v>
      </c>
      <c r="G532" s="129">
        <v>260</v>
      </c>
      <c r="H532" s="18">
        <f t="shared" si="8"/>
        <v>23.74</v>
      </c>
    </row>
    <row r="533" spans="1:8" x14ac:dyDescent="0.2">
      <c r="A533" s="15" t="s">
        <v>1008</v>
      </c>
      <c r="B533" s="15" t="s">
        <v>1009</v>
      </c>
      <c r="C533" s="15" t="s">
        <v>1010</v>
      </c>
      <c r="D533" s="15">
        <v>75</v>
      </c>
      <c r="E533" s="16">
        <v>1932.96</v>
      </c>
      <c r="F533" s="17">
        <v>164</v>
      </c>
      <c r="G533" s="139"/>
      <c r="H533" s="18">
        <f t="shared" si="8"/>
        <v>11.79</v>
      </c>
    </row>
    <row r="534" spans="1:8" x14ac:dyDescent="0.2">
      <c r="A534" s="15" t="s">
        <v>1008</v>
      </c>
      <c r="B534" s="15" t="s">
        <v>1009</v>
      </c>
      <c r="C534" s="15" t="s">
        <v>1010</v>
      </c>
      <c r="D534" s="15">
        <v>100</v>
      </c>
      <c r="E534" s="16">
        <v>921.34</v>
      </c>
      <c r="F534" s="17">
        <v>24</v>
      </c>
      <c r="G534" s="130"/>
      <c r="H534" s="18">
        <f t="shared" si="8"/>
        <v>38.39</v>
      </c>
    </row>
    <row r="535" spans="1:8" x14ac:dyDescent="0.2">
      <c r="A535" s="15" t="s">
        <v>1011</v>
      </c>
      <c r="B535" s="15" t="s">
        <v>1012</v>
      </c>
      <c r="C535" s="15" t="s">
        <v>1013</v>
      </c>
      <c r="D535" s="15">
        <v>75</v>
      </c>
      <c r="E535" s="16">
        <v>97.35</v>
      </c>
      <c r="F535" s="17">
        <v>10</v>
      </c>
      <c r="G535" s="17">
        <v>4</v>
      </c>
      <c r="H535" s="18">
        <f t="shared" si="8"/>
        <v>9.74</v>
      </c>
    </row>
    <row r="536" spans="1:8" x14ac:dyDescent="0.2">
      <c r="A536" s="15" t="s">
        <v>1014</v>
      </c>
      <c r="B536" s="15" t="s">
        <v>1015</v>
      </c>
      <c r="C536" s="15" t="s">
        <v>1016</v>
      </c>
      <c r="D536" s="15">
        <v>75</v>
      </c>
      <c r="E536" s="16">
        <v>368.23</v>
      </c>
      <c r="F536" s="17">
        <v>38</v>
      </c>
      <c r="G536" s="17">
        <v>15</v>
      </c>
      <c r="H536" s="18">
        <f t="shared" si="8"/>
        <v>9.69</v>
      </c>
    </row>
    <row r="537" spans="1:8" x14ac:dyDescent="0.2">
      <c r="A537" s="9" t="s">
        <v>1017</v>
      </c>
      <c r="B537" s="10" t="s">
        <v>1018</v>
      </c>
      <c r="C537" s="10" t="s">
        <v>1019</v>
      </c>
      <c r="D537" s="21" t="s">
        <v>1020</v>
      </c>
      <c r="E537" s="22">
        <f>SUM(E538+E539)</f>
        <v>21658.400000000001</v>
      </c>
      <c r="F537" s="23">
        <f>SUM(F538+F539)</f>
        <v>561</v>
      </c>
      <c r="G537" s="23">
        <v>391</v>
      </c>
      <c r="H537" s="22">
        <f t="shared" si="8"/>
        <v>38.61</v>
      </c>
    </row>
    <row r="538" spans="1:8" x14ac:dyDescent="0.2">
      <c r="A538" s="15" t="s">
        <v>1017</v>
      </c>
      <c r="B538" s="15" t="s">
        <v>1018</v>
      </c>
      <c r="C538" s="15" t="s">
        <v>1019</v>
      </c>
      <c r="D538" s="15">
        <v>75</v>
      </c>
      <c r="E538" s="16">
        <v>12985.85</v>
      </c>
      <c r="F538" s="17">
        <v>230</v>
      </c>
      <c r="G538" s="129">
        <v>391</v>
      </c>
      <c r="H538" s="18">
        <f t="shared" si="8"/>
        <v>56.46</v>
      </c>
    </row>
    <row r="539" spans="1:8" x14ac:dyDescent="0.2">
      <c r="A539" s="15" t="s">
        <v>1017</v>
      </c>
      <c r="B539" s="15" t="s">
        <v>1018</v>
      </c>
      <c r="C539" s="15" t="s">
        <v>1019</v>
      </c>
      <c r="D539" s="15">
        <v>100</v>
      </c>
      <c r="E539" s="16">
        <v>8672.5499999999993</v>
      </c>
      <c r="F539" s="17">
        <v>331</v>
      </c>
      <c r="G539" s="130"/>
      <c r="H539" s="18">
        <f t="shared" si="8"/>
        <v>26.2</v>
      </c>
    </row>
    <row r="540" spans="1:8" x14ac:dyDescent="0.2">
      <c r="A540" s="15" t="s">
        <v>1021</v>
      </c>
      <c r="B540" s="15" t="s">
        <v>1022</v>
      </c>
      <c r="C540" s="15" t="s">
        <v>1023</v>
      </c>
      <c r="D540" s="15">
        <v>75</v>
      </c>
      <c r="E540" s="16">
        <v>2231.04</v>
      </c>
      <c r="F540" s="17">
        <v>35</v>
      </c>
      <c r="G540" s="129">
        <v>279</v>
      </c>
      <c r="H540" s="18">
        <f t="shared" si="8"/>
        <v>63.74</v>
      </c>
    </row>
    <row r="541" spans="1:8" x14ac:dyDescent="0.2">
      <c r="A541" s="15" t="s">
        <v>1021</v>
      </c>
      <c r="B541" s="15" t="s">
        <v>1022</v>
      </c>
      <c r="C541" s="15" t="s">
        <v>1023</v>
      </c>
      <c r="D541" s="15">
        <v>100</v>
      </c>
      <c r="E541" s="16">
        <v>8672.5499999999993</v>
      </c>
      <c r="F541" s="17">
        <v>331</v>
      </c>
      <c r="G541" s="130"/>
      <c r="H541" s="18">
        <f t="shared" si="8"/>
        <v>26.2</v>
      </c>
    </row>
    <row r="542" spans="1:8" x14ac:dyDescent="0.2">
      <c r="A542" s="15" t="s">
        <v>1024</v>
      </c>
      <c r="B542" s="15" t="s">
        <v>1025</v>
      </c>
      <c r="C542" s="15" t="s">
        <v>1026</v>
      </c>
      <c r="D542" s="15">
        <v>75</v>
      </c>
      <c r="E542" s="16">
        <v>2231.04</v>
      </c>
      <c r="F542" s="17">
        <v>35</v>
      </c>
      <c r="G542" s="17">
        <v>19</v>
      </c>
      <c r="H542" s="18">
        <f t="shared" si="8"/>
        <v>63.74</v>
      </c>
    </row>
    <row r="543" spans="1:8" x14ac:dyDescent="0.2">
      <c r="A543" s="15" t="s">
        <v>1027</v>
      </c>
      <c r="B543" s="15" t="s">
        <v>1028</v>
      </c>
      <c r="C543" s="15" t="s">
        <v>1029</v>
      </c>
      <c r="D543" s="15">
        <v>100</v>
      </c>
      <c r="E543" s="16">
        <v>8672.5499999999993</v>
      </c>
      <c r="F543" s="17">
        <v>331</v>
      </c>
      <c r="G543" s="17">
        <v>260</v>
      </c>
      <c r="H543" s="18">
        <f t="shared" si="8"/>
        <v>26.2</v>
      </c>
    </row>
    <row r="544" spans="1:8" x14ac:dyDescent="0.2">
      <c r="A544" s="15" t="s">
        <v>1030</v>
      </c>
      <c r="B544" s="15" t="s">
        <v>1031</v>
      </c>
      <c r="C544" s="15" t="s">
        <v>1032</v>
      </c>
      <c r="D544" s="15">
        <v>75</v>
      </c>
      <c r="E544" s="16">
        <v>10754.81</v>
      </c>
      <c r="F544" s="17">
        <v>195</v>
      </c>
      <c r="G544" s="17">
        <v>116</v>
      </c>
      <c r="H544" s="18">
        <f t="shared" si="8"/>
        <v>55.15</v>
      </c>
    </row>
    <row r="545" spans="1:10" ht="13.5" thickBot="1" x14ac:dyDescent="0.25">
      <c r="A545" s="15" t="s">
        <v>1033</v>
      </c>
      <c r="B545" s="15" t="s">
        <v>1034</v>
      </c>
      <c r="C545" s="15" t="s">
        <v>1032</v>
      </c>
      <c r="D545" s="15">
        <v>75</v>
      </c>
      <c r="E545" s="16">
        <v>10754.81</v>
      </c>
      <c r="F545" s="17">
        <v>195</v>
      </c>
      <c r="G545" s="17">
        <v>116</v>
      </c>
      <c r="H545" s="18">
        <f t="shared" si="8"/>
        <v>55.15</v>
      </c>
    </row>
    <row r="546" spans="1:10" ht="13.5" thickBot="1" x14ac:dyDescent="0.25">
      <c r="A546" s="119" t="s">
        <v>1035</v>
      </c>
      <c r="B546" s="120"/>
      <c r="C546" s="120"/>
      <c r="D546" s="121"/>
      <c r="E546" s="24">
        <f>E8+E11+E13+E26+E75+E267+E281+E303+E341+E367+E377+E406+E410+E464+E502+E511+E523+E537</f>
        <v>28937442.049999997</v>
      </c>
      <c r="F546" s="25">
        <f>F8+F11+F13+F26+F75+F267+F281+F303+F341+F367+F377+F406+F410+F464+F502+F511+F523+F537</f>
        <v>1109579</v>
      </c>
      <c r="G546" s="25">
        <v>399720</v>
      </c>
      <c r="H546" s="26">
        <f t="shared" si="8"/>
        <v>26.08</v>
      </c>
    </row>
    <row r="548" spans="1:10" ht="30" customHeight="1" thickBot="1" x14ac:dyDescent="0.25">
      <c r="A548" s="131" t="s">
        <v>1036</v>
      </c>
      <c r="B548" s="132"/>
      <c r="C548" s="132"/>
      <c r="D548" s="132"/>
      <c r="E548" s="132"/>
      <c r="F548" s="132"/>
      <c r="G548" s="132"/>
      <c r="H548" s="132"/>
    </row>
    <row r="549" spans="1:10" ht="39" thickBot="1" x14ac:dyDescent="0.25">
      <c r="A549" s="116" t="s">
        <v>1037</v>
      </c>
      <c r="B549" s="117"/>
      <c r="C549" s="118"/>
      <c r="D549" s="27" t="s">
        <v>8</v>
      </c>
      <c r="E549" s="27" t="s">
        <v>9</v>
      </c>
      <c r="F549" s="27" t="s">
        <v>10</v>
      </c>
      <c r="G549" s="27" t="s">
        <v>11</v>
      </c>
      <c r="H549" s="27" t="s">
        <v>12</v>
      </c>
    </row>
    <row r="550" spans="1:10" ht="18.75" customHeight="1" x14ac:dyDescent="0.2">
      <c r="A550" s="133" t="s">
        <v>1038</v>
      </c>
      <c r="B550" s="134"/>
      <c r="C550" s="135"/>
      <c r="D550" s="28">
        <v>50</v>
      </c>
      <c r="E550" s="29">
        <v>39399.769999999997</v>
      </c>
      <c r="F550" s="29">
        <v>5755</v>
      </c>
      <c r="G550" s="29">
        <v>4865</v>
      </c>
      <c r="H550" s="28">
        <f>ROUND(E550/F550,2)</f>
        <v>6.85</v>
      </c>
    </row>
    <row r="551" spans="1:10" ht="14.25" customHeight="1" thickBot="1" x14ac:dyDescent="0.25">
      <c r="A551" s="136" t="s">
        <v>1039</v>
      </c>
      <c r="B551" s="137"/>
      <c r="C551" s="138"/>
      <c r="D551" s="28">
        <v>25</v>
      </c>
      <c r="E551" s="29">
        <v>4407.54</v>
      </c>
      <c r="F551" s="29">
        <v>743</v>
      </c>
      <c r="G551" s="29">
        <v>580</v>
      </c>
      <c r="H551" s="28">
        <f>ROUND(E551/F551,2)</f>
        <v>5.93</v>
      </c>
    </row>
    <row r="552" spans="1:10" ht="13.5" thickBot="1" x14ac:dyDescent="0.25">
      <c r="A552" s="116" t="s">
        <v>1040</v>
      </c>
      <c r="B552" s="117"/>
      <c r="C552" s="117"/>
      <c r="D552" s="118"/>
      <c r="E552" s="30">
        <f>E550+E551</f>
        <v>43807.31</v>
      </c>
      <c r="F552" s="31">
        <f>F550+F551</f>
        <v>6498</v>
      </c>
      <c r="G552" s="32">
        <f>G550+G551</f>
        <v>5445</v>
      </c>
      <c r="H552" s="33">
        <f>ROUND(E552/F552,2)</f>
        <v>6.74</v>
      </c>
    </row>
    <row r="553" spans="1:10" ht="13.5" thickBot="1" x14ac:dyDescent="0.25">
      <c r="A553" s="34"/>
      <c r="B553" s="35"/>
      <c r="C553" s="36"/>
      <c r="D553" s="36"/>
      <c r="E553" s="36"/>
      <c r="F553" s="36"/>
      <c r="G553" s="37"/>
      <c r="H553" s="36"/>
    </row>
    <row r="554" spans="1:10" ht="13.5" thickBot="1" x14ac:dyDescent="0.25">
      <c r="A554" s="119" t="s">
        <v>1041</v>
      </c>
      <c r="B554" s="120"/>
      <c r="C554" s="120"/>
      <c r="D554" s="120"/>
      <c r="E554" s="120"/>
      <c r="F554" s="120"/>
      <c r="G554" s="121"/>
      <c r="H554" s="38">
        <v>404741</v>
      </c>
    </row>
    <row r="555" spans="1:10" x14ac:dyDescent="0.2">
      <c r="E555" s="2"/>
      <c r="F555" s="2"/>
      <c r="G555" s="2"/>
      <c r="H555" s="2"/>
    </row>
    <row r="556" spans="1:10" ht="12.75" customHeight="1" x14ac:dyDescent="0.2">
      <c r="A556" s="122" t="s">
        <v>1042</v>
      </c>
      <c r="B556" s="123"/>
      <c r="C556" s="123"/>
      <c r="D556" s="123"/>
      <c r="E556" s="123"/>
      <c r="F556" s="123"/>
      <c r="G556" s="123"/>
      <c r="H556" s="40"/>
      <c r="I556" s="40"/>
      <c r="J556" s="41"/>
    </row>
    <row r="557" spans="1:10" x14ac:dyDescent="0.2">
      <c r="A557" s="124"/>
      <c r="B557" s="125"/>
      <c r="C557" s="125"/>
      <c r="D557" s="125"/>
      <c r="E557" s="125"/>
      <c r="F557" s="125"/>
      <c r="G557" s="125"/>
      <c r="H557" s="40"/>
      <c r="I557" s="40"/>
      <c r="J557" s="41"/>
    </row>
    <row r="559" spans="1:10" ht="51" x14ac:dyDescent="0.2">
      <c r="A559" s="42" t="s">
        <v>1043</v>
      </c>
      <c r="B559" s="126" t="s">
        <v>1044</v>
      </c>
      <c r="C559" s="127"/>
      <c r="D559" s="42" t="s">
        <v>1169</v>
      </c>
      <c r="E559" s="43" t="s">
        <v>1045</v>
      </c>
      <c r="F559" s="128" t="s">
        <v>1046</v>
      </c>
      <c r="G559" s="128"/>
    </row>
    <row r="560" spans="1:10" x14ac:dyDescent="0.2">
      <c r="A560" s="115" t="s">
        <v>14</v>
      </c>
      <c r="B560" s="115"/>
      <c r="C560" s="115"/>
      <c r="D560" s="115"/>
      <c r="E560" s="44">
        <f>E561</f>
        <v>9</v>
      </c>
      <c r="F560" s="87">
        <f>F561</f>
        <v>3458</v>
      </c>
      <c r="G560" s="87"/>
    </row>
    <row r="561" spans="1:7" x14ac:dyDescent="0.2">
      <c r="A561" s="45">
        <v>1</v>
      </c>
      <c r="B561" s="88" t="s">
        <v>1047</v>
      </c>
      <c r="C561" s="89"/>
      <c r="D561" s="46" t="s">
        <v>1048</v>
      </c>
      <c r="E561" s="47">
        <v>9</v>
      </c>
      <c r="F561" s="113">
        <v>3458</v>
      </c>
      <c r="G561" s="114"/>
    </row>
    <row r="562" spans="1:7" x14ac:dyDescent="0.2">
      <c r="A562" s="115" t="s">
        <v>29</v>
      </c>
      <c r="B562" s="115"/>
      <c r="C562" s="115"/>
      <c r="D562" s="115"/>
      <c r="E562" s="48">
        <f>SUM(E563:E567)</f>
        <v>6</v>
      </c>
      <c r="F562" s="87">
        <f t="shared" ref="F562" si="9">SUM(F563:F567)</f>
        <v>3584.23</v>
      </c>
      <c r="G562" s="87"/>
    </row>
    <row r="563" spans="1:7" x14ac:dyDescent="0.2">
      <c r="A563" s="108">
        <v>3</v>
      </c>
      <c r="B563" s="88" t="s">
        <v>1049</v>
      </c>
      <c r="C563" s="89"/>
      <c r="D563" s="49" t="s">
        <v>1050</v>
      </c>
      <c r="E563" s="50">
        <v>1</v>
      </c>
      <c r="F563" s="101">
        <v>311.64</v>
      </c>
      <c r="G563" s="102"/>
    </row>
    <row r="564" spans="1:7" x14ac:dyDescent="0.2">
      <c r="A564" s="109"/>
      <c r="B564" s="88" t="s">
        <v>41</v>
      </c>
      <c r="C564" s="89"/>
      <c r="D564" s="49" t="s">
        <v>42</v>
      </c>
      <c r="E564" s="50">
        <v>1</v>
      </c>
      <c r="F564" s="101">
        <v>203.85</v>
      </c>
      <c r="G564" s="102"/>
    </row>
    <row r="565" spans="1:7" x14ac:dyDescent="0.2">
      <c r="A565" s="109"/>
      <c r="B565" s="88" t="s">
        <v>1051</v>
      </c>
      <c r="C565" s="89"/>
      <c r="D565" s="49" t="s">
        <v>1052</v>
      </c>
      <c r="E565" s="50">
        <v>2</v>
      </c>
      <c r="F565" s="101">
        <v>468.43</v>
      </c>
      <c r="G565" s="102"/>
    </row>
    <row r="566" spans="1:7" x14ac:dyDescent="0.2">
      <c r="A566" s="109"/>
      <c r="B566" s="95" t="s">
        <v>59</v>
      </c>
      <c r="C566" s="96"/>
      <c r="D566" s="51" t="s">
        <v>1053</v>
      </c>
      <c r="E566" s="50">
        <v>1</v>
      </c>
      <c r="F566" s="101">
        <v>11.31</v>
      </c>
      <c r="G566" s="102"/>
    </row>
    <row r="567" spans="1:7" x14ac:dyDescent="0.2">
      <c r="A567" s="110"/>
      <c r="B567" s="95" t="s">
        <v>1054</v>
      </c>
      <c r="C567" s="96"/>
      <c r="D567" s="51" t="s">
        <v>1055</v>
      </c>
      <c r="E567" s="50">
        <v>1</v>
      </c>
      <c r="F567" s="101">
        <v>2589</v>
      </c>
      <c r="G567" s="102"/>
    </row>
    <row r="568" spans="1:7" x14ac:dyDescent="0.2">
      <c r="A568" s="85" t="s">
        <v>1056</v>
      </c>
      <c r="B568" s="86"/>
      <c r="C568" s="86"/>
      <c r="D568" s="86"/>
      <c r="E568" s="52">
        <f>SUM(E569:E575)</f>
        <v>11</v>
      </c>
      <c r="F568" s="111">
        <f>SUM(F569:F575)</f>
        <v>4239.0600000000004</v>
      </c>
      <c r="G568" s="112"/>
    </row>
    <row r="569" spans="1:7" x14ac:dyDescent="0.2">
      <c r="A569" s="108">
        <v>4</v>
      </c>
      <c r="B569" s="95" t="s">
        <v>1057</v>
      </c>
      <c r="C569" s="96"/>
      <c r="D569" s="53" t="s">
        <v>1058</v>
      </c>
      <c r="E569" s="54">
        <v>3</v>
      </c>
      <c r="F569" s="97">
        <v>216.87</v>
      </c>
      <c r="G569" s="97"/>
    </row>
    <row r="570" spans="1:7" x14ac:dyDescent="0.2">
      <c r="A570" s="109"/>
      <c r="B570" s="95" t="s">
        <v>1059</v>
      </c>
      <c r="C570" s="96"/>
      <c r="D570" s="55" t="s">
        <v>1060</v>
      </c>
      <c r="E570" s="54">
        <v>1</v>
      </c>
      <c r="F570" s="97">
        <v>2718.67</v>
      </c>
      <c r="G570" s="97"/>
    </row>
    <row r="571" spans="1:7" x14ac:dyDescent="0.2">
      <c r="A571" s="109"/>
      <c r="B571" s="95" t="s">
        <v>1061</v>
      </c>
      <c r="C571" s="96"/>
      <c r="D571" s="55" t="s">
        <v>1062</v>
      </c>
      <c r="E571" s="54">
        <v>1</v>
      </c>
      <c r="F571" s="97">
        <v>55.52</v>
      </c>
      <c r="G571" s="97"/>
    </row>
    <row r="572" spans="1:7" x14ac:dyDescent="0.2">
      <c r="A572" s="109"/>
      <c r="B572" s="95" t="s">
        <v>114</v>
      </c>
      <c r="C572" s="96"/>
      <c r="D572" s="53" t="s">
        <v>1063</v>
      </c>
      <c r="E572" s="54">
        <v>2</v>
      </c>
      <c r="F572" s="97">
        <v>53.34</v>
      </c>
      <c r="G572" s="97"/>
    </row>
    <row r="573" spans="1:7" x14ac:dyDescent="0.2">
      <c r="A573" s="109"/>
      <c r="B573" s="95" t="s">
        <v>1064</v>
      </c>
      <c r="C573" s="96"/>
      <c r="D573" s="53" t="s">
        <v>1065</v>
      </c>
      <c r="E573" s="56">
        <v>2</v>
      </c>
      <c r="F573" s="97">
        <v>956.53000000000009</v>
      </c>
      <c r="G573" s="97"/>
    </row>
    <row r="574" spans="1:7" x14ac:dyDescent="0.2">
      <c r="A574" s="109"/>
      <c r="B574" s="95" t="s">
        <v>1066</v>
      </c>
      <c r="C574" s="96"/>
      <c r="D574" s="53" t="s">
        <v>1067</v>
      </c>
      <c r="E574" s="54">
        <v>1</v>
      </c>
      <c r="F574" s="97">
        <v>159.38999999999999</v>
      </c>
      <c r="G574" s="97"/>
    </row>
    <row r="575" spans="1:7" x14ac:dyDescent="0.2">
      <c r="A575" s="110"/>
      <c r="B575" s="95" t="s">
        <v>1068</v>
      </c>
      <c r="C575" s="96"/>
      <c r="D575" s="57" t="s">
        <v>1069</v>
      </c>
      <c r="E575" s="54">
        <v>1</v>
      </c>
      <c r="F575" s="97">
        <v>78.739999999999995</v>
      </c>
      <c r="G575" s="97"/>
    </row>
    <row r="576" spans="1:7" x14ac:dyDescent="0.2">
      <c r="A576" s="85" t="s">
        <v>1070</v>
      </c>
      <c r="B576" s="86"/>
      <c r="C576" s="86"/>
      <c r="D576" s="86"/>
      <c r="E576" s="52">
        <f>SUM(E577:E585)</f>
        <v>12</v>
      </c>
      <c r="F576" s="87">
        <f>SUM(F577:G585)</f>
        <v>25072.739999999998</v>
      </c>
      <c r="G576" s="87"/>
    </row>
    <row r="577" spans="1:7" x14ac:dyDescent="0.2">
      <c r="A577" s="108">
        <v>5</v>
      </c>
      <c r="B577" s="95" t="s">
        <v>373</v>
      </c>
      <c r="C577" s="96"/>
      <c r="D577" s="55" t="s">
        <v>1071</v>
      </c>
      <c r="E577" s="54">
        <v>3</v>
      </c>
      <c r="F577" s="101">
        <v>3406.3199999999997</v>
      </c>
      <c r="G577" s="102"/>
    </row>
    <row r="578" spans="1:7" x14ac:dyDescent="0.2">
      <c r="A578" s="109"/>
      <c r="B578" s="95" t="s">
        <v>382</v>
      </c>
      <c r="C578" s="96"/>
      <c r="D578" s="58" t="s">
        <v>383</v>
      </c>
      <c r="E578" s="54">
        <v>2</v>
      </c>
      <c r="F578" s="101">
        <v>12702.68</v>
      </c>
      <c r="G578" s="102"/>
    </row>
    <row r="579" spans="1:7" x14ac:dyDescent="0.2">
      <c r="A579" s="109"/>
      <c r="B579" s="95" t="s">
        <v>436</v>
      </c>
      <c r="C579" s="96"/>
      <c r="D579" s="58" t="s">
        <v>1072</v>
      </c>
      <c r="E579" s="54">
        <v>1</v>
      </c>
      <c r="F579" s="101">
        <v>3557.18</v>
      </c>
      <c r="G579" s="102"/>
    </row>
    <row r="580" spans="1:7" x14ac:dyDescent="0.2">
      <c r="A580" s="109"/>
      <c r="B580" s="95" t="s">
        <v>1073</v>
      </c>
      <c r="C580" s="96"/>
      <c r="D580" s="58" t="s">
        <v>1074</v>
      </c>
      <c r="E580" s="54">
        <v>1</v>
      </c>
      <c r="F580" s="101">
        <v>1094.51</v>
      </c>
      <c r="G580" s="102"/>
    </row>
    <row r="581" spans="1:7" x14ac:dyDescent="0.2">
      <c r="A581" s="109"/>
      <c r="B581" s="95" t="s">
        <v>1075</v>
      </c>
      <c r="C581" s="96"/>
      <c r="D581" s="53" t="s">
        <v>1076</v>
      </c>
      <c r="E581" s="54">
        <v>1</v>
      </c>
      <c r="F581" s="101">
        <v>303.64999999999998</v>
      </c>
      <c r="G581" s="102"/>
    </row>
    <row r="582" spans="1:7" x14ac:dyDescent="0.2">
      <c r="A582" s="109"/>
      <c r="B582" s="95" t="s">
        <v>1077</v>
      </c>
      <c r="C582" s="96"/>
      <c r="D582" s="57" t="s">
        <v>1078</v>
      </c>
      <c r="E582" s="54">
        <v>1</v>
      </c>
      <c r="F582" s="101">
        <v>378</v>
      </c>
      <c r="G582" s="102"/>
    </row>
    <row r="583" spans="1:7" x14ac:dyDescent="0.2">
      <c r="A583" s="109"/>
      <c r="B583" s="95" t="s">
        <v>473</v>
      </c>
      <c r="C583" s="96"/>
      <c r="D583" s="57" t="s">
        <v>474</v>
      </c>
      <c r="E583" s="54">
        <v>1</v>
      </c>
      <c r="F583" s="101">
        <v>2371.44</v>
      </c>
      <c r="G583" s="102"/>
    </row>
    <row r="584" spans="1:7" x14ac:dyDescent="0.2">
      <c r="A584" s="109"/>
      <c r="B584" s="95" t="s">
        <v>1079</v>
      </c>
      <c r="C584" s="96"/>
      <c r="D584" s="53" t="s">
        <v>1080</v>
      </c>
      <c r="E584" s="54">
        <v>1</v>
      </c>
      <c r="F584" s="101">
        <v>882</v>
      </c>
      <c r="G584" s="102"/>
    </row>
    <row r="585" spans="1:7" x14ac:dyDescent="0.2">
      <c r="A585" s="110"/>
      <c r="B585" s="95" t="s">
        <v>1081</v>
      </c>
      <c r="C585" s="96"/>
      <c r="D585" s="55" t="s">
        <v>1082</v>
      </c>
      <c r="E585" s="54">
        <v>1</v>
      </c>
      <c r="F585" s="101">
        <v>376.96</v>
      </c>
      <c r="G585" s="102"/>
    </row>
    <row r="586" spans="1:7" x14ac:dyDescent="0.2">
      <c r="A586" s="105" t="s">
        <v>1083</v>
      </c>
      <c r="B586" s="105"/>
      <c r="C586" s="105"/>
      <c r="D586" s="105"/>
      <c r="E586" s="48">
        <f>SUM(E587:E588)</f>
        <v>50</v>
      </c>
      <c r="F586" s="87">
        <f>SUM(F587:G588)</f>
        <v>156655.89999999997</v>
      </c>
      <c r="G586" s="87"/>
    </row>
    <row r="587" spans="1:7" x14ac:dyDescent="0.2">
      <c r="A587" s="98">
        <v>7</v>
      </c>
      <c r="B587" s="88" t="s">
        <v>1084</v>
      </c>
      <c r="C587" s="89"/>
      <c r="D587" s="55" t="s">
        <v>1085</v>
      </c>
      <c r="E587" s="59">
        <v>27</v>
      </c>
      <c r="F587" s="97">
        <v>74871.319999999963</v>
      </c>
      <c r="G587" s="97"/>
    </row>
    <row r="588" spans="1:7" x14ac:dyDescent="0.2">
      <c r="A588" s="100"/>
      <c r="B588" s="88" t="s">
        <v>557</v>
      </c>
      <c r="C588" s="89"/>
      <c r="D588" s="55" t="s">
        <v>1086</v>
      </c>
      <c r="E588" s="59">
        <v>23</v>
      </c>
      <c r="F588" s="97">
        <v>81784.580000000016</v>
      </c>
      <c r="G588" s="97"/>
    </row>
    <row r="589" spans="1:7" x14ac:dyDescent="0.2">
      <c r="A589" s="85" t="s">
        <v>563</v>
      </c>
      <c r="B589" s="86"/>
      <c r="C589" s="86"/>
      <c r="D589" s="86"/>
      <c r="E589" s="48">
        <f>SUM(E590:E598)</f>
        <v>43</v>
      </c>
      <c r="F589" s="87">
        <f>SUM(F590:G598)</f>
        <v>9851.17</v>
      </c>
      <c r="G589" s="87"/>
    </row>
    <row r="590" spans="1:7" x14ac:dyDescent="0.2">
      <c r="A590" s="98">
        <v>8</v>
      </c>
      <c r="B590" s="88" t="s">
        <v>1087</v>
      </c>
      <c r="C590" s="89"/>
      <c r="D590" s="55" t="s">
        <v>1088</v>
      </c>
      <c r="E590" s="60">
        <v>2</v>
      </c>
      <c r="F590" s="90">
        <v>4283.55</v>
      </c>
      <c r="G590" s="90"/>
    </row>
    <row r="591" spans="1:7" x14ac:dyDescent="0.2">
      <c r="A591" s="99"/>
      <c r="B591" s="95" t="s">
        <v>593</v>
      </c>
      <c r="C591" s="96"/>
      <c r="D591" s="55" t="s">
        <v>1089</v>
      </c>
      <c r="E591" s="60">
        <v>8</v>
      </c>
      <c r="F591" s="90">
        <v>891.62</v>
      </c>
      <c r="G591" s="90"/>
    </row>
    <row r="592" spans="1:7" x14ac:dyDescent="0.2">
      <c r="A592" s="99"/>
      <c r="B592" s="88" t="s">
        <v>1090</v>
      </c>
      <c r="C592" s="89"/>
      <c r="D592" s="55" t="s">
        <v>1091</v>
      </c>
      <c r="E592" s="60">
        <v>1</v>
      </c>
      <c r="F592" s="90">
        <v>117.47</v>
      </c>
      <c r="G592" s="90"/>
    </row>
    <row r="593" spans="1:7" x14ac:dyDescent="0.2">
      <c r="A593" s="99"/>
      <c r="B593" s="88" t="s">
        <v>596</v>
      </c>
      <c r="C593" s="89"/>
      <c r="D593" s="55" t="s">
        <v>1092</v>
      </c>
      <c r="E593" s="60">
        <v>1</v>
      </c>
      <c r="F593" s="90">
        <v>93.789999999999992</v>
      </c>
      <c r="G593" s="90"/>
    </row>
    <row r="594" spans="1:7" x14ac:dyDescent="0.2">
      <c r="A594" s="99"/>
      <c r="B594" s="88" t="s">
        <v>1093</v>
      </c>
      <c r="C594" s="89"/>
      <c r="D594" s="55" t="s">
        <v>1094</v>
      </c>
      <c r="E594" s="60">
        <v>3</v>
      </c>
      <c r="F594" s="90">
        <v>369.78000000000003</v>
      </c>
      <c r="G594" s="90"/>
    </row>
    <row r="595" spans="1:7" x14ac:dyDescent="0.2">
      <c r="A595" s="99"/>
      <c r="B595" s="88" t="s">
        <v>1095</v>
      </c>
      <c r="C595" s="89"/>
      <c r="D595" s="53" t="s">
        <v>1096</v>
      </c>
      <c r="E595" s="60">
        <v>1</v>
      </c>
      <c r="F595" s="90">
        <v>46.8</v>
      </c>
      <c r="G595" s="90"/>
    </row>
    <row r="596" spans="1:7" x14ac:dyDescent="0.2">
      <c r="A596" s="99"/>
      <c r="B596" s="88" t="s">
        <v>617</v>
      </c>
      <c r="C596" s="89"/>
      <c r="D596" s="55" t="s">
        <v>1097</v>
      </c>
      <c r="E596" s="60">
        <v>25</v>
      </c>
      <c r="F596" s="90">
        <v>3872.7599999999998</v>
      </c>
      <c r="G596" s="90"/>
    </row>
    <row r="597" spans="1:7" x14ac:dyDescent="0.2">
      <c r="A597" s="99"/>
      <c r="B597" s="88" t="s">
        <v>1098</v>
      </c>
      <c r="C597" s="89"/>
      <c r="D597" s="53" t="s">
        <v>1099</v>
      </c>
      <c r="E597" s="60">
        <v>1</v>
      </c>
      <c r="F597" s="90">
        <v>64.959999999999994</v>
      </c>
      <c r="G597" s="90"/>
    </row>
    <row r="598" spans="1:7" x14ac:dyDescent="0.2">
      <c r="A598" s="100"/>
      <c r="B598" s="88" t="s">
        <v>1100</v>
      </c>
      <c r="C598" s="89"/>
      <c r="D598" s="55" t="s">
        <v>1101</v>
      </c>
      <c r="E598" s="60">
        <v>1</v>
      </c>
      <c r="F598" s="90">
        <v>110.44</v>
      </c>
      <c r="G598" s="90"/>
    </row>
    <row r="599" spans="1:7" x14ac:dyDescent="0.2">
      <c r="A599" s="103" t="s">
        <v>626</v>
      </c>
      <c r="B599" s="104"/>
      <c r="C599" s="104"/>
      <c r="D599" s="104"/>
      <c r="E599" s="52">
        <f>E600</f>
        <v>2</v>
      </c>
      <c r="F599" s="87">
        <f>F600</f>
        <v>103.15</v>
      </c>
      <c r="G599" s="87"/>
    </row>
    <row r="600" spans="1:7" x14ac:dyDescent="0.2">
      <c r="A600" s="61">
        <v>9</v>
      </c>
      <c r="B600" s="88" t="s">
        <v>1102</v>
      </c>
      <c r="C600" s="89"/>
      <c r="D600" s="53" t="s">
        <v>1103</v>
      </c>
      <c r="E600" s="54">
        <v>2</v>
      </c>
      <c r="F600" s="97">
        <v>103.15</v>
      </c>
      <c r="G600" s="97"/>
    </row>
    <row r="601" spans="1:7" x14ac:dyDescent="0.2">
      <c r="A601" s="103" t="s">
        <v>675</v>
      </c>
      <c r="B601" s="104"/>
      <c r="C601" s="104"/>
      <c r="D601" s="104"/>
      <c r="E601" s="52">
        <f>SUM(E602:E603)</f>
        <v>20</v>
      </c>
      <c r="F601" s="87">
        <f>SUM(F602:G603)</f>
        <v>4975.2200000000012</v>
      </c>
      <c r="G601" s="87"/>
    </row>
    <row r="602" spans="1:7" x14ac:dyDescent="0.2">
      <c r="A602" s="98">
        <v>10</v>
      </c>
      <c r="B602" s="95" t="s">
        <v>1104</v>
      </c>
      <c r="C602" s="96"/>
      <c r="D602" s="46" t="s">
        <v>1105</v>
      </c>
      <c r="E602" s="54">
        <v>2</v>
      </c>
      <c r="F602" s="97">
        <v>1225.9000000000001</v>
      </c>
      <c r="G602" s="97"/>
    </row>
    <row r="603" spans="1:7" x14ac:dyDescent="0.2">
      <c r="A603" s="100"/>
      <c r="B603" s="95" t="s">
        <v>1106</v>
      </c>
      <c r="C603" s="96"/>
      <c r="D603" s="58" t="s">
        <v>1107</v>
      </c>
      <c r="E603" s="54">
        <v>18</v>
      </c>
      <c r="F603" s="97">
        <v>3749.3200000000006</v>
      </c>
      <c r="G603" s="97"/>
    </row>
    <row r="604" spans="1:7" x14ac:dyDescent="0.2">
      <c r="A604" s="105" t="s">
        <v>1108</v>
      </c>
      <c r="B604" s="105"/>
      <c r="C604" s="105"/>
      <c r="D604" s="105"/>
      <c r="E604" s="48">
        <f>SUM(E605:E616)</f>
        <v>14</v>
      </c>
      <c r="F604" s="87">
        <f>SUM(F605:G616)</f>
        <v>19526.640000000003</v>
      </c>
      <c r="G604" s="87"/>
    </row>
    <row r="605" spans="1:7" x14ac:dyDescent="0.2">
      <c r="A605" s="98">
        <v>11</v>
      </c>
      <c r="B605" s="95" t="s">
        <v>714</v>
      </c>
      <c r="C605" s="96"/>
      <c r="D605" s="53" t="s">
        <v>1109</v>
      </c>
      <c r="E605" s="62">
        <v>1</v>
      </c>
      <c r="F605" s="106">
        <v>89.28</v>
      </c>
      <c r="G605" s="107"/>
    </row>
    <row r="606" spans="1:7" x14ac:dyDescent="0.2">
      <c r="A606" s="99"/>
      <c r="B606" s="95" t="s">
        <v>1110</v>
      </c>
      <c r="C606" s="96"/>
      <c r="D606" s="53" t="s">
        <v>1111</v>
      </c>
      <c r="E606" s="62">
        <v>1</v>
      </c>
      <c r="F606" s="106">
        <v>2588.88</v>
      </c>
      <c r="G606" s="107"/>
    </row>
    <row r="607" spans="1:7" x14ac:dyDescent="0.2">
      <c r="A607" s="99"/>
      <c r="B607" s="95" t="s">
        <v>1112</v>
      </c>
      <c r="C607" s="96"/>
      <c r="D607" s="53" t="s">
        <v>1113</v>
      </c>
      <c r="E607" s="62">
        <v>1</v>
      </c>
      <c r="F607" s="106">
        <v>31.11</v>
      </c>
      <c r="G607" s="107"/>
    </row>
    <row r="608" spans="1:7" x14ac:dyDescent="0.2">
      <c r="A608" s="99"/>
      <c r="B608" s="95" t="s">
        <v>1114</v>
      </c>
      <c r="C608" s="96"/>
      <c r="D608" s="53" t="s">
        <v>1115</v>
      </c>
      <c r="E608" s="62">
        <v>1</v>
      </c>
      <c r="F608" s="106">
        <v>3800.52</v>
      </c>
      <c r="G608" s="107"/>
    </row>
    <row r="609" spans="1:7" x14ac:dyDescent="0.2">
      <c r="A609" s="99"/>
      <c r="B609" s="95" t="s">
        <v>726</v>
      </c>
      <c r="C609" s="96"/>
      <c r="D609" s="53" t="s">
        <v>1116</v>
      </c>
      <c r="E609" s="62">
        <v>3</v>
      </c>
      <c r="F609" s="106">
        <v>5382.72</v>
      </c>
      <c r="G609" s="107"/>
    </row>
    <row r="610" spans="1:7" x14ac:dyDescent="0.2">
      <c r="A610" s="99"/>
      <c r="B610" s="95" t="s">
        <v>729</v>
      </c>
      <c r="C610" s="96"/>
      <c r="D610" s="53" t="s">
        <v>1117</v>
      </c>
      <c r="E610" s="62">
        <v>1</v>
      </c>
      <c r="F610" s="106">
        <v>94.62</v>
      </c>
      <c r="G610" s="107"/>
    </row>
    <row r="611" spans="1:7" x14ac:dyDescent="0.2">
      <c r="A611" s="99"/>
      <c r="B611" s="95" t="s">
        <v>732</v>
      </c>
      <c r="C611" s="96"/>
      <c r="D611" s="53" t="s">
        <v>1118</v>
      </c>
      <c r="E611" s="62">
        <v>1</v>
      </c>
      <c r="F611" s="106">
        <v>2064.6</v>
      </c>
      <c r="G611" s="107"/>
    </row>
    <row r="612" spans="1:7" x14ac:dyDescent="0.2">
      <c r="A612" s="99"/>
      <c r="B612" s="95" t="s">
        <v>738</v>
      </c>
      <c r="C612" s="96"/>
      <c r="D612" s="55" t="s">
        <v>1119</v>
      </c>
      <c r="E612" s="62">
        <v>1</v>
      </c>
      <c r="F612" s="106">
        <v>1684.72</v>
      </c>
      <c r="G612" s="107"/>
    </row>
    <row r="613" spans="1:7" x14ac:dyDescent="0.2">
      <c r="A613" s="99"/>
      <c r="B613" s="95" t="s">
        <v>750</v>
      </c>
      <c r="C613" s="96"/>
      <c r="D613" s="63" t="s">
        <v>1120</v>
      </c>
      <c r="E613" s="62">
        <v>1</v>
      </c>
      <c r="F613" s="106">
        <v>6.52</v>
      </c>
      <c r="G613" s="107"/>
    </row>
    <row r="614" spans="1:7" x14ac:dyDescent="0.2">
      <c r="A614" s="99"/>
      <c r="B614" s="95" t="s">
        <v>1121</v>
      </c>
      <c r="C614" s="96"/>
      <c r="D614" s="58" t="s">
        <v>1122</v>
      </c>
      <c r="E614" s="62">
        <v>1</v>
      </c>
      <c r="F614" s="106">
        <v>1784.08</v>
      </c>
      <c r="G614" s="107"/>
    </row>
    <row r="615" spans="1:7" x14ac:dyDescent="0.2">
      <c r="A615" s="99"/>
      <c r="B615" s="95" t="s">
        <v>1123</v>
      </c>
      <c r="C615" s="96"/>
      <c r="D615" s="58" t="s">
        <v>1124</v>
      </c>
      <c r="E615" s="62">
        <v>1</v>
      </c>
      <c r="F615" s="106">
        <v>80.099999999999994</v>
      </c>
      <c r="G615" s="107"/>
    </row>
    <row r="616" spans="1:7" x14ac:dyDescent="0.2">
      <c r="A616" s="100"/>
      <c r="B616" s="88" t="s">
        <v>1125</v>
      </c>
      <c r="C616" s="89"/>
      <c r="D616" s="55" t="s">
        <v>1126</v>
      </c>
      <c r="E616" s="62">
        <v>1</v>
      </c>
      <c r="F616" s="106">
        <v>1919.49</v>
      </c>
      <c r="G616" s="107"/>
    </row>
    <row r="617" spans="1:7" x14ac:dyDescent="0.2">
      <c r="A617" s="64" t="s">
        <v>765</v>
      </c>
      <c r="B617" s="65"/>
      <c r="C617" s="66"/>
      <c r="D617" s="66"/>
      <c r="E617" s="52">
        <f>SUM(E618:E622)</f>
        <v>9</v>
      </c>
      <c r="F617" s="91">
        <f>SUM(F618:F622)</f>
        <v>7995.5300000000007</v>
      </c>
      <c r="G617" s="92"/>
    </row>
    <row r="618" spans="1:7" x14ac:dyDescent="0.2">
      <c r="A618" s="98">
        <v>13</v>
      </c>
      <c r="B618" s="95" t="s">
        <v>1127</v>
      </c>
      <c r="C618" s="96"/>
      <c r="D618" s="55" t="s">
        <v>1128</v>
      </c>
      <c r="E618" s="67">
        <v>3</v>
      </c>
      <c r="F618" s="106">
        <v>2092.4700000000003</v>
      </c>
      <c r="G618" s="107"/>
    </row>
    <row r="619" spans="1:7" x14ac:dyDescent="0.2">
      <c r="A619" s="99"/>
      <c r="B619" s="95" t="s">
        <v>1129</v>
      </c>
      <c r="C619" s="96"/>
      <c r="D619" s="55" t="s">
        <v>1130</v>
      </c>
      <c r="E619" s="67">
        <v>1</v>
      </c>
      <c r="F619" s="106">
        <v>123.26</v>
      </c>
      <c r="G619" s="107"/>
    </row>
    <row r="620" spans="1:7" x14ac:dyDescent="0.2">
      <c r="A620" s="99"/>
      <c r="B620" s="95" t="s">
        <v>1131</v>
      </c>
      <c r="C620" s="96"/>
      <c r="D620" s="55" t="s">
        <v>1132</v>
      </c>
      <c r="E620" s="67">
        <v>3</v>
      </c>
      <c r="F620" s="106">
        <v>5472.1</v>
      </c>
      <c r="G620" s="107"/>
    </row>
    <row r="621" spans="1:7" x14ac:dyDescent="0.2">
      <c r="A621" s="99"/>
      <c r="B621" s="95" t="s">
        <v>1133</v>
      </c>
      <c r="C621" s="96"/>
      <c r="D621" s="55" t="s">
        <v>1134</v>
      </c>
      <c r="E621" s="67">
        <v>1</v>
      </c>
      <c r="F621" s="106">
        <v>154.80000000000001</v>
      </c>
      <c r="G621" s="107"/>
    </row>
    <row r="622" spans="1:7" x14ac:dyDescent="0.2">
      <c r="A622" s="100"/>
      <c r="B622" s="95" t="s">
        <v>1135</v>
      </c>
      <c r="C622" s="96"/>
      <c r="D622" s="55" t="s">
        <v>1136</v>
      </c>
      <c r="E622" s="67">
        <v>1</v>
      </c>
      <c r="F622" s="106">
        <v>152.9</v>
      </c>
      <c r="G622" s="107"/>
    </row>
    <row r="623" spans="1:7" x14ac:dyDescent="0.2">
      <c r="A623" s="105" t="s">
        <v>777</v>
      </c>
      <c r="B623" s="105"/>
      <c r="C623" s="105"/>
      <c r="D623" s="105"/>
      <c r="E623" s="48">
        <f>SUM(E624:E631)</f>
        <v>81</v>
      </c>
      <c r="F623" s="91">
        <f>SUM(F624:G631)</f>
        <v>25929.798559999988</v>
      </c>
      <c r="G623" s="92"/>
    </row>
    <row r="624" spans="1:7" x14ac:dyDescent="0.2">
      <c r="A624" s="98">
        <v>14</v>
      </c>
      <c r="B624" s="88" t="s">
        <v>823</v>
      </c>
      <c r="C624" s="89"/>
      <c r="D624" s="55" t="s">
        <v>1137</v>
      </c>
      <c r="E624" s="68">
        <v>1</v>
      </c>
      <c r="F624" s="101">
        <v>2361.98</v>
      </c>
      <c r="G624" s="102"/>
    </row>
    <row r="625" spans="1:7" x14ac:dyDescent="0.2">
      <c r="A625" s="99"/>
      <c r="B625" s="95" t="s">
        <v>1138</v>
      </c>
      <c r="C625" s="96"/>
      <c r="D625" s="55" t="s">
        <v>1139</v>
      </c>
      <c r="E625" s="68">
        <v>1</v>
      </c>
      <c r="F625" s="101">
        <v>85.9</v>
      </c>
      <c r="G625" s="102"/>
    </row>
    <row r="626" spans="1:7" x14ac:dyDescent="0.2">
      <c r="A626" s="99"/>
      <c r="B626" s="95" t="s">
        <v>1140</v>
      </c>
      <c r="C626" s="96"/>
      <c r="D626" s="55" t="s">
        <v>1141</v>
      </c>
      <c r="E626" s="68">
        <v>2</v>
      </c>
      <c r="F626" s="101">
        <v>393.22</v>
      </c>
      <c r="G626" s="102"/>
    </row>
    <row r="627" spans="1:7" x14ac:dyDescent="0.2">
      <c r="A627" s="99"/>
      <c r="B627" s="95" t="s">
        <v>1142</v>
      </c>
      <c r="C627" s="96"/>
      <c r="D627" s="55" t="s">
        <v>1143</v>
      </c>
      <c r="E627" s="68">
        <v>1</v>
      </c>
      <c r="F627" s="101">
        <v>271.43</v>
      </c>
      <c r="G627" s="102"/>
    </row>
    <row r="628" spans="1:7" x14ac:dyDescent="0.2">
      <c r="A628" s="99"/>
      <c r="B628" s="95" t="s">
        <v>800</v>
      </c>
      <c r="C628" s="96"/>
      <c r="D628" s="55" t="s">
        <v>1144</v>
      </c>
      <c r="E628" s="68">
        <v>66</v>
      </c>
      <c r="F628" s="101">
        <v>20998.26855999999</v>
      </c>
      <c r="G628" s="102"/>
    </row>
    <row r="629" spans="1:7" x14ac:dyDescent="0.2">
      <c r="A629" s="99"/>
      <c r="B629" s="95" t="s">
        <v>809</v>
      </c>
      <c r="C629" s="96"/>
      <c r="D629" s="55" t="s">
        <v>1145</v>
      </c>
      <c r="E629" s="68">
        <v>1</v>
      </c>
      <c r="F629" s="101">
        <v>55.02</v>
      </c>
      <c r="G629" s="102"/>
    </row>
    <row r="630" spans="1:7" x14ac:dyDescent="0.2">
      <c r="A630" s="99"/>
      <c r="B630" s="95" t="s">
        <v>1146</v>
      </c>
      <c r="C630" s="96"/>
      <c r="D630" s="53" t="s">
        <v>1147</v>
      </c>
      <c r="E630" s="68">
        <v>5</v>
      </c>
      <c r="F630" s="101">
        <v>538.02</v>
      </c>
      <c r="G630" s="102"/>
    </row>
    <row r="631" spans="1:7" x14ac:dyDescent="0.2">
      <c r="A631" s="100"/>
      <c r="B631" s="88" t="s">
        <v>868</v>
      </c>
      <c r="C631" s="89"/>
      <c r="D631" s="55" t="s">
        <v>1148</v>
      </c>
      <c r="E631" s="68">
        <v>4</v>
      </c>
      <c r="F631" s="101">
        <v>1225.96</v>
      </c>
      <c r="G631" s="102"/>
    </row>
    <row r="632" spans="1:7" x14ac:dyDescent="0.2">
      <c r="A632" s="103" t="s">
        <v>871</v>
      </c>
      <c r="B632" s="104"/>
      <c r="C632" s="104"/>
      <c r="D632" s="104"/>
      <c r="E632" s="48">
        <f>E633+E634</f>
        <v>58</v>
      </c>
      <c r="F632" s="91">
        <f>F633+F634</f>
        <v>6820.2799999999979</v>
      </c>
      <c r="G632" s="92"/>
    </row>
    <row r="633" spans="1:7" x14ac:dyDescent="0.2">
      <c r="A633" s="98">
        <v>15</v>
      </c>
      <c r="B633" s="88" t="s">
        <v>1149</v>
      </c>
      <c r="C633" s="89"/>
      <c r="D633" s="53" t="s">
        <v>1150</v>
      </c>
      <c r="E633" s="67">
        <v>1</v>
      </c>
      <c r="F633" s="101">
        <v>278.44</v>
      </c>
      <c r="G633" s="102"/>
    </row>
    <row r="634" spans="1:7" x14ac:dyDescent="0.2">
      <c r="A634" s="100"/>
      <c r="B634" s="88" t="s">
        <v>1151</v>
      </c>
      <c r="C634" s="89"/>
      <c r="D634" s="53" t="s">
        <v>1152</v>
      </c>
      <c r="E634" s="67">
        <v>57</v>
      </c>
      <c r="F634" s="101">
        <v>6541.8399999999983</v>
      </c>
      <c r="G634" s="102"/>
    </row>
    <row r="635" spans="1:7" x14ac:dyDescent="0.2">
      <c r="A635" s="85" t="s">
        <v>940</v>
      </c>
      <c r="B635" s="86"/>
      <c r="C635" s="86"/>
      <c r="D635" s="86"/>
      <c r="E635" s="52">
        <f>E636+E637+E638</f>
        <v>9</v>
      </c>
      <c r="F635" s="91">
        <f>F636+F637+F638</f>
        <v>4401.2</v>
      </c>
      <c r="G635" s="92"/>
    </row>
    <row r="636" spans="1:7" x14ac:dyDescent="0.2">
      <c r="A636" s="98">
        <v>16</v>
      </c>
      <c r="B636" s="88" t="s">
        <v>946</v>
      </c>
      <c r="C636" s="89"/>
      <c r="D636" s="55" t="s">
        <v>1153</v>
      </c>
      <c r="E636" s="69">
        <v>1</v>
      </c>
      <c r="F636" s="90">
        <v>843.42</v>
      </c>
      <c r="G636" s="90"/>
    </row>
    <row r="637" spans="1:7" x14ac:dyDescent="0.2">
      <c r="A637" s="99"/>
      <c r="B637" s="88" t="s">
        <v>949</v>
      </c>
      <c r="C637" s="89"/>
      <c r="D637" s="55" t="s">
        <v>1154</v>
      </c>
      <c r="E637" s="69">
        <v>7</v>
      </c>
      <c r="F637" s="90">
        <v>3546.62</v>
      </c>
      <c r="G637" s="90"/>
    </row>
    <row r="638" spans="1:7" x14ac:dyDescent="0.2">
      <c r="A638" s="100"/>
      <c r="B638" s="88" t="s">
        <v>952</v>
      </c>
      <c r="C638" s="89"/>
      <c r="D638" s="53" t="s">
        <v>1155</v>
      </c>
      <c r="E638" s="69">
        <v>1</v>
      </c>
      <c r="F638" s="90">
        <v>11.16</v>
      </c>
      <c r="G638" s="90"/>
    </row>
    <row r="639" spans="1:7" x14ac:dyDescent="0.2">
      <c r="A639" s="85" t="s">
        <v>967</v>
      </c>
      <c r="B639" s="86"/>
      <c r="C639" s="86"/>
      <c r="D639" s="86"/>
      <c r="E639" s="52">
        <f>SUM(E640:E641)</f>
        <v>2</v>
      </c>
      <c r="F639" s="91">
        <f>SUM(F640:G641)</f>
        <v>1341.8899999999999</v>
      </c>
      <c r="G639" s="92"/>
    </row>
    <row r="640" spans="1:7" x14ac:dyDescent="0.2">
      <c r="A640" s="93">
        <v>17</v>
      </c>
      <c r="B640" s="95" t="s">
        <v>1156</v>
      </c>
      <c r="C640" s="96"/>
      <c r="D640" s="55" t="s">
        <v>1157</v>
      </c>
      <c r="E640" s="69">
        <v>1</v>
      </c>
      <c r="F640" s="97">
        <v>174.85</v>
      </c>
      <c r="G640" s="97"/>
    </row>
    <row r="641" spans="1:7" x14ac:dyDescent="0.2">
      <c r="A641" s="94"/>
      <c r="B641" s="88" t="s">
        <v>1158</v>
      </c>
      <c r="C641" s="89"/>
      <c r="D641" s="55" t="s">
        <v>1159</v>
      </c>
      <c r="E641" s="69">
        <v>1</v>
      </c>
      <c r="F641" s="97">
        <v>1167.04</v>
      </c>
      <c r="G641" s="97"/>
    </row>
    <row r="642" spans="1:7" x14ac:dyDescent="0.2">
      <c r="A642" s="85" t="s">
        <v>1160</v>
      </c>
      <c r="B642" s="86"/>
      <c r="C642" s="86"/>
      <c r="D642" s="86"/>
      <c r="E642" s="52">
        <f>E643</f>
        <v>1</v>
      </c>
      <c r="F642" s="87">
        <f>F643</f>
        <v>68.760000000000005</v>
      </c>
      <c r="G642" s="87"/>
    </row>
    <row r="643" spans="1:7" x14ac:dyDescent="0.2">
      <c r="A643" s="61">
        <v>20</v>
      </c>
      <c r="B643" s="88" t="s">
        <v>1160</v>
      </c>
      <c r="C643" s="89"/>
      <c r="D643" s="55" t="s">
        <v>1161</v>
      </c>
      <c r="E643" s="69">
        <v>1</v>
      </c>
      <c r="F643" s="90">
        <v>68.760000000000005</v>
      </c>
      <c r="G643" s="90"/>
    </row>
    <row r="644" spans="1:7" x14ac:dyDescent="0.2">
      <c r="A644" s="74" t="s">
        <v>1162</v>
      </c>
      <c r="B644" s="75"/>
      <c r="C644" s="75"/>
      <c r="D644" s="75"/>
      <c r="E644" s="70">
        <v>327</v>
      </c>
      <c r="F644" s="81">
        <f>F642+F635+F632+F623+F617+F604+F601+F599+F589+F586+F576+F568+F562+F560+F639</f>
        <v>274023.56855999993</v>
      </c>
      <c r="G644" s="82"/>
    </row>
    <row r="645" spans="1:7" x14ac:dyDescent="0.2">
      <c r="A645" s="78" t="s">
        <v>1163</v>
      </c>
      <c r="B645" s="79"/>
      <c r="C645" s="79"/>
      <c r="D645" s="79"/>
      <c r="E645" s="80"/>
      <c r="F645" s="81">
        <v>0</v>
      </c>
      <c r="G645" s="82"/>
    </row>
    <row r="646" spans="1:7" x14ac:dyDescent="0.2">
      <c r="A646" s="78" t="s">
        <v>1164</v>
      </c>
      <c r="B646" s="79"/>
      <c r="C646" s="79"/>
      <c r="D646" s="79"/>
      <c r="E646" s="80"/>
      <c r="F646" s="81">
        <v>155517.87</v>
      </c>
      <c r="G646" s="82"/>
    </row>
    <row r="647" spans="1:7" x14ac:dyDescent="0.2">
      <c r="A647" s="71" t="s">
        <v>1165</v>
      </c>
      <c r="B647" s="72"/>
      <c r="C647" s="72"/>
      <c r="D647" s="72"/>
      <c r="E647" s="73"/>
      <c r="F647" s="81">
        <v>333028.34000000003</v>
      </c>
      <c r="G647" s="82"/>
    </row>
    <row r="648" spans="1:7" x14ac:dyDescent="0.2">
      <c r="A648" s="71" t="s">
        <v>1166</v>
      </c>
      <c r="B648" s="72"/>
      <c r="C648" s="72"/>
      <c r="D648" s="72"/>
      <c r="E648" s="73"/>
      <c r="F648" s="83">
        <v>0</v>
      </c>
      <c r="G648" s="84"/>
    </row>
    <row r="649" spans="1:7" x14ac:dyDescent="0.2">
      <c r="A649" s="78" t="s">
        <v>1167</v>
      </c>
      <c r="B649" s="79"/>
      <c r="C649" s="79"/>
      <c r="D649" s="79"/>
      <c r="E649" s="80"/>
      <c r="F649" s="81">
        <v>14003.57</v>
      </c>
      <c r="G649" s="82"/>
    </row>
    <row r="650" spans="1:7" x14ac:dyDescent="0.2">
      <c r="A650" s="74" t="s">
        <v>1168</v>
      </c>
      <c r="B650" s="75"/>
      <c r="C650" s="75"/>
      <c r="D650" s="76"/>
      <c r="E650" s="77">
        <f>E546+E552+F644+F645+F646+F647+F648+F649</f>
        <v>29757822.708559997</v>
      </c>
      <c r="F650" s="77"/>
      <c r="G650" s="77"/>
    </row>
  </sheetData>
  <mergeCells count="370">
    <mergeCell ref="G32:G33"/>
    <mergeCell ref="G34:G35"/>
    <mergeCell ref="G38:G39"/>
    <mergeCell ref="G40:G41"/>
    <mergeCell ref="G42:G43"/>
    <mergeCell ref="G46:G47"/>
    <mergeCell ref="A1:F1"/>
    <mergeCell ref="A2:F2"/>
    <mergeCell ref="A3:F3"/>
    <mergeCell ref="A5:H5"/>
    <mergeCell ref="A6:H6"/>
    <mergeCell ref="G27:G29"/>
    <mergeCell ref="G64:G65"/>
    <mergeCell ref="G68:G70"/>
    <mergeCell ref="G71:G72"/>
    <mergeCell ref="G76:G77"/>
    <mergeCell ref="G78:G79"/>
    <mergeCell ref="G80:G81"/>
    <mergeCell ref="G48:G49"/>
    <mergeCell ref="G50:G51"/>
    <mergeCell ref="G52:G53"/>
    <mergeCell ref="G55:G56"/>
    <mergeCell ref="G57:G59"/>
    <mergeCell ref="G61:G63"/>
    <mergeCell ref="G99:G100"/>
    <mergeCell ref="G102:G103"/>
    <mergeCell ref="G104:G105"/>
    <mergeCell ref="G106:G107"/>
    <mergeCell ref="G109:G110"/>
    <mergeCell ref="G111:G112"/>
    <mergeCell ref="G82:G83"/>
    <mergeCell ref="G85:G86"/>
    <mergeCell ref="G87:G88"/>
    <mergeCell ref="G89:G90"/>
    <mergeCell ref="G91:G92"/>
    <mergeCell ref="G95:G96"/>
    <mergeCell ref="G126:G127"/>
    <mergeCell ref="G130:G131"/>
    <mergeCell ref="G132:G133"/>
    <mergeCell ref="G134:G135"/>
    <mergeCell ref="G136:G137"/>
    <mergeCell ref="G138:G139"/>
    <mergeCell ref="G113:G114"/>
    <mergeCell ref="G115:G116"/>
    <mergeCell ref="G117:G118"/>
    <mergeCell ref="G120:G121"/>
    <mergeCell ref="G122:G123"/>
    <mergeCell ref="G124:G125"/>
    <mergeCell ref="G156:G157"/>
    <mergeCell ref="G158:G159"/>
    <mergeCell ref="G160:G161"/>
    <mergeCell ref="G162:G163"/>
    <mergeCell ref="G164:G165"/>
    <mergeCell ref="G166:G167"/>
    <mergeCell ref="G141:G142"/>
    <mergeCell ref="G144:G145"/>
    <mergeCell ref="G146:G147"/>
    <mergeCell ref="G148:G149"/>
    <mergeCell ref="G150:G151"/>
    <mergeCell ref="G152:G153"/>
    <mergeCell ref="G180:G181"/>
    <mergeCell ref="G182:G183"/>
    <mergeCell ref="G184:G185"/>
    <mergeCell ref="G186:G187"/>
    <mergeCell ref="G188:G189"/>
    <mergeCell ref="G190:G191"/>
    <mergeCell ref="G168:G169"/>
    <mergeCell ref="G170:G171"/>
    <mergeCell ref="G172:G173"/>
    <mergeCell ref="G174:G175"/>
    <mergeCell ref="G176:G177"/>
    <mergeCell ref="G178:G179"/>
    <mergeCell ref="G206:G207"/>
    <mergeCell ref="G208:G209"/>
    <mergeCell ref="G211:G212"/>
    <mergeCell ref="G213:G214"/>
    <mergeCell ref="G216:G217"/>
    <mergeCell ref="G218:G219"/>
    <mergeCell ref="G192:G193"/>
    <mergeCell ref="G194:G195"/>
    <mergeCell ref="G196:G197"/>
    <mergeCell ref="G199:G200"/>
    <mergeCell ref="G201:G202"/>
    <mergeCell ref="G203:G204"/>
    <mergeCell ref="G234:G235"/>
    <mergeCell ref="G237:G238"/>
    <mergeCell ref="G239:G240"/>
    <mergeCell ref="G241:G242"/>
    <mergeCell ref="G243:G244"/>
    <mergeCell ref="G245:G246"/>
    <mergeCell ref="G220:G221"/>
    <mergeCell ref="G223:G224"/>
    <mergeCell ref="G225:G226"/>
    <mergeCell ref="G227:G228"/>
    <mergeCell ref="G229:G230"/>
    <mergeCell ref="G231:G232"/>
    <mergeCell ref="G272:G273"/>
    <mergeCell ref="G282:G284"/>
    <mergeCell ref="G294:G295"/>
    <mergeCell ref="G296:G298"/>
    <mergeCell ref="G304:G306"/>
    <mergeCell ref="G307:G308"/>
    <mergeCell ref="G253:G254"/>
    <mergeCell ref="G259:G260"/>
    <mergeCell ref="G263:G264"/>
    <mergeCell ref="G265:G266"/>
    <mergeCell ref="G268:G269"/>
    <mergeCell ref="G270:G271"/>
    <mergeCell ref="G326:G327"/>
    <mergeCell ref="G328:G329"/>
    <mergeCell ref="G330:G331"/>
    <mergeCell ref="G339:G340"/>
    <mergeCell ref="G342:G344"/>
    <mergeCell ref="G345:G346"/>
    <mergeCell ref="G309:G310"/>
    <mergeCell ref="G311:G313"/>
    <mergeCell ref="G314:G316"/>
    <mergeCell ref="G317:G319"/>
    <mergeCell ref="G320:G321"/>
    <mergeCell ref="G323:G324"/>
    <mergeCell ref="G378:G379"/>
    <mergeCell ref="G380:G381"/>
    <mergeCell ref="G394:G395"/>
    <mergeCell ref="G399:G400"/>
    <mergeCell ref="G401:G402"/>
    <mergeCell ref="G404:G405"/>
    <mergeCell ref="G348:G349"/>
    <mergeCell ref="G359:G360"/>
    <mergeCell ref="G361:G362"/>
    <mergeCell ref="G363:G364"/>
    <mergeCell ref="G365:G366"/>
    <mergeCell ref="G368:G369"/>
    <mergeCell ref="G426:G427"/>
    <mergeCell ref="G428:G429"/>
    <mergeCell ref="G432:G433"/>
    <mergeCell ref="G434:G435"/>
    <mergeCell ref="G436:G437"/>
    <mergeCell ref="G438:G439"/>
    <mergeCell ref="G411:G413"/>
    <mergeCell ref="G414:G416"/>
    <mergeCell ref="G417:G419"/>
    <mergeCell ref="G420:G421"/>
    <mergeCell ref="G422:G423"/>
    <mergeCell ref="G424:G425"/>
    <mergeCell ref="G468:G469"/>
    <mergeCell ref="G471:G472"/>
    <mergeCell ref="G475:G476"/>
    <mergeCell ref="G478:G479"/>
    <mergeCell ref="G480:G481"/>
    <mergeCell ref="G482:G483"/>
    <mergeCell ref="G440:G441"/>
    <mergeCell ref="G453:G454"/>
    <mergeCell ref="G456:G457"/>
    <mergeCell ref="G460:G461"/>
    <mergeCell ref="G462:G463"/>
    <mergeCell ref="G465:G467"/>
    <mergeCell ref="G512:G513"/>
    <mergeCell ref="G524:G526"/>
    <mergeCell ref="G528:G529"/>
    <mergeCell ref="G530:G531"/>
    <mergeCell ref="G532:G534"/>
    <mergeCell ref="G538:G539"/>
    <mergeCell ref="G484:G485"/>
    <mergeCell ref="G486:G487"/>
    <mergeCell ref="G489:G490"/>
    <mergeCell ref="G491:G492"/>
    <mergeCell ref="G493:G494"/>
    <mergeCell ref="G495:G496"/>
    <mergeCell ref="A552:D552"/>
    <mergeCell ref="A554:G554"/>
    <mergeCell ref="A556:G557"/>
    <mergeCell ref="B559:C559"/>
    <mergeCell ref="F559:G559"/>
    <mergeCell ref="A560:D560"/>
    <mergeCell ref="F560:G560"/>
    <mergeCell ref="G540:G541"/>
    <mergeCell ref="A546:D546"/>
    <mergeCell ref="A548:H548"/>
    <mergeCell ref="A549:C549"/>
    <mergeCell ref="A550:C550"/>
    <mergeCell ref="A551:C551"/>
    <mergeCell ref="F565:G565"/>
    <mergeCell ref="B566:C566"/>
    <mergeCell ref="F566:G566"/>
    <mergeCell ref="B567:C567"/>
    <mergeCell ref="F567:G567"/>
    <mergeCell ref="A568:D568"/>
    <mergeCell ref="F568:G568"/>
    <mergeCell ref="B561:C561"/>
    <mergeCell ref="F561:G561"/>
    <mergeCell ref="A562:D562"/>
    <mergeCell ref="F562:G562"/>
    <mergeCell ref="A563:A567"/>
    <mergeCell ref="B563:C563"/>
    <mergeCell ref="F563:G563"/>
    <mergeCell ref="B564:C564"/>
    <mergeCell ref="F564:G564"/>
    <mergeCell ref="B565:C565"/>
    <mergeCell ref="F573:G573"/>
    <mergeCell ref="B574:C574"/>
    <mergeCell ref="F574:G574"/>
    <mergeCell ref="B575:C575"/>
    <mergeCell ref="F575:G575"/>
    <mergeCell ref="A576:D576"/>
    <mergeCell ref="F576:G576"/>
    <mergeCell ref="A569:A575"/>
    <mergeCell ref="B569:C569"/>
    <mergeCell ref="F569:G569"/>
    <mergeCell ref="B570:C570"/>
    <mergeCell ref="F570:G570"/>
    <mergeCell ref="B571:C571"/>
    <mergeCell ref="F571:G571"/>
    <mergeCell ref="B572:C572"/>
    <mergeCell ref="F572:G572"/>
    <mergeCell ref="B573:C573"/>
    <mergeCell ref="F581:G581"/>
    <mergeCell ref="B582:C582"/>
    <mergeCell ref="F582:G582"/>
    <mergeCell ref="B583:C583"/>
    <mergeCell ref="F583:G583"/>
    <mergeCell ref="B584:C584"/>
    <mergeCell ref="F584:G584"/>
    <mergeCell ref="A577:A585"/>
    <mergeCell ref="B577:C577"/>
    <mergeCell ref="F577:G577"/>
    <mergeCell ref="B578:C578"/>
    <mergeCell ref="F578:G578"/>
    <mergeCell ref="B579:C579"/>
    <mergeCell ref="F579:G579"/>
    <mergeCell ref="B580:C580"/>
    <mergeCell ref="F580:G580"/>
    <mergeCell ref="B581:C581"/>
    <mergeCell ref="B585:C585"/>
    <mergeCell ref="F585:G585"/>
    <mergeCell ref="A586:D586"/>
    <mergeCell ref="F586:G586"/>
    <mergeCell ref="A587:A588"/>
    <mergeCell ref="B587:C587"/>
    <mergeCell ref="F587:G587"/>
    <mergeCell ref="B588:C588"/>
    <mergeCell ref="F588:G588"/>
    <mergeCell ref="A589:D589"/>
    <mergeCell ref="F589:G589"/>
    <mergeCell ref="A590:A598"/>
    <mergeCell ref="B590:C590"/>
    <mergeCell ref="F590:G590"/>
    <mergeCell ref="B591:C591"/>
    <mergeCell ref="F591:G591"/>
    <mergeCell ref="B592:C592"/>
    <mergeCell ref="F592:G592"/>
    <mergeCell ref="B593:C593"/>
    <mergeCell ref="B597:C597"/>
    <mergeCell ref="F597:G597"/>
    <mergeCell ref="B598:C598"/>
    <mergeCell ref="F598:G598"/>
    <mergeCell ref="A599:D599"/>
    <mergeCell ref="F599:G599"/>
    <mergeCell ref="F593:G593"/>
    <mergeCell ref="B594:C594"/>
    <mergeCell ref="F594:G594"/>
    <mergeCell ref="B595:C595"/>
    <mergeCell ref="F595:G595"/>
    <mergeCell ref="B596:C596"/>
    <mergeCell ref="F596:G596"/>
    <mergeCell ref="B600:C600"/>
    <mergeCell ref="F600:G600"/>
    <mergeCell ref="A601:D601"/>
    <mergeCell ref="F601:G601"/>
    <mergeCell ref="A602:A603"/>
    <mergeCell ref="B602:C602"/>
    <mergeCell ref="F602:G602"/>
    <mergeCell ref="B603:C603"/>
    <mergeCell ref="F603:G603"/>
    <mergeCell ref="F608:G608"/>
    <mergeCell ref="B609:C609"/>
    <mergeCell ref="F609:G609"/>
    <mergeCell ref="B610:C610"/>
    <mergeCell ref="F610:G610"/>
    <mergeCell ref="B611:C611"/>
    <mergeCell ref="F611:G611"/>
    <mergeCell ref="A604:D604"/>
    <mergeCell ref="F604:G604"/>
    <mergeCell ref="A605:A616"/>
    <mergeCell ref="B605:C605"/>
    <mergeCell ref="F605:G605"/>
    <mergeCell ref="B606:C606"/>
    <mergeCell ref="F606:G606"/>
    <mergeCell ref="B607:C607"/>
    <mergeCell ref="F607:G607"/>
    <mergeCell ref="B608:C608"/>
    <mergeCell ref="A618:A622"/>
    <mergeCell ref="B618:C618"/>
    <mergeCell ref="F618:G618"/>
    <mergeCell ref="B619:C619"/>
    <mergeCell ref="F619:G619"/>
    <mergeCell ref="B612:C612"/>
    <mergeCell ref="F612:G612"/>
    <mergeCell ref="B613:C613"/>
    <mergeCell ref="F613:G613"/>
    <mergeCell ref="B614:C614"/>
    <mergeCell ref="F614:G614"/>
    <mergeCell ref="B620:C620"/>
    <mergeCell ref="F620:G620"/>
    <mergeCell ref="B621:C621"/>
    <mergeCell ref="F621:G621"/>
    <mergeCell ref="B622:C622"/>
    <mergeCell ref="F622:G622"/>
    <mergeCell ref="B615:C615"/>
    <mergeCell ref="F615:G615"/>
    <mergeCell ref="B616:C616"/>
    <mergeCell ref="F616:G616"/>
    <mergeCell ref="F617:G617"/>
    <mergeCell ref="F627:G627"/>
    <mergeCell ref="B628:C628"/>
    <mergeCell ref="F628:G628"/>
    <mergeCell ref="B629:C629"/>
    <mergeCell ref="F629:G629"/>
    <mergeCell ref="B630:C630"/>
    <mergeCell ref="F630:G630"/>
    <mergeCell ref="A623:D623"/>
    <mergeCell ref="F623:G623"/>
    <mergeCell ref="A624:A631"/>
    <mergeCell ref="B624:C624"/>
    <mergeCell ref="F624:G624"/>
    <mergeCell ref="B625:C625"/>
    <mergeCell ref="F625:G625"/>
    <mergeCell ref="B626:C626"/>
    <mergeCell ref="F626:G626"/>
    <mergeCell ref="B627:C627"/>
    <mergeCell ref="B631:C631"/>
    <mergeCell ref="F631:G631"/>
    <mergeCell ref="A632:D632"/>
    <mergeCell ref="F632:G632"/>
    <mergeCell ref="A633:A634"/>
    <mergeCell ref="B633:C633"/>
    <mergeCell ref="F633:G633"/>
    <mergeCell ref="B634:C634"/>
    <mergeCell ref="F634:G634"/>
    <mergeCell ref="A635:D635"/>
    <mergeCell ref="F635:G635"/>
    <mergeCell ref="A636:A638"/>
    <mergeCell ref="B636:C636"/>
    <mergeCell ref="F636:G636"/>
    <mergeCell ref="B637:C637"/>
    <mergeCell ref="F637:G637"/>
    <mergeCell ref="B638:C638"/>
    <mergeCell ref="F638:G638"/>
    <mergeCell ref="A642:D642"/>
    <mergeCell ref="F642:G642"/>
    <mergeCell ref="B643:C643"/>
    <mergeCell ref="F643:G643"/>
    <mergeCell ref="A644:D644"/>
    <mergeCell ref="F644:G644"/>
    <mergeCell ref="A639:D639"/>
    <mergeCell ref="F639:G639"/>
    <mergeCell ref="A640:A641"/>
    <mergeCell ref="B640:C640"/>
    <mergeCell ref="F640:G640"/>
    <mergeCell ref="B641:C641"/>
    <mergeCell ref="F641:G641"/>
    <mergeCell ref="A649:E649"/>
    <mergeCell ref="F649:G649"/>
    <mergeCell ref="A650:D650"/>
    <mergeCell ref="E650:G650"/>
    <mergeCell ref="A645:E645"/>
    <mergeCell ref="F645:G645"/>
    <mergeCell ref="A646:E646"/>
    <mergeCell ref="F646:G646"/>
    <mergeCell ref="F647:G647"/>
    <mergeCell ref="F648:G648"/>
  </mergeCells>
  <conditionalFormatting sqref="F560:G560 F576:G576 F586:G586 F589:G589 F599:G599 F601:G601 F604:G604 F617:G617 F623:G623 F632:G632 F635:G635 F642:G642 F561">
    <cfRule type="cellIs" dxfId="2" priority="3" operator="lessThan">
      <formula>#REF!</formula>
    </cfRule>
  </conditionalFormatting>
  <conditionalFormatting sqref="F639:G639">
    <cfRule type="cellIs" dxfId="1" priority="2" operator="lessThan">
      <formula>#REF!</formula>
    </cfRule>
  </conditionalFormatting>
  <conditionalFormatting sqref="F562:G562">
    <cfRule type="cellIs" dxfId="0" priority="1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2021-04-13T06:37:18Z</dcterms:created>
  <dcterms:modified xsi:type="dcterms:W3CDTF">2021-04-13T07:21:04Z</dcterms:modified>
</cp:coreProperties>
</file>