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345" activeTab="0"/>
  </bookViews>
  <sheets>
    <sheet name="Rīga" sheetId="1" r:id="rId1"/>
  </sheets>
  <definedNames>
    <definedName name="_xlnm.Print_Titles" localSheetId="0">'Rīga'!$5:$7</definedName>
  </definedNames>
  <calcPr fullCalcOnLoad="1"/>
</workbook>
</file>

<file path=xl/sharedStrings.xml><?xml version="1.0" encoding="utf-8"?>
<sst xmlns="http://schemas.openxmlformats.org/spreadsheetml/2006/main" count="62" uniqueCount="46">
  <si>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</si>
  <si>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</si>
  <si>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</si>
  <si>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</si>
  <si>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</si>
  <si>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</si>
  <si>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</si>
  <si>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</si>
  <si>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</si>
  <si>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</si>
  <si>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Nosaukums</t>
  </si>
  <si>
    <t>Kods</t>
  </si>
  <si>
    <t>Latvijas Jūras medicīnas centrs, Akciju sabiedrība</t>
  </si>
  <si>
    <t>Akadēmiskā histoloģijas laboratorija, SIA</t>
  </si>
  <si>
    <t>Pārtikas drošības, dzīvnieku veselības un vides zinātniskais institūts "BIOR"</t>
  </si>
  <si>
    <t>Rīgas 2. slimnīca, SIA</t>
  </si>
  <si>
    <t>iVF Riga, SIA</t>
  </si>
  <si>
    <t>Laboratoriskie pakalpojumi</t>
  </si>
  <si>
    <t>Histoloģiskie pakalpojumi</t>
  </si>
  <si>
    <t>Faktiskais izmeklējumu skaits pārskata periodā</t>
  </si>
  <si>
    <t>13=11-10</t>
  </si>
  <si>
    <t>14=11-10</t>
  </si>
  <si>
    <t>Centrālā laboratorija, SIA</t>
  </si>
  <si>
    <t xml:space="preserve">Veiktais darba apjoms pārskata periodā </t>
  </si>
  <si>
    <t>NMS Laboratorija SIA</t>
  </si>
  <si>
    <t>Mutāciju noteikšana audzēju šūnās</t>
  </si>
  <si>
    <t>References laboratorija</t>
  </si>
  <si>
    <t>20=11-11</t>
  </si>
  <si>
    <t>21=11-11</t>
  </si>
  <si>
    <t>Reto slimību diagnostikas pieejamībai</t>
  </si>
  <si>
    <t>BALT INFO LAB, SIA</t>
  </si>
  <si>
    <t>Bērnu klīniskā universitātes slimnīca, Valsts SIA</t>
  </si>
  <si>
    <t>Dziedniecība, SIA</t>
  </si>
  <si>
    <t>E.GULBJA LABORATORIJA, SIA</t>
  </si>
  <si>
    <t>GENERA, SIA</t>
  </si>
  <si>
    <t>Iekšlietu ministrijas poliklīnika, Valsts SIA</t>
  </si>
  <si>
    <t>Jūrmalas slimnīca, SIA</t>
  </si>
  <si>
    <t>Kauguru veselības centrs, Pašvaldības SIA</t>
  </si>
  <si>
    <t>Paula Stradiņa klīniskā universitātes slimnīca, Valsts SIA</t>
  </si>
  <si>
    <t>Rīgas Austrumu klīniskā universitātes slimnīca, SIA</t>
  </si>
  <si>
    <t>Rīgas psihiatrijas un narkoloģijas centrs, Valsts SIA</t>
  </si>
  <si>
    <t>VESELĪBAS CENTRS 4, SIA</t>
  </si>
  <si>
    <t>COVID-19 rēķini</t>
  </si>
  <si>
    <t>laboratorisko izmeklējumu veikšana</t>
  </si>
  <si>
    <t>laboratorisko izmeklējumu organizēšana</t>
  </si>
  <si>
    <t>Pārskats par noslēgtiem līgumiem un veikto darba apjomu laboratoriskiem un histoloģiskiem pakalpojumiem Rīgas nodaļā 2021.gada 3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</si>
</sst>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9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5" borderId="0" applyNumberFormat="0" applyBorder="0" applyAlignment="0" applyProtection="0"/>
    <xf numFmtId="0" fontId="31" fillId="45" borderId="1" applyNumberFormat="0" applyAlignment="0" applyProtection="0"/>
    <xf numFmtId="0" fontId="9" fillId="46" borderId="2" applyNumberFormat="0" applyAlignment="0" applyProtection="0"/>
    <xf numFmtId="0" fontId="3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1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56" borderId="20" xfId="0" applyFont="1" applyFill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56" borderId="19" xfId="0" applyFont="1" applyFill="1" applyBorder="1" applyAlignment="1">
      <alignment horizontal="center" vertical="center" wrapText="1"/>
    </xf>
    <xf numFmtId="0" fontId="24" fillId="22" borderId="22" xfId="0" applyFont="1" applyFill="1" applyBorder="1" applyAlignment="1">
      <alignment/>
    </xf>
    <xf numFmtId="0" fontId="3" fillId="22" borderId="23" xfId="0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3" fontId="3" fillId="22" borderId="24" xfId="0" applyNumberFormat="1" applyFont="1" applyFill="1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4" fontId="3" fillId="22" borderId="24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0" fontId="4" fillId="5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3" fillId="22" borderId="28" xfId="0" applyNumberFormat="1" applyFont="1" applyFill="1" applyBorder="1" applyAlignment="1">
      <alignment/>
    </xf>
    <xf numFmtId="3" fontId="3" fillId="22" borderId="23" xfId="0" applyNumberFormat="1" applyFont="1" applyFill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4" fillId="55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4" fontId="1" fillId="0" borderId="3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4" fontId="3" fillId="22" borderId="33" xfId="0" applyNumberFormat="1" applyFont="1" applyFill="1" applyBorder="1" applyAlignment="1">
      <alignment/>
    </xf>
    <xf numFmtId="3" fontId="1" fillId="56" borderId="20" xfId="0" applyNumberFormat="1" applyFont="1" applyFill="1" applyBorder="1" applyAlignment="1">
      <alignment vertical="top" wrapText="1"/>
    </xf>
    <xf numFmtId="0" fontId="23" fillId="55" borderId="0" xfId="0" applyFont="1" applyFill="1" applyAlignment="1">
      <alignment horizontal="left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56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56" borderId="39" xfId="0" applyFont="1" applyFill="1" applyBorder="1" applyAlignment="1">
      <alignment horizontal="center" vertical="center" wrapText="1"/>
    </xf>
    <xf numFmtId="0" fontId="1" fillId="56" borderId="40" xfId="0" applyFont="1" applyFill="1" applyBorder="1" applyAlignment="1">
      <alignment horizontal="center" vertical="center" wrapText="1"/>
    </xf>
    <xf numFmtId="0" fontId="1" fillId="56" borderId="41" xfId="0" applyFont="1" applyFill="1" applyBorder="1" applyAlignment="1">
      <alignment horizontal="center" vertical="center" wrapText="1"/>
    </xf>
    <xf numFmtId="0" fontId="1" fillId="56" borderId="4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3"/>
  <sheetViews>
    <sheetView tabSelected="1" zoomScale="80" zoomScaleNormal="80" zoomScalePageLayoutView="0" workbookViewId="0" topLeftCell="A1">
      <pane xSplit="2" ySplit="9" topLeftCell="D22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X1" sqref="X1:Y16384"/>
    </sheetView>
  </sheetViews>
  <sheetFormatPr defaultColWidth="9.140625" defaultRowHeight="12.75"/>
  <cols>
    <col min="1" max="1" width="28.421875" style="4" customWidth="1"/>
    <col min="2" max="2" width="10.57421875" style="4" customWidth="1"/>
    <col min="3" max="3" width="13.8515625" style="5" customWidth="1"/>
    <col min="4" max="5" width="13.7109375" style="5" customWidth="1"/>
    <col min="6" max="6" width="13.140625" style="5" customWidth="1"/>
    <col min="7" max="9" width="12.7109375" style="5" customWidth="1"/>
    <col min="10" max="10" width="12.421875" style="5" customWidth="1"/>
    <col min="11" max="13" width="12.7109375" style="5" customWidth="1"/>
    <col min="14" max="15" width="11.57421875" style="5" customWidth="1"/>
    <col min="16" max="16" width="10.8515625" style="5" customWidth="1"/>
    <col min="17" max="18" width="10.7109375" style="5" customWidth="1"/>
    <col min="19" max="20" width="11.28125" style="5" customWidth="1"/>
    <col min="21" max="21" width="10.28125" style="5" customWidth="1"/>
    <col min="22" max="22" width="12.140625" style="5" customWidth="1"/>
    <col min="23" max="23" width="9.140625" style="5" customWidth="1"/>
    <col min="24" max="24" width="11.00390625" style="5" hidden="1" customWidth="1"/>
    <col min="25" max="25" width="15.00390625" style="5" hidden="1" customWidth="1"/>
    <col min="26" max="26" width="13.28125" style="5" hidden="1" customWidth="1"/>
    <col min="27" max="27" width="13.7109375" style="5" hidden="1" customWidth="1"/>
    <col min="28" max="28" width="13.8515625" style="5" customWidth="1"/>
    <col min="29" max="16384" width="9.140625" style="5" customWidth="1"/>
  </cols>
  <sheetData>
    <row r="2" spans="1:16" ht="15.75">
      <c r="A2" s="47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6" spans="1:28" ht="84.75" customHeight="1">
      <c r="A6" s="64" t="s">
        <v>3</v>
      </c>
      <c r="B6" s="65"/>
      <c r="C6" s="68" t="s">
        <v>17</v>
      </c>
      <c r="D6" s="69"/>
      <c r="E6" s="69"/>
      <c r="F6" s="69"/>
      <c r="G6" s="69"/>
      <c r="H6" s="69"/>
      <c r="I6" s="70"/>
      <c r="J6" s="68" t="s">
        <v>18</v>
      </c>
      <c r="K6" s="69"/>
      <c r="L6" s="69"/>
      <c r="M6" s="69"/>
      <c r="N6" s="69"/>
      <c r="O6" s="69"/>
      <c r="P6" s="70"/>
      <c r="Q6" s="68" t="s">
        <v>25</v>
      </c>
      <c r="R6" s="69"/>
      <c r="S6" s="69"/>
      <c r="T6" s="69"/>
      <c r="U6" s="69"/>
      <c r="V6" s="69"/>
      <c r="W6" s="72"/>
      <c r="X6" s="32" t="s">
        <v>29</v>
      </c>
      <c r="Y6" s="38" t="s">
        <v>26</v>
      </c>
      <c r="Z6" s="71" t="s">
        <v>42</v>
      </c>
      <c r="AA6" s="71"/>
      <c r="AB6" s="71"/>
    </row>
    <row r="7" spans="1:28" ht="89.25" customHeight="1">
      <c r="A7" s="66"/>
      <c r="B7" s="67"/>
      <c r="C7" s="50" t="s">
        <v>4</v>
      </c>
      <c r="D7" s="51" t="s">
        <v>5</v>
      </c>
      <c r="E7" s="51" t="s">
        <v>23</v>
      </c>
      <c r="F7" s="52" t="s">
        <v>1</v>
      </c>
      <c r="G7" s="51" t="s">
        <v>9</v>
      </c>
      <c r="H7" s="51" t="s">
        <v>0</v>
      </c>
      <c r="I7" s="53" t="s">
        <v>19</v>
      </c>
      <c r="J7" s="50" t="s">
        <v>4</v>
      </c>
      <c r="K7" s="51" t="s">
        <v>5</v>
      </c>
      <c r="L7" s="51" t="s">
        <v>6</v>
      </c>
      <c r="M7" s="52" t="s">
        <v>1</v>
      </c>
      <c r="N7" s="51" t="s">
        <v>9</v>
      </c>
      <c r="O7" s="51" t="s">
        <v>0</v>
      </c>
      <c r="P7" s="53" t="s">
        <v>19</v>
      </c>
      <c r="Q7" s="50" t="s">
        <v>4</v>
      </c>
      <c r="R7" s="51" t="s">
        <v>5</v>
      </c>
      <c r="S7" s="51" t="s">
        <v>6</v>
      </c>
      <c r="T7" s="52" t="s">
        <v>1</v>
      </c>
      <c r="U7" s="51" t="s">
        <v>9</v>
      </c>
      <c r="V7" s="51" t="s">
        <v>0</v>
      </c>
      <c r="W7" s="73" t="s">
        <v>19</v>
      </c>
      <c r="X7" s="49" t="s">
        <v>6</v>
      </c>
      <c r="Y7" s="75" t="s">
        <v>6</v>
      </c>
      <c r="Z7" s="48" t="s">
        <v>2</v>
      </c>
      <c r="AA7" s="48" t="s">
        <v>43</v>
      </c>
      <c r="AB7" s="48" t="s">
        <v>44</v>
      </c>
    </row>
    <row r="8" spans="1:28" s="6" customFormat="1" ht="26.25" customHeight="1">
      <c r="A8" s="14" t="s">
        <v>10</v>
      </c>
      <c r="B8" s="19" t="s">
        <v>11</v>
      </c>
      <c r="C8" s="61"/>
      <c r="D8" s="57"/>
      <c r="E8" s="57"/>
      <c r="F8" s="62"/>
      <c r="G8" s="57"/>
      <c r="H8" s="57"/>
      <c r="I8" s="58"/>
      <c r="J8" s="61"/>
      <c r="K8" s="57"/>
      <c r="L8" s="57"/>
      <c r="M8" s="62"/>
      <c r="N8" s="57"/>
      <c r="O8" s="57"/>
      <c r="P8" s="58"/>
      <c r="Q8" s="61"/>
      <c r="R8" s="57"/>
      <c r="S8" s="57"/>
      <c r="T8" s="62"/>
      <c r="U8" s="57"/>
      <c r="V8" s="57"/>
      <c r="W8" s="74"/>
      <c r="X8" s="77"/>
      <c r="Y8" s="76"/>
      <c r="Z8" s="48"/>
      <c r="AA8" s="48"/>
      <c r="AB8" s="48"/>
    </row>
    <row r="9" spans="1:28" s="8" customFormat="1" ht="29.25" customHeight="1">
      <c r="A9" s="59">
        <v>1</v>
      </c>
      <c r="B9" s="60"/>
      <c r="C9" s="15">
        <v>2</v>
      </c>
      <c r="D9" s="11">
        <v>3</v>
      </c>
      <c r="E9" s="11">
        <v>4</v>
      </c>
      <c r="F9" s="11">
        <v>5</v>
      </c>
      <c r="G9" s="11" t="s">
        <v>8</v>
      </c>
      <c r="H9" s="11" t="s">
        <v>7</v>
      </c>
      <c r="I9" s="16">
        <v>8</v>
      </c>
      <c r="J9" s="15">
        <v>9</v>
      </c>
      <c r="K9" s="11">
        <v>10</v>
      </c>
      <c r="L9" s="11">
        <v>11</v>
      </c>
      <c r="M9" s="11">
        <v>12</v>
      </c>
      <c r="N9" s="11" t="s">
        <v>20</v>
      </c>
      <c r="O9" s="11" t="s">
        <v>21</v>
      </c>
      <c r="P9" s="16">
        <v>15</v>
      </c>
      <c r="Q9" s="15">
        <v>16</v>
      </c>
      <c r="R9" s="11">
        <v>17</v>
      </c>
      <c r="S9" s="11">
        <v>18</v>
      </c>
      <c r="T9" s="11">
        <v>19</v>
      </c>
      <c r="U9" s="11" t="s">
        <v>27</v>
      </c>
      <c r="V9" s="11" t="s">
        <v>28</v>
      </c>
      <c r="W9" s="25">
        <v>22</v>
      </c>
      <c r="X9" s="28">
        <v>23</v>
      </c>
      <c r="Y9" s="39">
        <v>24</v>
      </c>
      <c r="Z9" s="28">
        <v>26</v>
      </c>
      <c r="AA9" s="39">
        <v>27</v>
      </c>
      <c r="AB9" s="28">
        <v>28</v>
      </c>
    </row>
    <row r="10" spans="1:28" s="7" customFormat="1" ht="27.75" customHeight="1">
      <c r="A10" s="46" t="s">
        <v>13</v>
      </c>
      <c r="B10" s="12">
        <v>19164063</v>
      </c>
      <c r="C10" s="17">
        <v>0</v>
      </c>
      <c r="D10" s="3">
        <v>0</v>
      </c>
      <c r="E10" s="3">
        <v>0</v>
      </c>
      <c r="F10" s="3">
        <v>0</v>
      </c>
      <c r="G10" s="3">
        <f>E10-D10</f>
        <v>0</v>
      </c>
      <c r="H10" s="3">
        <f>E10-D10</f>
        <v>0</v>
      </c>
      <c r="I10" s="18">
        <v>0</v>
      </c>
      <c r="J10" s="17">
        <v>1146048</v>
      </c>
      <c r="K10" s="3">
        <v>286512</v>
      </c>
      <c r="L10" s="3">
        <v>297464.72</v>
      </c>
      <c r="M10" s="3">
        <v>276767.44999999995</v>
      </c>
      <c r="N10" s="3">
        <f aca="true" t="shared" si="0" ref="N10:N28">L10-K10</f>
        <v>10952.719999999972</v>
      </c>
      <c r="O10" s="3"/>
      <c r="P10" s="18">
        <v>6561</v>
      </c>
      <c r="Q10" s="17">
        <v>0</v>
      </c>
      <c r="R10" s="3">
        <v>0</v>
      </c>
      <c r="S10" s="3">
        <v>0</v>
      </c>
      <c r="T10" s="3">
        <v>0</v>
      </c>
      <c r="U10" s="3"/>
      <c r="V10" s="3"/>
      <c r="W10" s="27">
        <v>0</v>
      </c>
      <c r="X10" s="29"/>
      <c r="Y10" s="40"/>
      <c r="Z10" s="33">
        <v>0</v>
      </c>
      <c r="AA10" s="33"/>
      <c r="AB10" s="33">
        <v>0</v>
      </c>
    </row>
    <row r="11" spans="1:28" s="7" customFormat="1" ht="18" customHeight="1">
      <c r="A11" s="46" t="s">
        <v>30</v>
      </c>
      <c r="B11" s="12">
        <v>10000190</v>
      </c>
      <c r="C11" s="17">
        <v>61863</v>
      </c>
      <c r="D11" s="3">
        <v>15465</v>
      </c>
      <c r="E11" s="3">
        <v>14372.89</v>
      </c>
      <c r="F11" s="3">
        <v>14372.89</v>
      </c>
      <c r="G11" s="3"/>
      <c r="H11" s="3">
        <f>E11-D11</f>
        <v>-1092.1100000000006</v>
      </c>
      <c r="I11" s="18">
        <v>2891</v>
      </c>
      <c r="J11" s="17">
        <v>0</v>
      </c>
      <c r="K11" s="3">
        <v>0</v>
      </c>
      <c r="L11" s="3">
        <v>0</v>
      </c>
      <c r="M11" s="3">
        <v>0</v>
      </c>
      <c r="N11" s="3">
        <f t="shared" si="0"/>
        <v>0</v>
      </c>
      <c r="O11" s="3">
        <f aca="true" t="shared" si="1" ref="O11:O28">L11-K11</f>
        <v>0</v>
      </c>
      <c r="P11" s="18">
        <v>0</v>
      </c>
      <c r="Q11" s="17">
        <v>0</v>
      </c>
      <c r="R11" s="3">
        <v>0</v>
      </c>
      <c r="S11" s="3">
        <v>0</v>
      </c>
      <c r="T11" s="3">
        <v>0</v>
      </c>
      <c r="U11" s="3"/>
      <c r="V11" s="3"/>
      <c r="W11" s="27">
        <v>0</v>
      </c>
      <c r="X11" s="29"/>
      <c r="Y11" s="40"/>
      <c r="Z11" s="33">
        <v>0</v>
      </c>
      <c r="AA11" s="33"/>
      <c r="AB11" s="33">
        <v>0</v>
      </c>
    </row>
    <row r="12" spans="1:28" s="7" customFormat="1" ht="31.5" customHeight="1">
      <c r="A12" s="46" t="s">
        <v>31</v>
      </c>
      <c r="B12" s="12">
        <v>10011804</v>
      </c>
      <c r="C12" s="17">
        <v>1128347</v>
      </c>
      <c r="D12" s="3">
        <v>282087</v>
      </c>
      <c r="E12" s="3">
        <v>237659.38</v>
      </c>
      <c r="F12" s="3">
        <v>228904.03</v>
      </c>
      <c r="G12" s="3"/>
      <c r="H12" s="3">
        <f aca="true" t="shared" si="2" ref="H12:H26">E12-D12</f>
        <v>-44427.619999999995</v>
      </c>
      <c r="I12" s="18">
        <v>27954</v>
      </c>
      <c r="J12" s="17">
        <v>79280</v>
      </c>
      <c r="K12" s="3">
        <v>19821</v>
      </c>
      <c r="L12" s="3">
        <v>14173.41</v>
      </c>
      <c r="M12" s="3">
        <v>13177.54</v>
      </c>
      <c r="N12" s="3"/>
      <c r="O12" s="3">
        <f t="shared" si="1"/>
        <v>-5647.59</v>
      </c>
      <c r="P12" s="18">
        <v>217</v>
      </c>
      <c r="Q12" s="17">
        <v>0</v>
      </c>
      <c r="R12" s="3">
        <v>0</v>
      </c>
      <c r="S12" s="3">
        <v>0</v>
      </c>
      <c r="T12" s="3">
        <v>0</v>
      </c>
      <c r="U12" s="3"/>
      <c r="V12" s="3"/>
      <c r="W12" s="27">
        <v>0</v>
      </c>
      <c r="X12" s="33"/>
      <c r="Y12" s="40"/>
      <c r="Z12" s="33">
        <v>0</v>
      </c>
      <c r="AA12" s="33"/>
      <c r="AB12" s="33">
        <v>0</v>
      </c>
    </row>
    <row r="13" spans="1:28" s="7" customFormat="1" ht="17.25" customHeight="1">
      <c r="A13" s="46" t="s">
        <v>22</v>
      </c>
      <c r="B13" s="12">
        <v>10068302</v>
      </c>
      <c r="C13" s="17">
        <v>10518665</v>
      </c>
      <c r="D13" s="3">
        <v>2629665</v>
      </c>
      <c r="E13" s="3">
        <v>3522339.94</v>
      </c>
      <c r="F13" s="3">
        <v>2629664.96</v>
      </c>
      <c r="G13" s="3">
        <f aca="true" t="shared" si="3" ref="G13:G28">E13-D13</f>
        <v>892674.94</v>
      </c>
      <c r="H13" s="3"/>
      <c r="I13" s="18">
        <v>1233317</v>
      </c>
      <c r="J13" s="17">
        <v>338144</v>
      </c>
      <c r="K13" s="3">
        <v>84537</v>
      </c>
      <c r="L13" s="3">
        <v>122636.97</v>
      </c>
      <c r="M13" s="3">
        <v>84531.03</v>
      </c>
      <c r="N13" s="3">
        <f t="shared" si="0"/>
        <v>38099.97</v>
      </c>
      <c r="O13" s="3"/>
      <c r="P13" s="18">
        <v>2752</v>
      </c>
      <c r="Q13" s="17">
        <v>0</v>
      </c>
      <c r="R13" s="3">
        <v>0</v>
      </c>
      <c r="S13" s="3">
        <v>0</v>
      </c>
      <c r="T13" s="3">
        <v>0</v>
      </c>
      <c r="U13" s="3"/>
      <c r="V13" s="3"/>
      <c r="W13" s="27">
        <v>0</v>
      </c>
      <c r="X13" s="29"/>
      <c r="Y13" s="40"/>
      <c r="Z13" s="33">
        <f>SUM(AA13+AB13)</f>
        <v>0</v>
      </c>
      <c r="AA13" s="33"/>
      <c r="AB13" s="33">
        <v>0</v>
      </c>
    </row>
    <row r="14" spans="1:28" s="7" customFormat="1" ht="17.25" customHeight="1">
      <c r="A14" s="46" t="s">
        <v>32</v>
      </c>
      <c r="B14" s="12">
        <v>10064111</v>
      </c>
      <c r="C14" s="17">
        <v>788461</v>
      </c>
      <c r="D14" s="3">
        <v>197115</v>
      </c>
      <c r="E14" s="3">
        <v>244401.54</v>
      </c>
      <c r="F14" s="3">
        <v>197114.69</v>
      </c>
      <c r="G14" s="3">
        <f t="shared" si="3"/>
        <v>47286.54000000001</v>
      </c>
      <c r="H14" s="3"/>
      <c r="I14" s="18">
        <v>80421</v>
      </c>
      <c r="J14" s="17">
        <v>0</v>
      </c>
      <c r="K14" s="3">
        <v>0</v>
      </c>
      <c r="L14" s="3">
        <v>0</v>
      </c>
      <c r="M14" s="3">
        <v>0</v>
      </c>
      <c r="N14" s="3">
        <f t="shared" si="0"/>
        <v>0</v>
      </c>
      <c r="O14" s="3">
        <f t="shared" si="1"/>
        <v>0</v>
      </c>
      <c r="P14" s="18">
        <v>0</v>
      </c>
      <c r="Q14" s="17">
        <v>0</v>
      </c>
      <c r="R14" s="3">
        <v>0</v>
      </c>
      <c r="S14" s="3">
        <v>0</v>
      </c>
      <c r="T14" s="3">
        <v>0</v>
      </c>
      <c r="U14" s="3"/>
      <c r="V14" s="3"/>
      <c r="W14" s="27">
        <v>0</v>
      </c>
      <c r="X14" s="29"/>
      <c r="Y14" s="40"/>
      <c r="Z14" s="33">
        <f aca="true" t="shared" si="4" ref="Z14:Z26">SUM(AA14+AB14)</f>
        <v>0</v>
      </c>
      <c r="AA14" s="33"/>
      <c r="AB14" s="33">
        <v>0</v>
      </c>
    </row>
    <row r="15" spans="1:28" s="7" customFormat="1" ht="29.25" customHeight="1">
      <c r="A15" s="46" t="s">
        <v>33</v>
      </c>
      <c r="B15" s="12">
        <v>10068303</v>
      </c>
      <c r="C15" s="17">
        <v>12210618</v>
      </c>
      <c r="D15" s="3">
        <v>3052656</v>
      </c>
      <c r="E15" s="3">
        <v>3732330.58</v>
      </c>
      <c r="F15" s="3">
        <v>3052655.48</v>
      </c>
      <c r="G15" s="3">
        <f t="shared" si="3"/>
        <v>679674.5800000001</v>
      </c>
      <c r="H15" s="3"/>
      <c r="I15" s="18">
        <v>1051062</v>
      </c>
      <c r="J15" s="17">
        <v>0</v>
      </c>
      <c r="K15" s="3">
        <v>0</v>
      </c>
      <c r="L15" s="3">
        <v>0</v>
      </c>
      <c r="M15" s="3">
        <v>0</v>
      </c>
      <c r="N15" s="3">
        <f t="shared" si="0"/>
        <v>0</v>
      </c>
      <c r="O15" s="3">
        <f t="shared" si="1"/>
        <v>0</v>
      </c>
      <c r="P15" s="18">
        <v>0</v>
      </c>
      <c r="Q15" s="17">
        <v>0</v>
      </c>
      <c r="R15" s="3">
        <v>0</v>
      </c>
      <c r="S15" s="3">
        <v>0</v>
      </c>
      <c r="T15" s="3">
        <v>0</v>
      </c>
      <c r="U15" s="3"/>
      <c r="V15" s="3"/>
      <c r="W15" s="27">
        <v>0</v>
      </c>
      <c r="X15" s="29"/>
      <c r="Y15" s="40"/>
      <c r="Z15" s="33">
        <f t="shared" si="4"/>
        <v>0</v>
      </c>
      <c r="AA15" s="33"/>
      <c r="AB15" s="33">
        <v>0</v>
      </c>
    </row>
    <row r="16" spans="1:28" s="7" customFormat="1" ht="17.25" customHeight="1">
      <c r="A16" s="46" t="s">
        <v>34</v>
      </c>
      <c r="B16" s="12">
        <v>19268301</v>
      </c>
      <c r="C16" s="17">
        <v>296798</v>
      </c>
      <c r="D16" s="3">
        <v>74199</v>
      </c>
      <c r="E16" s="3">
        <v>110958.66</v>
      </c>
      <c r="F16" s="3">
        <v>74173.70999999999</v>
      </c>
      <c r="G16" s="3">
        <f t="shared" si="3"/>
        <v>36759.66</v>
      </c>
      <c r="H16" s="3"/>
      <c r="I16" s="18">
        <v>1199</v>
      </c>
      <c r="J16" s="17">
        <v>0</v>
      </c>
      <c r="K16" s="3">
        <v>0</v>
      </c>
      <c r="L16" s="3">
        <v>0</v>
      </c>
      <c r="M16" s="3">
        <v>0</v>
      </c>
      <c r="N16" s="3">
        <f t="shared" si="0"/>
        <v>0</v>
      </c>
      <c r="O16" s="3">
        <f t="shared" si="1"/>
        <v>0</v>
      </c>
      <c r="P16" s="18">
        <v>0</v>
      </c>
      <c r="Q16" s="17">
        <v>0</v>
      </c>
      <c r="R16" s="3">
        <v>0</v>
      </c>
      <c r="S16" s="3">
        <v>0</v>
      </c>
      <c r="T16" s="3">
        <v>0</v>
      </c>
      <c r="U16" s="3"/>
      <c r="V16" s="3"/>
      <c r="W16" s="27">
        <v>0</v>
      </c>
      <c r="X16" s="29"/>
      <c r="Y16" s="40"/>
      <c r="Z16" s="33">
        <f t="shared" si="4"/>
        <v>0</v>
      </c>
      <c r="AA16" s="33"/>
      <c r="AB16" s="33">
        <v>0</v>
      </c>
    </row>
    <row r="17" spans="1:28" s="7" customFormat="1" ht="30" customHeight="1">
      <c r="A17" s="46" t="s">
        <v>35</v>
      </c>
      <c r="B17" s="12">
        <v>10054109</v>
      </c>
      <c r="C17" s="17">
        <v>56290</v>
      </c>
      <c r="D17" s="3">
        <v>14073</v>
      </c>
      <c r="E17" s="3">
        <v>18005.96</v>
      </c>
      <c r="F17" s="3">
        <v>14072.78</v>
      </c>
      <c r="G17" s="3">
        <f t="shared" si="3"/>
        <v>3932.959999999999</v>
      </c>
      <c r="H17" s="3"/>
      <c r="I17" s="18">
        <v>5921</v>
      </c>
      <c r="J17" s="17">
        <v>0</v>
      </c>
      <c r="K17" s="3">
        <v>0</v>
      </c>
      <c r="L17" s="3">
        <v>0</v>
      </c>
      <c r="M17" s="3">
        <v>0</v>
      </c>
      <c r="N17" s="3">
        <f t="shared" si="0"/>
        <v>0</v>
      </c>
      <c r="O17" s="3">
        <f t="shared" si="1"/>
        <v>0</v>
      </c>
      <c r="P17" s="18">
        <v>0</v>
      </c>
      <c r="Q17" s="17">
        <v>0</v>
      </c>
      <c r="R17" s="3">
        <v>0</v>
      </c>
      <c r="S17" s="3">
        <v>0</v>
      </c>
      <c r="T17" s="3">
        <v>0</v>
      </c>
      <c r="U17" s="3"/>
      <c r="V17" s="3"/>
      <c r="W17" s="27">
        <v>0</v>
      </c>
      <c r="X17" s="29"/>
      <c r="Y17" s="40"/>
      <c r="Z17" s="33">
        <f t="shared" si="4"/>
        <v>0</v>
      </c>
      <c r="AA17" s="33"/>
      <c r="AB17" s="33">
        <v>0</v>
      </c>
    </row>
    <row r="18" spans="1:28" s="7" customFormat="1" ht="18.75" customHeight="1">
      <c r="A18" s="46" t="s">
        <v>16</v>
      </c>
      <c r="B18" s="12">
        <v>10001433</v>
      </c>
      <c r="C18" s="17">
        <v>22561</v>
      </c>
      <c r="D18" s="3">
        <v>5640</v>
      </c>
      <c r="E18" s="3">
        <v>8352.76</v>
      </c>
      <c r="F18" s="3">
        <v>7815.16</v>
      </c>
      <c r="G18" s="3">
        <f t="shared" si="3"/>
        <v>2712.76</v>
      </c>
      <c r="H18" s="3"/>
      <c r="I18" s="18">
        <v>80</v>
      </c>
      <c r="J18" s="17">
        <v>0</v>
      </c>
      <c r="K18" s="3">
        <v>0</v>
      </c>
      <c r="L18" s="3">
        <v>0</v>
      </c>
      <c r="M18" s="3">
        <v>0</v>
      </c>
      <c r="N18" s="3">
        <f t="shared" si="0"/>
        <v>0</v>
      </c>
      <c r="O18" s="3">
        <f t="shared" si="1"/>
        <v>0</v>
      </c>
      <c r="P18" s="18">
        <v>0</v>
      </c>
      <c r="Q18" s="17">
        <v>0</v>
      </c>
      <c r="R18" s="3">
        <v>0</v>
      </c>
      <c r="S18" s="3">
        <v>0</v>
      </c>
      <c r="T18" s="3">
        <v>0</v>
      </c>
      <c r="U18" s="3"/>
      <c r="V18" s="3"/>
      <c r="W18" s="27">
        <v>0</v>
      </c>
      <c r="X18" s="29"/>
      <c r="Y18" s="40"/>
      <c r="Z18" s="33">
        <f t="shared" si="4"/>
        <v>0</v>
      </c>
      <c r="AA18" s="33"/>
      <c r="AB18" s="33">
        <v>0</v>
      </c>
    </row>
    <row r="19" spans="1:28" s="7" customFormat="1" ht="19.5" customHeight="1">
      <c r="A19" s="46" t="s">
        <v>36</v>
      </c>
      <c r="B19" s="12">
        <v>130020302</v>
      </c>
      <c r="C19" s="17">
        <v>128884</v>
      </c>
      <c r="D19" s="3">
        <v>32220</v>
      </c>
      <c r="E19" s="3">
        <v>26260.46</v>
      </c>
      <c r="F19" s="3">
        <v>26233.199999999997</v>
      </c>
      <c r="G19" s="3"/>
      <c r="H19" s="3">
        <f t="shared" si="2"/>
        <v>-5959.540000000001</v>
      </c>
      <c r="I19" s="18">
        <v>6476</v>
      </c>
      <c r="J19" s="17">
        <v>0</v>
      </c>
      <c r="K19" s="3">
        <v>0</v>
      </c>
      <c r="L19" s="3">
        <v>0</v>
      </c>
      <c r="M19" s="3">
        <v>0</v>
      </c>
      <c r="N19" s="3">
        <f t="shared" si="0"/>
        <v>0</v>
      </c>
      <c r="O19" s="3">
        <f t="shared" si="1"/>
        <v>0</v>
      </c>
      <c r="P19" s="18">
        <v>0</v>
      </c>
      <c r="Q19" s="17">
        <v>0</v>
      </c>
      <c r="R19" s="3">
        <v>0</v>
      </c>
      <c r="S19" s="3">
        <v>0</v>
      </c>
      <c r="T19" s="3">
        <v>0</v>
      </c>
      <c r="U19" s="3"/>
      <c r="V19" s="3"/>
      <c r="W19" s="27">
        <v>0</v>
      </c>
      <c r="X19" s="29"/>
      <c r="Y19" s="40"/>
      <c r="Z19" s="33">
        <f t="shared" si="4"/>
        <v>0</v>
      </c>
      <c r="AA19" s="33"/>
      <c r="AB19" s="33">
        <v>0</v>
      </c>
    </row>
    <row r="20" spans="1:28" s="7" customFormat="1" ht="31.5" customHeight="1">
      <c r="A20" s="46" t="s">
        <v>37</v>
      </c>
      <c r="B20" s="12">
        <v>130024102</v>
      </c>
      <c r="C20" s="17">
        <v>103801</v>
      </c>
      <c r="D20" s="3">
        <v>25950</v>
      </c>
      <c r="E20" s="3">
        <v>31972.35</v>
      </c>
      <c r="F20" s="3">
        <v>25949.980000000003</v>
      </c>
      <c r="G20" s="3">
        <f t="shared" si="3"/>
        <v>6022.3499999999985</v>
      </c>
      <c r="H20" s="3"/>
      <c r="I20" s="18">
        <v>11939</v>
      </c>
      <c r="J20" s="17">
        <v>0</v>
      </c>
      <c r="K20" s="3">
        <v>0</v>
      </c>
      <c r="L20" s="3">
        <v>0</v>
      </c>
      <c r="M20" s="3">
        <v>0</v>
      </c>
      <c r="N20" s="3">
        <f t="shared" si="0"/>
        <v>0</v>
      </c>
      <c r="O20" s="3">
        <f t="shared" si="1"/>
        <v>0</v>
      </c>
      <c r="P20" s="18">
        <v>0</v>
      </c>
      <c r="Q20" s="17">
        <v>0</v>
      </c>
      <c r="R20" s="3">
        <v>0</v>
      </c>
      <c r="S20" s="3">
        <v>0</v>
      </c>
      <c r="T20" s="3">
        <v>0</v>
      </c>
      <c r="U20" s="3"/>
      <c r="V20" s="3"/>
      <c r="W20" s="27">
        <v>0</v>
      </c>
      <c r="X20" s="29"/>
      <c r="Y20" s="40"/>
      <c r="Z20" s="33">
        <f t="shared" si="4"/>
        <v>0</v>
      </c>
      <c r="AA20" s="33"/>
      <c r="AB20" s="33">
        <v>0</v>
      </c>
    </row>
    <row r="21" spans="1:28" s="7" customFormat="1" ht="29.25" customHeight="1">
      <c r="A21" s="46" t="s">
        <v>12</v>
      </c>
      <c r="B21" s="12">
        <v>10040307</v>
      </c>
      <c r="C21" s="17">
        <v>252103</v>
      </c>
      <c r="D21" s="3">
        <v>63027</v>
      </c>
      <c r="E21" s="3">
        <v>60446.7</v>
      </c>
      <c r="F21" s="3">
        <v>60446.7</v>
      </c>
      <c r="G21" s="3"/>
      <c r="H21" s="3">
        <f t="shared" si="2"/>
        <v>-2580.300000000003</v>
      </c>
      <c r="I21" s="18">
        <v>14751</v>
      </c>
      <c r="J21" s="17">
        <v>0</v>
      </c>
      <c r="K21" s="3">
        <v>0</v>
      </c>
      <c r="L21" s="3">
        <v>0</v>
      </c>
      <c r="M21" s="3">
        <v>0</v>
      </c>
      <c r="N21" s="3">
        <f t="shared" si="0"/>
        <v>0</v>
      </c>
      <c r="O21" s="3">
        <f t="shared" si="1"/>
        <v>0</v>
      </c>
      <c r="P21" s="18">
        <v>0</v>
      </c>
      <c r="Q21" s="17">
        <v>0</v>
      </c>
      <c r="R21" s="3">
        <v>0</v>
      </c>
      <c r="S21" s="3">
        <v>0</v>
      </c>
      <c r="T21" s="3">
        <v>0</v>
      </c>
      <c r="U21" s="3"/>
      <c r="V21" s="3"/>
      <c r="W21" s="27">
        <v>0</v>
      </c>
      <c r="X21" s="29"/>
      <c r="Y21" s="40"/>
      <c r="Z21" s="33">
        <f t="shared" si="4"/>
        <v>0</v>
      </c>
      <c r="AA21" s="33"/>
      <c r="AB21" s="33">
        <v>0</v>
      </c>
    </row>
    <row r="22" spans="1:28" s="7" customFormat="1" ht="19.5" customHeight="1">
      <c r="A22" s="46" t="s">
        <v>24</v>
      </c>
      <c r="B22" s="12">
        <v>10068301</v>
      </c>
      <c r="C22" s="17">
        <v>2950664</v>
      </c>
      <c r="D22" s="3">
        <v>737667</v>
      </c>
      <c r="E22" s="3">
        <v>869163.73</v>
      </c>
      <c r="F22" s="3">
        <v>737666.8</v>
      </c>
      <c r="G22" s="3">
        <f t="shared" si="3"/>
        <v>131496.72999999998</v>
      </c>
      <c r="H22" s="3"/>
      <c r="I22" s="18">
        <v>289563</v>
      </c>
      <c r="J22" s="17">
        <v>0</v>
      </c>
      <c r="K22" s="3">
        <v>0</v>
      </c>
      <c r="L22" s="3">
        <v>0</v>
      </c>
      <c r="M22" s="3">
        <v>0</v>
      </c>
      <c r="N22" s="3">
        <f t="shared" si="0"/>
        <v>0</v>
      </c>
      <c r="O22" s="3">
        <f t="shared" si="1"/>
        <v>0</v>
      </c>
      <c r="P22" s="18">
        <v>0</v>
      </c>
      <c r="Q22" s="17">
        <v>0</v>
      </c>
      <c r="R22" s="3">
        <v>0</v>
      </c>
      <c r="S22" s="3">
        <v>0</v>
      </c>
      <c r="T22" s="3">
        <v>0</v>
      </c>
      <c r="U22" s="3"/>
      <c r="V22" s="3"/>
      <c r="W22" s="27">
        <v>0</v>
      </c>
      <c r="X22" s="29"/>
      <c r="Y22" s="40"/>
      <c r="Z22" s="33">
        <f t="shared" si="4"/>
        <v>5686.56</v>
      </c>
      <c r="AA22" s="33"/>
      <c r="AB22" s="33">
        <v>5686.56</v>
      </c>
    </row>
    <row r="23" spans="1:28" s="7" customFormat="1" ht="31.5" customHeight="1">
      <c r="A23" s="46" t="s">
        <v>38</v>
      </c>
      <c r="B23" s="12">
        <v>10011803</v>
      </c>
      <c r="C23" s="17">
        <v>1209661</v>
      </c>
      <c r="D23" s="3">
        <v>302415</v>
      </c>
      <c r="E23" s="3">
        <v>273135.22</v>
      </c>
      <c r="F23" s="3">
        <v>273788</v>
      </c>
      <c r="G23" s="3"/>
      <c r="H23" s="3">
        <f t="shared" si="2"/>
        <v>-29279.780000000028</v>
      </c>
      <c r="I23" s="18">
        <v>75917</v>
      </c>
      <c r="J23" s="17">
        <v>225133</v>
      </c>
      <c r="K23" s="3">
        <v>56286</v>
      </c>
      <c r="L23" s="3">
        <v>46253.79</v>
      </c>
      <c r="M23" s="3">
        <v>44361.1</v>
      </c>
      <c r="N23" s="3"/>
      <c r="O23" s="3">
        <f t="shared" si="1"/>
        <v>-10032.21</v>
      </c>
      <c r="P23" s="18">
        <v>879</v>
      </c>
      <c r="Q23" s="17">
        <v>0</v>
      </c>
      <c r="R23" s="3">
        <v>0</v>
      </c>
      <c r="S23" s="3">
        <v>0</v>
      </c>
      <c r="T23" s="3">
        <v>0</v>
      </c>
      <c r="U23" s="3"/>
      <c r="V23" s="3"/>
      <c r="W23" s="27">
        <v>0</v>
      </c>
      <c r="X23" s="29"/>
      <c r="Y23" s="40"/>
      <c r="Z23" s="33">
        <f t="shared" si="4"/>
        <v>0</v>
      </c>
      <c r="AA23" s="33"/>
      <c r="AB23" s="33">
        <v>0</v>
      </c>
    </row>
    <row r="24" spans="1:28" s="7" customFormat="1" ht="41.25" customHeight="1">
      <c r="A24" s="46" t="s">
        <v>14</v>
      </c>
      <c r="B24" s="12">
        <v>10000297</v>
      </c>
      <c r="C24" s="17">
        <v>1218</v>
      </c>
      <c r="D24" s="3">
        <v>306</v>
      </c>
      <c r="E24" s="3">
        <v>127.63</v>
      </c>
      <c r="F24" s="3">
        <v>127.63</v>
      </c>
      <c r="G24" s="3"/>
      <c r="H24" s="3">
        <f t="shared" si="2"/>
        <v>-178.37</v>
      </c>
      <c r="I24" s="18">
        <v>5</v>
      </c>
      <c r="J24" s="17">
        <v>0</v>
      </c>
      <c r="K24" s="3">
        <v>0</v>
      </c>
      <c r="L24" s="3">
        <v>0</v>
      </c>
      <c r="M24" s="3">
        <v>0</v>
      </c>
      <c r="N24" s="3">
        <f t="shared" si="0"/>
        <v>0</v>
      </c>
      <c r="O24" s="3">
        <f t="shared" si="1"/>
        <v>0</v>
      </c>
      <c r="P24" s="18">
        <v>0</v>
      </c>
      <c r="Q24" s="17">
        <v>0</v>
      </c>
      <c r="R24" s="3">
        <v>0</v>
      </c>
      <c r="S24" s="3">
        <v>0</v>
      </c>
      <c r="T24" s="3">
        <v>0</v>
      </c>
      <c r="U24" s="3"/>
      <c r="V24" s="3"/>
      <c r="W24" s="27">
        <v>0</v>
      </c>
      <c r="X24" s="29"/>
      <c r="Y24" s="40"/>
      <c r="Z24" s="33">
        <f t="shared" si="4"/>
        <v>31347.29</v>
      </c>
      <c r="AA24" s="33"/>
      <c r="AB24" s="33">
        <v>31347.29</v>
      </c>
    </row>
    <row r="25" spans="1:28" s="7" customFormat="1" ht="17.25" customHeight="1">
      <c r="A25" s="46" t="s">
        <v>15</v>
      </c>
      <c r="B25" s="12">
        <v>10020302</v>
      </c>
      <c r="C25" s="17">
        <v>32032</v>
      </c>
      <c r="D25" s="3">
        <v>8007</v>
      </c>
      <c r="E25" s="3">
        <v>4801.05</v>
      </c>
      <c r="F25" s="3">
        <v>4801.05</v>
      </c>
      <c r="G25" s="3"/>
      <c r="H25" s="3">
        <f t="shared" si="2"/>
        <v>-3205.95</v>
      </c>
      <c r="I25" s="18">
        <v>1509</v>
      </c>
      <c r="J25" s="17">
        <v>0</v>
      </c>
      <c r="K25" s="3">
        <v>0</v>
      </c>
      <c r="L25" s="3">
        <v>0</v>
      </c>
      <c r="M25" s="3">
        <v>0</v>
      </c>
      <c r="N25" s="3">
        <f t="shared" si="0"/>
        <v>0</v>
      </c>
      <c r="O25" s="3">
        <f t="shared" si="1"/>
        <v>0</v>
      </c>
      <c r="P25" s="18">
        <v>0</v>
      </c>
      <c r="Q25" s="17">
        <v>0</v>
      </c>
      <c r="R25" s="3">
        <v>0</v>
      </c>
      <c r="S25" s="3">
        <v>0</v>
      </c>
      <c r="T25" s="3">
        <v>0</v>
      </c>
      <c r="U25" s="3"/>
      <c r="V25" s="3"/>
      <c r="W25" s="27">
        <v>0</v>
      </c>
      <c r="X25" s="29"/>
      <c r="Y25" s="40"/>
      <c r="Z25" s="33">
        <f t="shared" si="4"/>
        <v>0</v>
      </c>
      <c r="AA25" s="33"/>
      <c r="AB25" s="33">
        <v>0</v>
      </c>
    </row>
    <row r="26" spans="1:28" s="7" customFormat="1" ht="27" customHeight="1">
      <c r="A26" s="46" t="s">
        <v>39</v>
      </c>
      <c r="B26" s="12">
        <v>10000234</v>
      </c>
      <c r="C26" s="17">
        <v>1567539</v>
      </c>
      <c r="D26" s="3">
        <v>391884</v>
      </c>
      <c r="E26" s="3">
        <v>354709.6</v>
      </c>
      <c r="F26" s="3">
        <v>353657.07999999996</v>
      </c>
      <c r="G26" s="3"/>
      <c r="H26" s="3">
        <f t="shared" si="2"/>
        <v>-37174.40000000002</v>
      </c>
      <c r="I26" s="18">
        <v>82601</v>
      </c>
      <c r="J26" s="17">
        <v>526422</v>
      </c>
      <c r="K26" s="3">
        <v>131607</v>
      </c>
      <c r="L26" s="3">
        <v>91853.88</v>
      </c>
      <c r="M26" s="3">
        <v>85226.06</v>
      </c>
      <c r="N26" s="3"/>
      <c r="O26" s="3">
        <f t="shared" si="1"/>
        <v>-39753.119999999995</v>
      </c>
      <c r="P26" s="18">
        <v>1431</v>
      </c>
      <c r="Q26" s="17">
        <v>88724</v>
      </c>
      <c r="R26" s="3">
        <v>22182</v>
      </c>
      <c r="S26" s="3">
        <v>3713.48</v>
      </c>
      <c r="T26" s="3">
        <v>3713.48</v>
      </c>
      <c r="U26" s="3"/>
      <c r="V26" s="3">
        <f>S26-R26</f>
        <v>-18468.52</v>
      </c>
      <c r="W26" s="27">
        <v>11</v>
      </c>
      <c r="X26" s="29"/>
      <c r="Y26" s="41"/>
      <c r="Z26" s="33">
        <f t="shared" si="4"/>
        <v>0</v>
      </c>
      <c r="AA26" s="33"/>
      <c r="AB26" s="33">
        <v>0</v>
      </c>
    </row>
    <row r="27" spans="1:28" s="9" customFormat="1" ht="27" customHeight="1">
      <c r="A27" s="46" t="s">
        <v>40</v>
      </c>
      <c r="B27" s="12">
        <v>10012202</v>
      </c>
      <c r="C27" s="17">
        <v>74430</v>
      </c>
      <c r="D27" s="3">
        <v>18609</v>
      </c>
      <c r="E27" s="3">
        <v>24310.12</v>
      </c>
      <c r="F27" s="3">
        <v>18601.6</v>
      </c>
      <c r="G27" s="3">
        <f t="shared" si="3"/>
        <v>5701.119999999999</v>
      </c>
      <c r="H27" s="3"/>
      <c r="I27" s="18">
        <v>804</v>
      </c>
      <c r="J27" s="17">
        <v>0</v>
      </c>
      <c r="K27" s="3">
        <v>0</v>
      </c>
      <c r="L27" s="3">
        <v>0</v>
      </c>
      <c r="M27" s="3">
        <v>0</v>
      </c>
      <c r="N27" s="3">
        <f t="shared" si="0"/>
        <v>0</v>
      </c>
      <c r="O27" s="3">
        <f t="shared" si="1"/>
        <v>0</v>
      </c>
      <c r="P27" s="18">
        <v>0</v>
      </c>
      <c r="Q27" s="17">
        <v>0</v>
      </c>
      <c r="R27" s="3">
        <v>0</v>
      </c>
      <c r="S27" s="3">
        <v>0</v>
      </c>
      <c r="T27" s="3">
        <v>0</v>
      </c>
      <c r="U27" s="3"/>
      <c r="V27" s="3"/>
      <c r="W27" s="27">
        <v>0</v>
      </c>
      <c r="X27" s="30"/>
      <c r="Y27" s="42"/>
      <c r="Z27" s="33">
        <v>0</v>
      </c>
      <c r="AA27" s="33"/>
      <c r="AB27" s="33">
        <v>0</v>
      </c>
    </row>
    <row r="28" spans="1:28" s="7" customFormat="1" ht="21.75" customHeight="1">
      <c r="A28" s="46" t="s">
        <v>41</v>
      </c>
      <c r="B28" s="12">
        <v>10064114</v>
      </c>
      <c r="C28" s="17">
        <v>299135</v>
      </c>
      <c r="D28" s="3">
        <v>74784</v>
      </c>
      <c r="E28" s="3">
        <v>87241.46</v>
      </c>
      <c r="F28" s="3">
        <v>74783.44</v>
      </c>
      <c r="G28" s="3">
        <f t="shared" si="3"/>
        <v>12457.460000000006</v>
      </c>
      <c r="H28" s="3"/>
      <c r="I28" s="18">
        <v>28686</v>
      </c>
      <c r="J28" s="17">
        <v>0</v>
      </c>
      <c r="K28" s="3">
        <v>0</v>
      </c>
      <c r="L28" s="3">
        <v>0</v>
      </c>
      <c r="M28" s="3">
        <v>0</v>
      </c>
      <c r="N28" s="3">
        <f t="shared" si="0"/>
        <v>0</v>
      </c>
      <c r="O28" s="3">
        <f t="shared" si="1"/>
        <v>0</v>
      </c>
      <c r="P28" s="18">
        <v>0</v>
      </c>
      <c r="Q28" s="17">
        <v>0</v>
      </c>
      <c r="R28" s="3">
        <v>0</v>
      </c>
      <c r="S28" s="3">
        <v>0</v>
      </c>
      <c r="T28" s="3">
        <v>0</v>
      </c>
      <c r="U28" s="3"/>
      <c r="V28" s="3"/>
      <c r="W28" s="27">
        <v>0</v>
      </c>
      <c r="X28" s="31"/>
      <c r="Y28" s="43"/>
      <c r="Z28" s="44">
        <v>0</v>
      </c>
      <c r="AA28" s="44"/>
      <c r="AB28" s="44">
        <v>0</v>
      </c>
    </row>
    <row r="29" spans="1:28" s="10" customFormat="1" ht="14.25">
      <c r="A29" s="20" t="s">
        <v>2</v>
      </c>
      <c r="B29" s="21"/>
      <c r="C29" s="22">
        <f aca="true" t="shared" si="5" ref="C29:T29">SUM(C10:C28)</f>
        <v>31703070</v>
      </c>
      <c r="D29" s="23">
        <f t="shared" si="5"/>
        <v>7925769</v>
      </c>
      <c r="E29" s="23">
        <f t="shared" si="5"/>
        <v>9620590.030000001</v>
      </c>
      <c r="F29" s="23">
        <f t="shared" si="5"/>
        <v>7794829.180000001</v>
      </c>
      <c r="G29" s="23">
        <f t="shared" si="5"/>
        <v>1818719.1</v>
      </c>
      <c r="H29" s="23">
        <f t="shared" si="5"/>
        <v>-123898.07000000005</v>
      </c>
      <c r="I29" s="24">
        <f t="shared" si="5"/>
        <v>2915096</v>
      </c>
      <c r="J29" s="22">
        <f t="shared" si="5"/>
        <v>2315027</v>
      </c>
      <c r="K29" s="23">
        <f t="shared" si="5"/>
        <v>578763</v>
      </c>
      <c r="L29" s="23">
        <f t="shared" si="5"/>
        <v>572382.77</v>
      </c>
      <c r="M29" s="23">
        <f t="shared" si="5"/>
        <v>504063.1799999999</v>
      </c>
      <c r="N29" s="23">
        <f t="shared" si="5"/>
        <v>49052.68999999997</v>
      </c>
      <c r="O29" s="23">
        <f t="shared" si="5"/>
        <v>-55432.92</v>
      </c>
      <c r="P29" s="24">
        <f t="shared" si="5"/>
        <v>11840</v>
      </c>
      <c r="Q29" s="26">
        <f t="shared" si="5"/>
        <v>88724</v>
      </c>
      <c r="R29" s="26">
        <f t="shared" si="5"/>
        <v>22182</v>
      </c>
      <c r="S29" s="26">
        <f t="shared" si="5"/>
        <v>3713.48</v>
      </c>
      <c r="T29" s="26">
        <f t="shared" si="5"/>
        <v>3713.48</v>
      </c>
      <c r="U29" s="23">
        <f>SUM(U10:U28)</f>
        <v>0</v>
      </c>
      <c r="V29" s="23">
        <f>SUM(V10:V28)</f>
        <v>-18468.52</v>
      </c>
      <c r="W29" s="37">
        <f>SUM(W10:W28)</f>
        <v>11</v>
      </c>
      <c r="X29" s="36">
        <f>SUM(X10:X28)</f>
        <v>0</v>
      </c>
      <c r="Y29" s="36">
        <f>SUM(Y10:Y28)</f>
        <v>0</v>
      </c>
      <c r="Z29" s="45">
        <f>SUBTOTAL(9,Z10:Z28)</f>
        <v>37033.85</v>
      </c>
      <c r="AA29" s="45">
        <f>SUBTOTAL(9,AA10:AA28)</f>
        <v>0</v>
      </c>
      <c r="AB29" s="45">
        <f>SUBTOTAL(9,AB10:AB28)</f>
        <v>37033.85</v>
      </c>
    </row>
    <row r="30" spans="1:2" s="1" customFormat="1" ht="12.75">
      <c r="A30" s="2"/>
      <c r="B30" s="2"/>
    </row>
    <row r="31" spans="1:25" s="1" customFormat="1" ht="15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Y31" s="34"/>
    </row>
    <row r="32" spans="1:25" s="1" customFormat="1" ht="12.75">
      <c r="A32" s="2"/>
      <c r="B32" s="2"/>
      <c r="Y32" s="34"/>
    </row>
    <row r="33" spans="1:25" ht="15.75">
      <c r="A33" s="54"/>
      <c r="B33" s="54"/>
      <c r="C33" s="13"/>
      <c r="Y33" s="35"/>
    </row>
  </sheetData>
  <sheetProtection/>
  <mergeCells count="35">
    <mergeCell ref="A33:B33"/>
    <mergeCell ref="M7:M8"/>
    <mergeCell ref="A9:B9"/>
    <mergeCell ref="A31:P31"/>
    <mergeCell ref="K7:K8"/>
    <mergeCell ref="F7:F8"/>
    <mergeCell ref="E7:E8"/>
    <mergeCell ref="L7:L8"/>
    <mergeCell ref="A2:P2"/>
    <mergeCell ref="C6:I6"/>
    <mergeCell ref="J6:P6"/>
    <mergeCell ref="C7:C8"/>
    <mergeCell ref="D7:D8"/>
    <mergeCell ref="G7:G8"/>
    <mergeCell ref="O7:O8"/>
    <mergeCell ref="P7:P8"/>
    <mergeCell ref="I7:I8"/>
    <mergeCell ref="A6:B7"/>
    <mergeCell ref="J7:J8"/>
    <mergeCell ref="Y7:Y8"/>
    <mergeCell ref="H7:H8"/>
    <mergeCell ref="N7:N8"/>
    <mergeCell ref="V7:V8"/>
    <mergeCell ref="U7:U8"/>
    <mergeCell ref="X7:X8"/>
    <mergeCell ref="Z6:AB6"/>
    <mergeCell ref="Z7:Z8"/>
    <mergeCell ref="AA7:AA8"/>
    <mergeCell ref="AB7:AB8"/>
    <mergeCell ref="Q6:W6"/>
    <mergeCell ref="Q7:Q8"/>
    <mergeCell ref="R7:R8"/>
    <mergeCell ref="S7:S8"/>
    <mergeCell ref="T7:T8"/>
    <mergeCell ref="W7:W8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2021-05-28T11:48:44Z</cp:lastPrinted>
  <dcterms:created xsi:type="dcterms:W3CDTF">2006-03-14T12:21:32Z</dcterms:created>
  <dcterms:modified xsi:type="dcterms:W3CDTF">2021-05-28T11:49:02Z</dcterms:modified>
  <cp:category/>
  <cp:version/>
  <cp:contentType/>
  <cp:contentStatus/>
</cp:coreProperties>
</file>