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0490" windowHeight="7620" activeTab="0"/>
  </bookViews>
  <sheets>
    <sheet name="Latgale" sheetId="1" r:id="rId1"/>
  </sheets>
  <definedNames>
    <definedName name="_xlnm.Print_Titles" localSheetId="0">'Latgale'!$5:$7</definedName>
  </definedNames>
  <calcPr fullCalcOnLoad="1"/>
</workbook>
</file>

<file path=xl/sharedStrings.xml><?xml version="1.0" encoding="utf-8"?>
<sst xmlns="http://schemas.openxmlformats.org/spreadsheetml/2006/main" count="119" uniqueCount="102">
  <si>
    <t>Finansējuma neizpilde</t>
  </si>
  <si>
    <t>Stacionārās ārstniecības iestādes, kopā</t>
  </si>
  <si>
    <t>līguma ietvaros</t>
  </si>
  <si>
    <t>Veiktais darba apjoms līguma ietvaros</t>
  </si>
  <si>
    <t>Pārstrāde virs līguma summas</t>
  </si>
  <si>
    <t>KOPĀ</t>
  </si>
  <si>
    <t>Ārstniecības iestādes</t>
  </si>
  <si>
    <t>Līguma summa</t>
  </si>
  <si>
    <t>SAVA speciālistu prakses</t>
  </si>
  <si>
    <t>Nīmante Ilona - ārsta prakse neiroloģijā</t>
  </si>
  <si>
    <t>Fizioterapijas kabinets VALE, IK</t>
  </si>
  <si>
    <t>Leonardovs Igors - ārsta prakse neiroloģijā</t>
  </si>
  <si>
    <t>Miščuka Gaļina - ārsta prakse oftalmoloģijā</t>
  </si>
  <si>
    <t>Pārskata perioda finansējums</t>
  </si>
  <si>
    <t>Veiktais darba apjoms pārskata periodā</t>
  </si>
  <si>
    <t>Profilaktiskās apskates (ieskaitot laboratoriskos pakalpojumus ar kodiem AP0803,AP0804,AP204 un AP205)</t>
  </si>
  <si>
    <t>Ārstniecības iestādes ieņēmumi kopā</t>
  </si>
  <si>
    <t>veiktais darba apjoms</t>
  </si>
  <si>
    <t>7=4-3</t>
  </si>
  <si>
    <t>t.sk.</t>
  </si>
  <si>
    <t>6=4-3</t>
  </si>
  <si>
    <t>Sergeja Hobotova traumatoloģijas un ortopēdijas klīnika, SIA</t>
  </si>
  <si>
    <t xml:space="preserve">Prognozējamā invaliditāte un novēršamās invaliditātes ārstu konsīlijs </t>
  </si>
  <si>
    <t>Veselības un sociālo pakalpojumu centrs "Dagda", Dagdas novada pašvaldības iestāde</t>
  </si>
  <si>
    <t>Čebotarjova Olga - ārsta prakse neiroloģijā</t>
  </si>
  <si>
    <t>Gorškova Ausma - acu ārsta prakse</t>
  </si>
  <si>
    <t>Grigorjeva Inguna - ārsta prakse oftalmoloģijā</t>
  </si>
  <si>
    <t>Hahele Ilze -ārsta prakse oftalmoloģijā</t>
  </si>
  <si>
    <t>Hublarova Jūlija - ārsta prakse ginekoloģijā, dzemdniecībā</t>
  </si>
  <si>
    <t>Jakovļeva Olga - fizioterapeita prakse</t>
  </si>
  <si>
    <t>Katkevičs Valdis - ārsta prakse psihiatrijā un neiroloģijā</t>
  </si>
  <si>
    <t>Kovaļčuks Andrejs - ārsta prakse traumatoloģijā, ortopēdijā</t>
  </si>
  <si>
    <t>Krompāne Svetlana - ārsta prakse oftalmoloģijā</t>
  </si>
  <si>
    <t>Kučinska Irina - ārsta prakse ginekoloģijā, dzemdniecībā</t>
  </si>
  <si>
    <t>Lācis Jānis - ārsta prakse ķirurģijā un traumatoloģijā, ortopēdijā</t>
  </si>
  <si>
    <t>Ločmele Anita -ārsta prakse dzemdniecībā, ginekoloģijā</t>
  </si>
  <si>
    <t>Ļubimova Valentīna - ārsta prakse neiroloģijā</t>
  </si>
  <si>
    <t>Maksimova Jeļena - ārsta prakse psihiatrijā un narkoloģijā</t>
  </si>
  <si>
    <t>Maksimovs Aleksejs - ārsta prakse traumatoloģijā, ortopēdijā</t>
  </si>
  <si>
    <t>Meļņikova Tatjana -ārsta prakse oftalmoloģijā</t>
  </si>
  <si>
    <t>Rancāne Sandra - ārsta prakse ginekoloģijā, dzemdniecībā</t>
  </si>
  <si>
    <t>Rogale Nadežda - ārsta prakse oftalmoloģijā</t>
  </si>
  <si>
    <t>Stupāne Žanna - ārsta prakse ginekoloģijā, dzemdniecībā</t>
  </si>
  <si>
    <t>Štāle Silvija - acu ārsta prakse</t>
  </si>
  <si>
    <t>Terentjevs Vladimirs - ģimenes ārsta un neirologa prakse</t>
  </si>
  <si>
    <t>Vēvere Viktorija - ārsta prakse pneimonoloģijā un alergoloģijā</t>
  </si>
  <si>
    <t>Zaharenoks Valerijs - ārsta prakse neiroloģijā</t>
  </si>
  <si>
    <t>Augsta riska bērnu profilakse pret sezonālo saslimšanu ar respiratori sincitiālo vīrusu (Synagi) (kods AP47)</t>
  </si>
  <si>
    <t>Hroniska un akūta nieru aizstājējterapija dienas stacionārā</t>
  </si>
  <si>
    <t>PRIVĀTKLĪNIKA "ĢIMENES VESELĪBA", SIA</t>
  </si>
  <si>
    <t>Bikauniece Ināra - ārsta prakse dermatoloģijā, veneroloģijā</t>
  </si>
  <si>
    <t>Lavrinoviča Tatjana - ārsta prakse ginekoloģijā, dzemdniecībā</t>
  </si>
  <si>
    <t>Zjablikovs Romans - ārsta prakse ginekoloģijā, dzemdniecībā</t>
  </si>
  <si>
    <t>AIJAS JASEVIČAS FIZIOTERAPIJAS PRAKSE, Individuālais komersants</t>
  </si>
  <si>
    <t>Epizodes un manipulācijas</t>
  </si>
  <si>
    <t>Priekšlaicīgi dzimušo bērnu profilakse</t>
  </si>
  <si>
    <t xml:space="preserve">Fiksētais ikmēneša maksājums  
ārstu speciālistu kabinetiem un struktūrvienībām </t>
  </si>
  <si>
    <t>Poliklīnikas un veselības centri kopā</t>
  </si>
  <si>
    <t xml:space="preserve">Ļaundabīgo audzēju primārie diagnostiskie izmeklējumi    </t>
  </si>
  <si>
    <t xml:space="preserve">Speciālistu konsultācijas konstatētas atradnes gadījumā     </t>
  </si>
  <si>
    <t>Mammogrāfija (stratēģiskais iepirkums)</t>
  </si>
  <si>
    <t>Ļaundabīgo audzēju sekundārie diagnostiskie izmeklējumi</t>
  </si>
  <si>
    <t>32=5+8+10 līdz 31</t>
  </si>
  <si>
    <t xml:space="preserve">veiktais darba apjoms ar ieturējumu </t>
  </si>
  <si>
    <t>Babuškina Svetlana - ārsta prakse ginekoloģijā, dzemdniecībā</t>
  </si>
  <si>
    <t>Deļmans Gļebs - ārsta prakse gastroenteroloģijā</t>
  </si>
  <si>
    <t>Mazulis Česlavs - ārsta prakse psihiatrijā</t>
  </si>
  <si>
    <t>Smolko Ivans - ārsta prakse traumatoloģijā, ortopēdijā</t>
  </si>
  <si>
    <t>Petrāne Valentīna - ārsta prakse otolaringoloģijā</t>
  </si>
  <si>
    <t>Valsts kompensētais pacienta līdzmaksājums</t>
  </si>
  <si>
    <t>valsts neapmaksātais pacienta līdzmaksājums, ņemot vērā pārstrādi</t>
  </si>
  <si>
    <t>valsts kompensētais pacienta līdzmaksājums</t>
  </si>
  <si>
    <t>Aprēķinātais pacientu līdzmaksājums par neatbrīvotajām kategorijām</t>
  </si>
  <si>
    <t>Jakubova Tatjana - ārsta prakse psihiatrijā un bērnu psihiatrijā</t>
  </si>
  <si>
    <t>Daugavpils reģionālā slimnīca, SIA</t>
  </si>
  <si>
    <t>RĒZEKNES SLIMNĪCA, SIA</t>
  </si>
  <si>
    <t>Preiļu slimnīca, SIA</t>
  </si>
  <si>
    <t>Krāslavas slimnīca, SIA</t>
  </si>
  <si>
    <t>Līvānu slimnīca, Līvānu novada domes pašvaldības SIA</t>
  </si>
  <si>
    <t>Ludzas medicīnas centrs, SIA</t>
  </si>
  <si>
    <t>Daugavpils psihoneiroloģiskā slimnīca, Valsts SIA</t>
  </si>
  <si>
    <t>REHABILITĀCIJAS CENTRS "RĀZNA", SIA</t>
  </si>
  <si>
    <t>Viļānu slimnīca, SIA</t>
  </si>
  <si>
    <t>Daugavpils bērnu veselības centrs, SIA</t>
  </si>
  <si>
    <t>DERMATOVENEROLOGS, SIA</t>
  </si>
  <si>
    <t>GRĪVAS POLIKLĪNIKA, SIA</t>
  </si>
  <si>
    <t>INSAITS A, SIA</t>
  </si>
  <si>
    <t>LĀZERS, SIA</t>
  </si>
  <si>
    <t>MEDA D, SIA</t>
  </si>
  <si>
    <t>Medical plus, SIA</t>
  </si>
  <si>
    <t>IVAKO GROUP, SIA</t>
  </si>
  <si>
    <t>Veselības centrs Ilūkste, SIA</t>
  </si>
  <si>
    <t>Kārsavas slimnīca, SIA</t>
  </si>
  <si>
    <t>Aijas Krišānes ārsta prakse, SIA</t>
  </si>
  <si>
    <t>J.Kosnareviča-prakse oftalmoloģijā, SIA</t>
  </si>
  <si>
    <t>LUC MEDICAL, SIA</t>
  </si>
  <si>
    <t>Neiroprakse, SIA</t>
  </si>
  <si>
    <t>Ritas Nalivaiko ārsta prakse psihiatrijā, SIA</t>
  </si>
  <si>
    <t>SOINE, SIA</t>
  </si>
  <si>
    <t>MENTAL PRAKSE, SIA</t>
  </si>
  <si>
    <t>AP83 - ar Covid-19 vakcināciju saistītas manipulācijas</t>
  </si>
  <si>
    <t>Pārskats par noslēgtiem līgumiem  un veikto  sekundārās ambulatorās veselības aprūpes (SAVA) darba apjomu Latgales nodaļā 2021.gada 3 mēnešos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</si>
</sst>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"/>
    <numFmt numFmtId="188" formatCode="#,##0.0"/>
    <numFmt numFmtId="189" formatCode="#.00"/>
    <numFmt numFmtId="190" formatCode="#,##0.000"/>
    <numFmt numFmtId="191" formatCode="#,##0.0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%"/>
    <numFmt numFmtId="198" formatCode="#\ ###\ ###"/>
    <numFmt numFmtId="199" formatCode="_-* #,##0_-;\-* #,##0_-;_-* &quot;-&quot;??_-;_-@_-"/>
    <numFmt numFmtId="200" formatCode="#,##0_ ;\-#,##0\ "/>
    <numFmt numFmtId="201" formatCode="_-* #,##0\ _L_s_-;\-* #,##0\ _L_s_-;_-* &quot;-&quot;??\ _L_s_-;_-@_-"/>
    <numFmt numFmtId="202" formatCode="dd\.mm\.yyyy"/>
  </numFmts>
  <fonts count="50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7" fillId="3" borderId="0" applyNumberFormat="0" applyBorder="0" applyAlignment="0" applyProtection="0"/>
    <xf numFmtId="0" fontId="31" fillId="4" borderId="0" applyNumberFormat="0" applyBorder="0" applyAlignment="0" applyProtection="0"/>
    <xf numFmtId="0" fontId="7" fillId="5" borderId="0" applyNumberFormat="0" applyBorder="0" applyAlignment="0" applyProtection="0"/>
    <xf numFmtId="0" fontId="31" fillId="6" borderId="0" applyNumberFormat="0" applyBorder="0" applyAlignment="0" applyProtection="0"/>
    <xf numFmtId="0" fontId="7" fillId="7" borderId="0" applyNumberFormat="0" applyBorder="0" applyAlignment="0" applyProtection="0"/>
    <xf numFmtId="0" fontId="31" fillId="8" borderId="0" applyNumberFormat="0" applyBorder="0" applyAlignment="0" applyProtection="0"/>
    <xf numFmtId="0" fontId="7" fillId="9" borderId="0" applyNumberFormat="0" applyBorder="0" applyAlignment="0" applyProtection="0"/>
    <xf numFmtId="0" fontId="31" fillId="10" borderId="0" applyNumberFormat="0" applyBorder="0" applyAlignment="0" applyProtection="0"/>
    <xf numFmtId="0" fontId="7" fillId="11" borderId="0" applyNumberFormat="0" applyBorder="0" applyAlignment="0" applyProtection="0"/>
    <xf numFmtId="0" fontId="31" fillId="12" borderId="0" applyNumberFormat="0" applyBorder="0" applyAlignment="0" applyProtection="0"/>
    <xf numFmtId="0" fontId="7" fillId="13" borderId="0" applyNumberFormat="0" applyBorder="0" applyAlignment="0" applyProtection="0"/>
    <xf numFmtId="0" fontId="31" fillId="14" borderId="0" applyNumberFormat="0" applyBorder="0" applyAlignment="0" applyProtection="0"/>
    <xf numFmtId="0" fontId="7" fillId="15" borderId="0" applyNumberFormat="0" applyBorder="0" applyAlignment="0" applyProtection="0"/>
    <xf numFmtId="0" fontId="31" fillId="16" borderId="0" applyNumberFormat="0" applyBorder="0" applyAlignment="0" applyProtection="0"/>
    <xf numFmtId="0" fontId="7" fillId="17" borderId="0" applyNumberFormat="0" applyBorder="0" applyAlignment="0" applyProtection="0"/>
    <xf numFmtId="0" fontId="31" fillId="18" borderId="0" applyNumberFormat="0" applyBorder="0" applyAlignment="0" applyProtection="0"/>
    <xf numFmtId="0" fontId="7" fillId="19" borderId="0" applyNumberFormat="0" applyBorder="0" applyAlignment="0" applyProtection="0"/>
    <xf numFmtId="0" fontId="31" fillId="20" borderId="0" applyNumberFormat="0" applyBorder="0" applyAlignment="0" applyProtection="0"/>
    <xf numFmtId="0" fontId="7" fillId="9" borderId="0" applyNumberFormat="0" applyBorder="0" applyAlignment="0" applyProtection="0"/>
    <xf numFmtId="0" fontId="31" fillId="21" borderId="0" applyNumberFormat="0" applyBorder="0" applyAlignment="0" applyProtection="0"/>
    <xf numFmtId="0" fontId="7" fillId="15" borderId="0" applyNumberFormat="0" applyBorder="0" applyAlignment="0" applyProtection="0"/>
    <xf numFmtId="0" fontId="31" fillId="22" borderId="0" applyNumberFormat="0" applyBorder="0" applyAlignment="0" applyProtection="0"/>
    <xf numFmtId="0" fontId="7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32" fillId="34" borderId="0" applyNumberFormat="0" applyBorder="0" applyAlignment="0" applyProtection="0"/>
    <xf numFmtId="0" fontId="8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32" fillId="38" borderId="0" applyNumberFormat="0" applyBorder="0" applyAlignment="0" applyProtection="0"/>
    <xf numFmtId="0" fontId="8" fillId="39" borderId="0" applyNumberFormat="0" applyBorder="0" applyAlignment="0" applyProtection="0"/>
    <xf numFmtId="0" fontId="32" fillId="40" borderId="0" applyNumberFormat="0" applyBorder="0" applyAlignment="0" applyProtection="0"/>
    <xf numFmtId="0" fontId="8" fillId="29" borderId="0" applyNumberFormat="0" applyBorder="0" applyAlignment="0" applyProtection="0"/>
    <xf numFmtId="0" fontId="32" fillId="41" borderId="0" applyNumberFormat="0" applyBorder="0" applyAlignment="0" applyProtection="0"/>
    <xf numFmtId="0" fontId="8" fillId="31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9" fillId="5" borderId="0" applyNumberFormat="0" applyBorder="0" applyAlignment="0" applyProtection="0"/>
    <xf numFmtId="0" fontId="34" fillId="45" borderId="1" applyNumberFormat="0" applyAlignment="0" applyProtection="0"/>
    <xf numFmtId="0" fontId="10" fillId="46" borderId="2" applyNumberFormat="0" applyAlignment="0" applyProtection="0"/>
    <xf numFmtId="0" fontId="35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3" fillId="7" borderId="0" applyNumberFormat="0" applyBorder="0" applyAlignment="0" applyProtection="0"/>
    <xf numFmtId="0" fontId="38" fillId="0" borderId="5" applyNumberFormat="0" applyFill="0" applyAlignment="0" applyProtection="0"/>
    <xf numFmtId="0" fontId="14" fillId="0" borderId="6" applyNumberFormat="0" applyFill="0" applyAlignment="0" applyProtection="0"/>
    <xf numFmtId="0" fontId="39" fillId="0" borderId="7" applyNumberFormat="0" applyFill="0" applyAlignment="0" applyProtection="0"/>
    <xf numFmtId="0" fontId="15" fillId="0" borderId="8" applyNumberFormat="0" applyFill="0" applyAlignment="0" applyProtection="0"/>
    <xf numFmtId="0" fontId="40" fillId="0" borderId="9" applyNumberFormat="0" applyFill="0" applyAlignment="0" applyProtection="0"/>
    <xf numFmtId="0" fontId="16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50" borderId="1" applyNumberFormat="0" applyAlignment="0" applyProtection="0"/>
    <xf numFmtId="0" fontId="17" fillId="13" borderId="2" applyNumberFormat="0" applyAlignment="0" applyProtection="0"/>
    <xf numFmtId="0" fontId="43" fillId="0" borderId="11" applyNumberFormat="0" applyFill="0" applyAlignment="0" applyProtection="0"/>
    <xf numFmtId="0" fontId="18" fillId="0" borderId="12" applyNumberFormat="0" applyFill="0" applyAlignment="0" applyProtection="0"/>
    <xf numFmtId="0" fontId="44" fillId="51" borderId="0" applyNumberFormat="0" applyBorder="0" applyAlignment="0" applyProtection="0"/>
    <xf numFmtId="0" fontId="19" fillId="5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6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2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55" borderId="0" xfId="0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3" fontId="1" fillId="0" borderId="19" xfId="0" applyNumberFormat="1" applyFont="1" applyFill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55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26" fillId="55" borderId="19" xfId="0" applyFont="1" applyFill="1" applyBorder="1" applyAlignment="1">
      <alignment horizontal="right" vertical="center" wrapText="1"/>
    </xf>
    <xf numFmtId="0" fontId="1" fillId="0" borderId="19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27" fillId="0" borderId="0" xfId="0" applyFont="1" applyAlignment="1">
      <alignment horizontal="center"/>
    </xf>
    <xf numFmtId="4" fontId="5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wrapText="1"/>
    </xf>
    <xf numFmtId="0" fontId="1" fillId="0" borderId="19" xfId="0" applyFont="1" applyBorder="1" applyAlignment="1">
      <alignment horizontal="left" vertical="center" wrapText="1"/>
    </xf>
    <xf numFmtId="4" fontId="1" fillId="0" borderId="19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4" fontId="1" fillId="0" borderId="19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9" xfId="0" applyNumberFormat="1" applyFont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4" fontId="3" fillId="0" borderId="19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25" fillId="56" borderId="19" xfId="0" applyFont="1" applyFill="1" applyBorder="1" applyAlignment="1">
      <alignment horizontal="left" vertical="center" wrapText="1"/>
    </xf>
    <xf numFmtId="4" fontId="3" fillId="56" borderId="19" xfId="0" applyNumberFormat="1" applyFont="1" applyFill="1" applyBorder="1" applyAlignment="1">
      <alignment horizontal="right" wrapText="1"/>
    </xf>
    <xf numFmtId="0" fontId="3" fillId="56" borderId="19" xfId="0" applyFont="1" applyFill="1" applyBorder="1" applyAlignment="1">
      <alignment horizontal="left" vertical="center" wrapText="1"/>
    </xf>
    <xf numFmtId="0" fontId="3" fillId="56" borderId="19" xfId="0" applyFont="1" applyFill="1" applyBorder="1" applyAlignment="1">
      <alignment horizontal="right" vertical="center" wrapText="1"/>
    </xf>
    <xf numFmtId="0" fontId="25" fillId="56" borderId="19" xfId="0" applyFont="1" applyFill="1" applyBorder="1" applyAlignment="1">
      <alignment/>
    </xf>
    <xf numFmtId="4" fontId="3" fillId="56" borderId="19" xfId="0" applyNumberFormat="1" applyFont="1" applyFill="1" applyBorder="1" applyAlignment="1">
      <alignment/>
    </xf>
    <xf numFmtId="4" fontId="3" fillId="56" borderId="19" xfId="0" applyNumberFormat="1" applyFont="1" applyFill="1" applyBorder="1" applyAlignment="1">
      <alignment horizontal="left" wrapText="1"/>
    </xf>
    <xf numFmtId="4" fontId="3" fillId="56" borderId="19" xfId="0" applyNumberFormat="1" applyFont="1" applyFill="1" applyBorder="1" applyAlignment="1">
      <alignment/>
    </xf>
    <xf numFmtId="0" fontId="1" fillId="57" borderId="0" xfId="0" applyFont="1" applyFill="1" applyAlignment="1">
      <alignment/>
    </xf>
    <xf numFmtId="4" fontId="1" fillId="57" borderId="19" xfId="0" applyNumberFormat="1" applyFont="1" applyFill="1" applyBorder="1" applyAlignment="1">
      <alignment horizontal="center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0" fontId="5" fillId="55" borderId="20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1" fillId="57" borderId="19" xfId="0" applyNumberFormat="1" applyFont="1" applyFill="1" applyBorder="1" applyAlignment="1">
      <alignment horizontal="center" vertical="center" wrapText="1"/>
    </xf>
    <xf numFmtId="4" fontId="3" fillId="56" borderId="19" xfId="0" applyNumberFormat="1" applyFont="1" applyFill="1" applyBorder="1" applyAlignment="1">
      <alignment horizontal="right" wrapText="1"/>
    </xf>
    <xf numFmtId="0" fontId="1" fillId="0" borderId="19" xfId="0" applyFont="1" applyBorder="1" applyAlignment="1">
      <alignment horizontal="left" vertical="top" wrapText="1"/>
    </xf>
    <xf numFmtId="4" fontId="1" fillId="57" borderId="19" xfId="0" applyNumberFormat="1" applyFont="1" applyFill="1" applyBorder="1" applyAlignment="1">
      <alignment horizontal="center" vertical="center" wrapText="1"/>
    </xf>
    <xf numFmtId="0" fontId="1" fillId="57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4" fontId="4" fillId="0" borderId="19" xfId="0" applyNumberFormat="1" applyFont="1" applyBorder="1" applyAlignment="1">
      <alignment horizontal="center" vertical="center" wrapText="1"/>
    </xf>
    <xf numFmtId="0" fontId="24" fillId="55" borderId="0" xfId="0" applyFont="1" applyFill="1" applyAlignment="1">
      <alignment horizontal="center" wrapText="1"/>
    </xf>
    <xf numFmtId="4" fontId="6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4" fontId="28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5" fillId="55" borderId="19" xfId="0" applyFont="1" applyFill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1" fillId="0" borderId="0" xfId="0" applyNumberFormat="1" applyFont="1" applyBorder="1" applyAlignment="1">
      <alignment horizontal="left" wrapText="1"/>
    </xf>
  </cellXfs>
  <cellStyles count="10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urrency" xfId="74"/>
    <cellStyle name="Currency [0]" xfId="75"/>
    <cellStyle name="Explanatory Text" xfId="76"/>
    <cellStyle name="Explanatory Text 2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0" xfId="95"/>
    <cellStyle name="Normal 2" xfId="96"/>
    <cellStyle name="Normal 2 2" xfId="97"/>
    <cellStyle name="Normal 2 3" xfId="98"/>
    <cellStyle name="Normal 2 4" xfId="99"/>
    <cellStyle name="Normal 2 5" xfId="100"/>
    <cellStyle name="Normal 3" xfId="101"/>
    <cellStyle name="Normal 3 2" xfId="102"/>
    <cellStyle name="Normal 4" xfId="103"/>
    <cellStyle name="Normal 5" xfId="104"/>
    <cellStyle name="Normal 6" xfId="105"/>
    <cellStyle name="Normal 9" xfId="106"/>
    <cellStyle name="Note" xfId="107"/>
    <cellStyle name="Note 2" xfId="108"/>
    <cellStyle name="Output" xfId="109"/>
    <cellStyle name="Output 2" xfId="110"/>
    <cellStyle name="Percent" xfId="111"/>
    <cellStyle name="Percent 2" xfId="112"/>
    <cellStyle name="Percent 2 2 2" xfId="113"/>
    <cellStyle name="Percent 2 3" xfId="114"/>
    <cellStyle name="Percent 4" xfId="115"/>
    <cellStyle name="Title" xfId="116"/>
    <cellStyle name="Title 2" xfId="117"/>
    <cellStyle name="Total" xfId="118"/>
    <cellStyle name="Total 2" xfId="119"/>
    <cellStyle name="Warning Text" xfId="120"/>
    <cellStyle name="Warning Text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4"/>
  <sheetViews>
    <sheetView tabSelected="1" zoomScale="90" zoomScaleNormal="90" zoomScalePageLayoutView="0" workbookViewId="0" topLeftCell="A1">
      <pane xSplit="1" ySplit="7" topLeftCell="B8" activePane="bottomRight" state="frozen"/>
      <selection pane="topLeft" activeCell="N96" sqref="N96"/>
      <selection pane="topRight" activeCell="N96" sqref="N96"/>
      <selection pane="bottomLeft" activeCell="N96" sqref="N96"/>
      <selection pane="bottomRight" activeCell="C1" sqref="C1:C16384"/>
    </sheetView>
  </sheetViews>
  <sheetFormatPr defaultColWidth="9.140625" defaultRowHeight="12.75"/>
  <cols>
    <col min="1" max="1" width="28.421875" style="6" customWidth="1"/>
    <col min="2" max="2" width="10.57421875" style="6" customWidth="1"/>
    <col min="3" max="4" width="11.8515625" style="7" customWidth="1"/>
    <col min="5" max="5" width="12.140625" style="7" customWidth="1"/>
    <col min="6" max="6" width="12.00390625" style="7" customWidth="1"/>
    <col min="7" max="7" width="10.00390625" style="7" customWidth="1"/>
    <col min="8" max="8" width="10.57421875" style="7" customWidth="1"/>
    <col min="9" max="9" width="11.00390625" style="7" customWidth="1"/>
    <col min="10" max="10" width="10.7109375" style="7" customWidth="1"/>
    <col min="11" max="11" width="10.8515625" style="7" customWidth="1"/>
    <col min="12" max="12" width="12.140625" style="7" customWidth="1"/>
    <col min="13" max="13" width="12.57421875" style="7" customWidth="1"/>
    <col min="14" max="14" width="13.57421875" style="7" customWidth="1"/>
    <col min="15" max="15" width="11.140625" style="7" customWidth="1"/>
    <col min="16" max="16" width="10.8515625" style="7" customWidth="1"/>
    <col min="17" max="17" width="11.00390625" style="7" customWidth="1"/>
    <col min="18" max="24" width="9.57421875" style="7" customWidth="1"/>
    <col min="25" max="25" width="9.7109375" style="7" customWidth="1"/>
    <col min="26" max="28" width="9.140625" style="7" customWidth="1"/>
    <col min="29" max="29" width="10.28125" style="7" customWidth="1"/>
    <col min="30" max="31" width="9.140625" style="7" customWidth="1"/>
    <col min="32" max="32" width="10.7109375" style="7" customWidth="1"/>
    <col min="33" max="33" width="12.00390625" style="7" customWidth="1"/>
    <col min="34" max="34" width="11.140625" style="7" bestFit="1" customWidth="1"/>
    <col min="35" max="16384" width="9.140625" style="7" customWidth="1"/>
  </cols>
  <sheetData>
    <row r="1" ht="12.75">
      <c r="M1" s="18"/>
    </row>
    <row r="2" spans="1:13" ht="15.75" customHeight="1">
      <c r="A2" s="47" t="s">
        <v>101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5" spans="1:33" s="35" customFormat="1" ht="12.75" customHeight="1">
      <c r="A5" s="44" t="s">
        <v>6</v>
      </c>
      <c r="B5" s="44"/>
      <c r="C5" s="44" t="s">
        <v>54</v>
      </c>
      <c r="D5" s="44"/>
      <c r="E5" s="44"/>
      <c r="F5" s="44"/>
      <c r="G5" s="44"/>
      <c r="H5" s="44"/>
      <c r="I5" s="44"/>
      <c r="J5" s="44"/>
      <c r="K5" s="43" t="s">
        <v>15</v>
      </c>
      <c r="L5" s="43"/>
      <c r="M5" s="43" t="s">
        <v>55</v>
      </c>
      <c r="N5" s="43"/>
      <c r="O5" s="43" t="s">
        <v>56</v>
      </c>
      <c r="P5" s="43"/>
      <c r="Q5" s="43" t="s">
        <v>48</v>
      </c>
      <c r="R5" s="43"/>
      <c r="S5" s="43" t="s">
        <v>47</v>
      </c>
      <c r="T5" s="43"/>
      <c r="U5" s="43" t="s">
        <v>22</v>
      </c>
      <c r="V5" s="43"/>
      <c r="W5" s="43" t="s">
        <v>60</v>
      </c>
      <c r="X5" s="43"/>
      <c r="Y5" s="43" t="s">
        <v>58</v>
      </c>
      <c r="Z5" s="43"/>
      <c r="AA5" s="43" t="s">
        <v>59</v>
      </c>
      <c r="AB5" s="43"/>
      <c r="AC5" s="43" t="s">
        <v>61</v>
      </c>
      <c r="AD5" s="43"/>
      <c r="AE5" s="53" t="s">
        <v>100</v>
      </c>
      <c r="AF5" s="43" t="s">
        <v>72</v>
      </c>
      <c r="AG5" s="43" t="s">
        <v>16</v>
      </c>
    </row>
    <row r="6" spans="1:33" s="35" customFormat="1" ht="75.75" customHeight="1">
      <c r="A6" s="44"/>
      <c r="B6" s="44"/>
      <c r="C6" s="44" t="s">
        <v>7</v>
      </c>
      <c r="D6" s="44" t="s">
        <v>13</v>
      </c>
      <c r="E6" s="44" t="s">
        <v>14</v>
      </c>
      <c r="F6" s="44" t="s">
        <v>3</v>
      </c>
      <c r="G6" s="44" t="s">
        <v>4</v>
      </c>
      <c r="H6" s="44" t="s">
        <v>0</v>
      </c>
      <c r="I6" s="46" t="s">
        <v>69</v>
      </c>
      <c r="J6" s="46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54"/>
      <c r="AF6" s="43"/>
      <c r="AG6" s="43"/>
    </row>
    <row r="7" spans="1:33" s="35" customFormat="1" ht="77.25" customHeight="1">
      <c r="A7" s="44"/>
      <c r="B7" s="44"/>
      <c r="C7" s="44"/>
      <c r="D7" s="44"/>
      <c r="E7" s="44"/>
      <c r="F7" s="44"/>
      <c r="G7" s="44"/>
      <c r="H7" s="44"/>
      <c r="I7" s="22" t="s">
        <v>2</v>
      </c>
      <c r="J7" s="22" t="s">
        <v>70</v>
      </c>
      <c r="K7" s="40" t="s">
        <v>63</v>
      </c>
      <c r="L7" s="37" t="s">
        <v>71</v>
      </c>
      <c r="M7" s="36" t="s">
        <v>17</v>
      </c>
      <c r="N7" s="36" t="s">
        <v>71</v>
      </c>
      <c r="O7" s="36" t="s">
        <v>17</v>
      </c>
      <c r="P7" s="36" t="s">
        <v>71</v>
      </c>
      <c r="Q7" s="36" t="s">
        <v>17</v>
      </c>
      <c r="R7" s="36" t="s">
        <v>71</v>
      </c>
      <c r="S7" s="36" t="s">
        <v>17</v>
      </c>
      <c r="T7" s="36" t="s">
        <v>71</v>
      </c>
      <c r="U7" s="36" t="s">
        <v>17</v>
      </c>
      <c r="V7" s="36" t="s">
        <v>71</v>
      </c>
      <c r="W7" s="36" t="s">
        <v>17</v>
      </c>
      <c r="X7" s="36" t="s">
        <v>71</v>
      </c>
      <c r="Y7" s="36" t="s">
        <v>17</v>
      </c>
      <c r="Z7" s="36" t="s">
        <v>71</v>
      </c>
      <c r="AA7" s="36" t="s">
        <v>17</v>
      </c>
      <c r="AB7" s="36" t="s">
        <v>71</v>
      </c>
      <c r="AC7" s="36" t="s">
        <v>17</v>
      </c>
      <c r="AD7" s="36" t="s">
        <v>71</v>
      </c>
      <c r="AE7" s="55"/>
      <c r="AF7" s="43"/>
      <c r="AG7" s="43"/>
    </row>
    <row r="8" spans="1:33" s="8" customFormat="1" ht="39" customHeight="1">
      <c r="A8" s="52">
        <v>1</v>
      </c>
      <c r="B8" s="52"/>
      <c r="C8" s="38">
        <v>2</v>
      </c>
      <c r="D8" s="38">
        <v>3</v>
      </c>
      <c r="E8" s="38">
        <v>4</v>
      </c>
      <c r="F8" s="38">
        <v>5</v>
      </c>
      <c r="G8" s="38" t="s">
        <v>20</v>
      </c>
      <c r="H8" s="38" t="s">
        <v>18</v>
      </c>
      <c r="I8" s="38">
        <v>8</v>
      </c>
      <c r="J8" s="38">
        <v>9</v>
      </c>
      <c r="K8" s="38">
        <v>10</v>
      </c>
      <c r="L8" s="38">
        <v>11</v>
      </c>
      <c r="M8" s="23">
        <v>12</v>
      </c>
      <c r="N8" s="23">
        <v>13</v>
      </c>
      <c r="O8" s="23">
        <v>14</v>
      </c>
      <c r="P8" s="23">
        <v>15</v>
      </c>
      <c r="Q8" s="23">
        <v>16</v>
      </c>
      <c r="R8" s="23">
        <v>17</v>
      </c>
      <c r="S8" s="23">
        <v>18</v>
      </c>
      <c r="T8" s="23">
        <v>19</v>
      </c>
      <c r="U8" s="23">
        <v>20</v>
      </c>
      <c r="V8" s="23">
        <v>21</v>
      </c>
      <c r="W8" s="23">
        <v>22</v>
      </c>
      <c r="X8" s="23">
        <v>23</v>
      </c>
      <c r="Y8" s="23">
        <v>24</v>
      </c>
      <c r="Z8" s="23">
        <v>25</v>
      </c>
      <c r="AA8" s="23">
        <v>26</v>
      </c>
      <c r="AB8" s="23">
        <v>27</v>
      </c>
      <c r="AC8" s="23">
        <v>28</v>
      </c>
      <c r="AD8" s="23">
        <v>29</v>
      </c>
      <c r="AE8" s="23">
        <v>30</v>
      </c>
      <c r="AF8" s="23">
        <v>31</v>
      </c>
      <c r="AG8" s="23" t="s">
        <v>62</v>
      </c>
    </row>
    <row r="9" spans="1:33" s="12" customFormat="1" ht="29.25" customHeight="1">
      <c r="A9" s="27" t="s">
        <v>1</v>
      </c>
      <c r="B9" s="27"/>
      <c r="C9" s="28">
        <f aca="true" t="shared" si="0" ref="C9:AG9">SUM(C11:C17)</f>
        <v>15852770</v>
      </c>
      <c r="D9" s="28">
        <f t="shared" si="0"/>
        <v>3967698</v>
      </c>
      <c r="E9" s="28">
        <f t="shared" si="0"/>
        <v>4011125.6</v>
      </c>
      <c r="F9" s="28">
        <f t="shared" si="0"/>
        <v>3719263.7599999993</v>
      </c>
      <c r="G9" s="28">
        <f t="shared" si="0"/>
        <v>277268.54999999993</v>
      </c>
      <c r="H9" s="28">
        <f t="shared" si="0"/>
        <v>-233840.95</v>
      </c>
      <c r="I9" s="28">
        <f t="shared" si="0"/>
        <v>69472</v>
      </c>
      <c r="J9" s="28">
        <f t="shared" si="0"/>
        <v>4077</v>
      </c>
      <c r="K9" s="28">
        <f t="shared" si="0"/>
        <v>103887.33</v>
      </c>
      <c r="L9" s="28">
        <f t="shared" si="0"/>
        <v>11329</v>
      </c>
      <c r="M9" s="28">
        <f t="shared" si="0"/>
        <v>74.01</v>
      </c>
      <c r="N9" s="28">
        <f t="shared" si="0"/>
        <v>8</v>
      </c>
      <c r="O9" s="28">
        <f t="shared" si="0"/>
        <v>366061.39</v>
      </c>
      <c r="P9" s="28">
        <f t="shared" si="0"/>
        <v>20402.8</v>
      </c>
      <c r="Q9" s="28">
        <f t="shared" si="0"/>
        <v>276792.55</v>
      </c>
      <c r="R9" s="28">
        <f t="shared" si="0"/>
        <v>13321</v>
      </c>
      <c r="S9" s="28">
        <f t="shared" si="0"/>
        <v>0</v>
      </c>
      <c r="T9" s="28">
        <f t="shared" si="0"/>
        <v>0</v>
      </c>
      <c r="U9" s="28">
        <f t="shared" si="0"/>
        <v>146.9</v>
      </c>
      <c r="V9" s="28">
        <f t="shared" si="0"/>
        <v>0</v>
      </c>
      <c r="W9" s="28">
        <f t="shared" si="0"/>
        <v>10222.16</v>
      </c>
      <c r="X9" s="28">
        <f t="shared" si="0"/>
        <v>63</v>
      </c>
      <c r="Y9" s="28">
        <f t="shared" si="0"/>
        <v>38647.25</v>
      </c>
      <c r="Z9" s="28">
        <f t="shared" si="0"/>
        <v>58</v>
      </c>
      <c r="AA9" s="28">
        <f>SUM(AA11:AA17)</f>
        <v>3064.5699999999997</v>
      </c>
      <c r="AB9" s="28">
        <f>SUM(AB11:AB17)</f>
        <v>12</v>
      </c>
      <c r="AC9" s="28">
        <f t="shared" si="0"/>
        <v>60109.490000000005</v>
      </c>
      <c r="AD9" s="28">
        <f t="shared" si="0"/>
        <v>189</v>
      </c>
      <c r="AE9" s="41">
        <f t="shared" si="0"/>
        <v>31128.55</v>
      </c>
      <c r="AF9" s="28">
        <f t="shared" si="0"/>
        <v>404134</v>
      </c>
      <c r="AG9" s="28">
        <f t="shared" si="0"/>
        <v>5128386.759999998</v>
      </c>
    </row>
    <row r="10" spans="1:33" s="8" customFormat="1" ht="12" customHeight="1">
      <c r="A10" s="9" t="s">
        <v>19</v>
      </c>
      <c r="B10" s="9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4" s="20" customFormat="1" ht="16.5" customHeight="1">
      <c r="A11" s="4" t="s">
        <v>74</v>
      </c>
      <c r="B11" s="10">
        <v>50020401</v>
      </c>
      <c r="C11" s="19">
        <v>8410065</v>
      </c>
      <c r="D11" s="19">
        <v>2102523</v>
      </c>
      <c r="E11" s="19">
        <v>2361986.46</v>
      </c>
      <c r="F11" s="19">
        <v>2102522.88</v>
      </c>
      <c r="G11" s="19">
        <f>E11-D11</f>
        <v>259463.45999999996</v>
      </c>
      <c r="H11" s="19"/>
      <c r="I11" s="19">
        <v>23545</v>
      </c>
      <c r="J11" s="19">
        <v>1979</v>
      </c>
      <c r="K11" s="19">
        <f>55401.14+128.24</f>
        <v>55529.38</v>
      </c>
      <c r="L11" s="19">
        <v>4893</v>
      </c>
      <c r="M11" s="19">
        <v>74.01</v>
      </c>
      <c r="N11" s="19">
        <v>8</v>
      </c>
      <c r="O11" s="19">
        <v>63933.479999999996</v>
      </c>
      <c r="P11" s="19"/>
      <c r="Q11" s="19">
        <v>173013.51</v>
      </c>
      <c r="R11" s="19">
        <v>8554</v>
      </c>
      <c r="S11" s="19"/>
      <c r="T11" s="19"/>
      <c r="U11" s="19">
        <v>146.9</v>
      </c>
      <c r="V11" s="19"/>
      <c r="W11" s="19">
        <v>7114.4</v>
      </c>
      <c r="X11" s="19">
        <v>33</v>
      </c>
      <c r="Y11" s="19">
        <v>31545.38</v>
      </c>
      <c r="Z11" s="19">
        <v>37</v>
      </c>
      <c r="AA11" s="19">
        <v>3064.5699999999997</v>
      </c>
      <c r="AB11" s="19">
        <v>12</v>
      </c>
      <c r="AC11" s="19">
        <v>60046.16</v>
      </c>
      <c r="AD11" s="19">
        <v>189</v>
      </c>
      <c r="AE11" s="3">
        <v>9293.51</v>
      </c>
      <c r="AF11" s="19">
        <v>191984</v>
      </c>
      <c r="AG11" s="25">
        <f>F11+I11+K11+L11+M11+N11+O11+P11+Q11+R11+S11+T11+U11+V11+W11+X11+Y11+Z11+AA11+AB11+AC11+AD11+AF11+AE11</f>
        <v>2735539.1799999992</v>
      </c>
      <c r="AH11" s="39"/>
    </row>
    <row r="12" spans="1:34" s="20" customFormat="1" ht="16.5" customHeight="1">
      <c r="A12" s="4" t="s">
        <v>75</v>
      </c>
      <c r="B12" s="10">
        <v>210020301</v>
      </c>
      <c r="C12" s="19">
        <v>3920469</v>
      </c>
      <c r="D12" s="19">
        <v>980115</v>
      </c>
      <c r="E12" s="19">
        <v>859491.6</v>
      </c>
      <c r="F12" s="19">
        <v>853761.4299999999</v>
      </c>
      <c r="G12" s="19"/>
      <c r="H12" s="19">
        <f aca="true" t="shared" si="1" ref="H12:H17">E12-D12</f>
        <v>-120623.40000000002</v>
      </c>
      <c r="I12" s="19">
        <v>23253</v>
      </c>
      <c r="J12" s="19">
        <v>536</v>
      </c>
      <c r="K12" s="19">
        <v>6400.41</v>
      </c>
      <c r="L12" s="19">
        <v>669</v>
      </c>
      <c r="M12" s="19"/>
      <c r="N12" s="19"/>
      <c r="O12" s="19">
        <v>60630.72</v>
      </c>
      <c r="P12" s="19"/>
      <c r="Q12" s="19">
        <v>84527.8</v>
      </c>
      <c r="R12" s="19">
        <v>3836</v>
      </c>
      <c r="S12" s="19"/>
      <c r="T12" s="19"/>
      <c r="U12" s="19"/>
      <c r="V12" s="19"/>
      <c r="W12" s="19">
        <v>1913.84</v>
      </c>
      <c r="X12" s="19">
        <v>15</v>
      </c>
      <c r="Y12" s="19">
        <v>2200.89</v>
      </c>
      <c r="Z12" s="19">
        <v>4</v>
      </c>
      <c r="AA12" s="19"/>
      <c r="AB12" s="19"/>
      <c r="AC12" s="19"/>
      <c r="AD12" s="19"/>
      <c r="AE12" s="3">
        <v>7662.5599999999995</v>
      </c>
      <c r="AF12" s="19">
        <v>115053</v>
      </c>
      <c r="AG12" s="25">
        <f aca="true" t="shared" si="2" ref="AG12:AG75">F12+I12+K12+L12+M12+N12+O12+P12+Q12+R12+S12+T12+U12+V12+W12+X12+Y12+Z12+AA12+AB12+AC12+AD12+AF12+AE12</f>
        <v>1159927.65</v>
      </c>
      <c r="AH12" s="39"/>
    </row>
    <row r="13" spans="1:34" s="20" customFormat="1" ht="16.5" customHeight="1">
      <c r="A13" s="4" t="s">
        <v>76</v>
      </c>
      <c r="B13" s="10">
        <v>760200002</v>
      </c>
      <c r="C13" s="19">
        <v>1046452</v>
      </c>
      <c r="D13" s="19">
        <v>261612</v>
      </c>
      <c r="E13" s="19">
        <v>248778.73</v>
      </c>
      <c r="F13" s="19">
        <v>245063.61</v>
      </c>
      <c r="G13" s="19"/>
      <c r="H13" s="19">
        <f t="shared" si="1"/>
        <v>-12833.26999999999</v>
      </c>
      <c r="I13" s="19">
        <v>5132</v>
      </c>
      <c r="J13" s="19">
        <v>87</v>
      </c>
      <c r="K13" s="19">
        <v>18378.42</v>
      </c>
      <c r="L13" s="19">
        <v>2640</v>
      </c>
      <c r="M13" s="19"/>
      <c r="N13" s="19"/>
      <c r="O13" s="19">
        <v>9651.27</v>
      </c>
      <c r="P13" s="19"/>
      <c r="Q13" s="19"/>
      <c r="R13" s="19"/>
      <c r="S13" s="19"/>
      <c r="T13" s="19"/>
      <c r="U13" s="19"/>
      <c r="V13" s="19"/>
      <c r="W13" s="19"/>
      <c r="X13" s="19"/>
      <c r="Y13" s="19">
        <v>2395.75</v>
      </c>
      <c r="Z13" s="19">
        <v>0</v>
      </c>
      <c r="AA13" s="19"/>
      <c r="AB13" s="19"/>
      <c r="AC13" s="19"/>
      <c r="AD13" s="19"/>
      <c r="AE13" s="3">
        <v>2431.88</v>
      </c>
      <c r="AF13" s="19">
        <v>27041</v>
      </c>
      <c r="AG13" s="25">
        <f t="shared" si="2"/>
        <v>312733.93</v>
      </c>
      <c r="AH13" s="39"/>
    </row>
    <row r="14" spans="1:34" s="20" customFormat="1" ht="16.5" customHeight="1">
      <c r="A14" s="4" t="s">
        <v>77</v>
      </c>
      <c r="B14" s="10">
        <v>600200001</v>
      </c>
      <c r="C14" s="19">
        <v>874557</v>
      </c>
      <c r="D14" s="19">
        <v>219484</v>
      </c>
      <c r="E14" s="19">
        <v>237289.09</v>
      </c>
      <c r="F14" s="19">
        <v>219484</v>
      </c>
      <c r="G14" s="19">
        <f>E14-D14</f>
        <v>17805.089999999997</v>
      </c>
      <c r="H14" s="19"/>
      <c r="I14" s="19">
        <v>4184</v>
      </c>
      <c r="J14" s="19">
        <v>1334</v>
      </c>
      <c r="K14" s="19">
        <v>8489.83</v>
      </c>
      <c r="L14" s="19">
        <v>1440</v>
      </c>
      <c r="M14" s="19"/>
      <c r="N14" s="19"/>
      <c r="O14" s="19">
        <v>24748.260000000002</v>
      </c>
      <c r="P14" s="19">
        <v>3076</v>
      </c>
      <c r="Q14" s="19"/>
      <c r="R14" s="19"/>
      <c r="S14" s="19"/>
      <c r="T14" s="19"/>
      <c r="U14" s="19"/>
      <c r="V14" s="19"/>
      <c r="W14" s="19"/>
      <c r="X14" s="19"/>
      <c r="Y14" s="19">
        <v>1661.17</v>
      </c>
      <c r="Z14" s="19">
        <v>14</v>
      </c>
      <c r="AA14" s="19"/>
      <c r="AB14" s="19"/>
      <c r="AC14" s="19"/>
      <c r="AD14" s="19"/>
      <c r="AE14" s="3">
        <v>1388.4899999999998</v>
      </c>
      <c r="AF14" s="19">
        <v>35105</v>
      </c>
      <c r="AG14" s="25">
        <f t="shared" si="2"/>
        <v>299590.75</v>
      </c>
      <c r="AH14" s="39"/>
    </row>
    <row r="15" spans="1:34" s="20" customFormat="1" ht="27.75" customHeight="1">
      <c r="A15" s="4" t="s">
        <v>78</v>
      </c>
      <c r="B15" s="10">
        <v>761200001</v>
      </c>
      <c r="C15" s="19">
        <v>206241</v>
      </c>
      <c r="D15" s="19">
        <v>51564</v>
      </c>
      <c r="E15" s="19">
        <v>40268.41</v>
      </c>
      <c r="F15" s="19">
        <v>38827.04</v>
      </c>
      <c r="G15" s="19"/>
      <c r="H15" s="19">
        <f t="shared" si="1"/>
        <v>-11295.589999999997</v>
      </c>
      <c r="I15" s="19">
        <v>1515</v>
      </c>
      <c r="J15" s="19">
        <v>24</v>
      </c>
      <c r="K15" s="19">
        <v>6004.719999999999</v>
      </c>
      <c r="L15" s="19">
        <v>836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3">
        <v>1585.05</v>
      </c>
      <c r="AF15" s="19">
        <v>6892</v>
      </c>
      <c r="AG15" s="25">
        <f t="shared" si="2"/>
        <v>55659.810000000005</v>
      </c>
      <c r="AH15" s="39"/>
    </row>
    <row r="16" spans="1:34" s="20" customFormat="1" ht="15" customHeight="1">
      <c r="A16" s="4" t="s">
        <v>79</v>
      </c>
      <c r="B16" s="10">
        <v>680200030</v>
      </c>
      <c r="C16" s="19">
        <v>997292</v>
      </c>
      <c r="D16" s="19">
        <v>249504</v>
      </c>
      <c r="E16" s="19">
        <v>234117.98</v>
      </c>
      <c r="F16" s="19">
        <v>231634.77</v>
      </c>
      <c r="G16" s="19"/>
      <c r="H16" s="19">
        <f t="shared" si="1"/>
        <v>-15386.01999999999</v>
      </c>
      <c r="I16" s="19">
        <v>10709</v>
      </c>
      <c r="J16" s="19">
        <v>113</v>
      </c>
      <c r="K16" s="19">
        <f>9047.53+37.04</f>
        <v>9084.570000000002</v>
      </c>
      <c r="L16" s="19">
        <v>851</v>
      </c>
      <c r="M16" s="19"/>
      <c r="N16" s="19"/>
      <c r="O16" s="19">
        <v>47840.01</v>
      </c>
      <c r="P16" s="19">
        <v>548</v>
      </c>
      <c r="Q16" s="19">
        <v>19251.239999999998</v>
      </c>
      <c r="R16" s="19">
        <v>931</v>
      </c>
      <c r="S16" s="19"/>
      <c r="T16" s="19"/>
      <c r="U16" s="19"/>
      <c r="V16" s="19"/>
      <c r="W16" s="19">
        <v>1193.9199999999998</v>
      </c>
      <c r="X16" s="19">
        <v>15</v>
      </c>
      <c r="Y16" s="19">
        <v>844.06</v>
      </c>
      <c r="Z16" s="19">
        <v>3</v>
      </c>
      <c r="AA16" s="19"/>
      <c r="AB16" s="19"/>
      <c r="AC16" s="19">
        <v>63.33</v>
      </c>
      <c r="AD16" s="19"/>
      <c r="AE16" s="3">
        <v>2134.94</v>
      </c>
      <c r="AF16" s="19">
        <v>28059</v>
      </c>
      <c r="AG16" s="25">
        <f t="shared" si="2"/>
        <v>353162.83999999997</v>
      </c>
      <c r="AH16" s="39"/>
    </row>
    <row r="17" spans="1:34" s="20" customFormat="1" ht="25.5" customHeight="1">
      <c r="A17" s="4" t="s">
        <v>80</v>
      </c>
      <c r="B17" s="10">
        <v>50012101</v>
      </c>
      <c r="C17" s="19">
        <v>397694</v>
      </c>
      <c r="D17" s="19">
        <v>102896</v>
      </c>
      <c r="E17" s="19">
        <v>29193.33</v>
      </c>
      <c r="F17" s="19">
        <v>27970.03</v>
      </c>
      <c r="G17" s="19"/>
      <c r="H17" s="19">
        <f t="shared" si="1"/>
        <v>-73702.67</v>
      </c>
      <c r="I17" s="19">
        <v>1134</v>
      </c>
      <c r="J17" s="19">
        <v>4</v>
      </c>
      <c r="K17" s="19"/>
      <c r="L17" s="19"/>
      <c r="M17" s="19"/>
      <c r="N17" s="19"/>
      <c r="O17" s="19">
        <v>159257.65</v>
      </c>
      <c r="P17" s="19">
        <v>16778.8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3">
        <v>6632.119999999999</v>
      </c>
      <c r="AF17" s="19">
        <v>0</v>
      </c>
      <c r="AG17" s="25">
        <f t="shared" si="2"/>
        <v>211772.59999999998</v>
      </c>
      <c r="AH17" s="39"/>
    </row>
    <row r="18" spans="1:33" s="11" customFormat="1" ht="25.5">
      <c r="A18" s="33" t="s">
        <v>57</v>
      </c>
      <c r="B18" s="29"/>
      <c r="C18" s="28">
        <f aca="true" t="shared" si="3" ref="C18:AG18">SUM(C19:C33)</f>
        <v>3944547</v>
      </c>
      <c r="D18" s="28">
        <f t="shared" si="3"/>
        <v>986142</v>
      </c>
      <c r="E18" s="28">
        <f t="shared" si="3"/>
        <v>1021905.1200000001</v>
      </c>
      <c r="F18" s="28">
        <f t="shared" si="3"/>
        <v>929231.1600000001</v>
      </c>
      <c r="G18" s="28">
        <f t="shared" si="3"/>
        <v>90467.01000000001</v>
      </c>
      <c r="H18" s="28">
        <f t="shared" si="3"/>
        <v>-54703.89000000003</v>
      </c>
      <c r="I18" s="28">
        <f t="shared" si="3"/>
        <v>40020</v>
      </c>
      <c r="J18" s="28">
        <f t="shared" si="3"/>
        <v>4038</v>
      </c>
      <c r="K18" s="28">
        <f t="shared" si="3"/>
        <v>58048.380000000005</v>
      </c>
      <c r="L18" s="28">
        <f t="shared" si="3"/>
        <v>7268</v>
      </c>
      <c r="M18" s="28">
        <f t="shared" si="3"/>
        <v>0</v>
      </c>
      <c r="N18" s="28">
        <f t="shared" si="3"/>
        <v>0</v>
      </c>
      <c r="O18" s="28">
        <f t="shared" si="3"/>
        <v>12034.26</v>
      </c>
      <c r="P18" s="28">
        <f t="shared" si="3"/>
        <v>0</v>
      </c>
      <c r="Q18" s="28">
        <f t="shared" si="3"/>
        <v>0</v>
      </c>
      <c r="R18" s="28">
        <f t="shared" si="3"/>
        <v>0</v>
      </c>
      <c r="S18" s="28">
        <f t="shared" si="3"/>
        <v>0</v>
      </c>
      <c r="T18" s="28">
        <f t="shared" si="3"/>
        <v>0</v>
      </c>
      <c r="U18" s="28">
        <f t="shared" si="3"/>
        <v>0</v>
      </c>
      <c r="V18" s="28">
        <f t="shared" si="3"/>
        <v>0</v>
      </c>
      <c r="W18" s="28">
        <f t="shared" si="3"/>
        <v>0</v>
      </c>
      <c r="X18" s="28">
        <f t="shared" si="3"/>
        <v>0</v>
      </c>
      <c r="Y18" s="28">
        <f t="shared" si="3"/>
        <v>3232.77</v>
      </c>
      <c r="Z18" s="28">
        <f t="shared" si="3"/>
        <v>8</v>
      </c>
      <c r="AA18" s="28">
        <f t="shared" si="3"/>
        <v>0</v>
      </c>
      <c r="AB18" s="28">
        <f t="shared" si="3"/>
        <v>0</v>
      </c>
      <c r="AC18" s="28">
        <f t="shared" si="3"/>
        <v>0</v>
      </c>
      <c r="AD18" s="28">
        <f t="shared" si="3"/>
        <v>0</v>
      </c>
      <c r="AE18" s="41">
        <f t="shared" si="3"/>
        <v>1423.12</v>
      </c>
      <c r="AF18" s="28">
        <f t="shared" si="3"/>
        <v>76046</v>
      </c>
      <c r="AG18" s="28">
        <f t="shared" si="3"/>
        <v>1127311.69</v>
      </c>
    </row>
    <row r="19" spans="1:33" s="20" customFormat="1" ht="38.25">
      <c r="A19" s="42" t="s">
        <v>23</v>
      </c>
      <c r="B19" s="14">
        <v>601000001</v>
      </c>
      <c r="C19" s="15">
        <v>339091</v>
      </c>
      <c r="D19" s="15">
        <v>84774</v>
      </c>
      <c r="E19" s="15">
        <v>104853.71</v>
      </c>
      <c r="F19" s="15">
        <v>84773.82</v>
      </c>
      <c r="G19" s="19">
        <f>E19-D19</f>
        <v>20079.710000000006</v>
      </c>
      <c r="H19" s="19"/>
      <c r="I19" s="15">
        <v>5967</v>
      </c>
      <c r="J19" s="15">
        <v>1203</v>
      </c>
      <c r="K19" s="15">
        <v>3195.16</v>
      </c>
      <c r="L19" s="15">
        <v>472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3"/>
      <c r="AF19" s="19">
        <v>8704</v>
      </c>
      <c r="AG19" s="25">
        <f t="shared" si="2"/>
        <v>103111.98000000001</v>
      </c>
    </row>
    <row r="20" spans="1:33" s="20" customFormat="1" ht="11.25" customHeight="1">
      <c r="A20" s="42" t="s">
        <v>92</v>
      </c>
      <c r="B20" s="14">
        <v>681000002</v>
      </c>
      <c r="C20" s="15">
        <v>141101</v>
      </c>
      <c r="D20" s="15">
        <v>35277</v>
      </c>
      <c r="E20" s="15">
        <v>35070.84</v>
      </c>
      <c r="F20" s="15">
        <v>35070.84</v>
      </c>
      <c r="G20" s="19"/>
      <c r="H20" s="19">
        <f>E20-D20</f>
        <v>-206.1600000000035</v>
      </c>
      <c r="I20" s="15">
        <v>1279</v>
      </c>
      <c r="J20" s="15">
        <v>0</v>
      </c>
      <c r="K20" s="15">
        <v>75.7</v>
      </c>
      <c r="L20" s="15">
        <v>20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3"/>
      <c r="AF20" s="19">
        <v>7059</v>
      </c>
      <c r="AG20" s="25">
        <f t="shared" si="2"/>
        <v>43504.53999999999</v>
      </c>
    </row>
    <row r="21" spans="1:33" s="20" customFormat="1" ht="28.5" customHeight="1">
      <c r="A21" s="42" t="s">
        <v>81</v>
      </c>
      <c r="B21" s="14">
        <v>780200005</v>
      </c>
      <c r="C21" s="15">
        <v>516788</v>
      </c>
      <c r="D21" s="15">
        <v>129195</v>
      </c>
      <c r="E21" s="15">
        <v>106679.01</v>
      </c>
      <c r="F21" s="15">
        <v>106679.01000000001</v>
      </c>
      <c r="G21" s="19"/>
      <c r="H21" s="19">
        <f>E21-D21</f>
        <v>-22515.990000000005</v>
      </c>
      <c r="I21" s="15">
        <v>1169</v>
      </c>
      <c r="J21" s="15">
        <v>0</v>
      </c>
      <c r="K21" s="15"/>
      <c r="L21" s="15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3"/>
      <c r="AF21" s="19">
        <v>5544</v>
      </c>
      <c r="AG21" s="25">
        <f t="shared" si="2"/>
        <v>113392.01000000001</v>
      </c>
    </row>
    <row r="22" spans="1:33" s="20" customFormat="1" ht="16.5" customHeight="1">
      <c r="A22" s="42" t="s">
        <v>82</v>
      </c>
      <c r="B22" s="14">
        <v>781800005</v>
      </c>
      <c r="C22" s="15">
        <v>47163</v>
      </c>
      <c r="D22" s="15">
        <v>11790</v>
      </c>
      <c r="E22" s="15">
        <v>14076.83</v>
      </c>
      <c r="F22" s="15">
        <v>11789.650000000001</v>
      </c>
      <c r="G22" s="19">
        <f>E22-D22</f>
        <v>2286.83</v>
      </c>
      <c r="H22" s="19"/>
      <c r="I22" s="15">
        <v>536</v>
      </c>
      <c r="J22" s="15">
        <v>163</v>
      </c>
      <c r="K22" s="15">
        <v>4758.57</v>
      </c>
      <c r="L22" s="15">
        <v>708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3"/>
      <c r="AF22" s="19">
        <v>2531</v>
      </c>
      <c r="AG22" s="25">
        <f t="shared" si="2"/>
        <v>20323.22</v>
      </c>
    </row>
    <row r="23" spans="1:33" s="20" customFormat="1" ht="24" customHeight="1">
      <c r="A23" s="42" t="s">
        <v>83</v>
      </c>
      <c r="B23" s="14">
        <v>50022601</v>
      </c>
      <c r="C23" s="15">
        <v>1379620</v>
      </c>
      <c r="D23" s="15">
        <v>344910</v>
      </c>
      <c r="E23" s="15">
        <v>326002.67</v>
      </c>
      <c r="F23" s="15">
        <v>324714.45</v>
      </c>
      <c r="G23" s="19"/>
      <c r="H23" s="19">
        <f>E23-D23</f>
        <v>-18907.330000000016</v>
      </c>
      <c r="I23" s="15">
        <v>22993</v>
      </c>
      <c r="J23" s="15">
        <v>236</v>
      </c>
      <c r="K23" s="15">
        <v>46.56</v>
      </c>
      <c r="L23" s="15">
        <v>8</v>
      </c>
      <c r="M23" s="19"/>
      <c r="N23" s="19"/>
      <c r="O23" s="19">
        <v>12034.26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3"/>
      <c r="AF23" s="19">
        <v>4291</v>
      </c>
      <c r="AG23" s="25">
        <f t="shared" si="2"/>
        <v>364087.27</v>
      </c>
    </row>
    <row r="24" spans="1:33" s="20" customFormat="1" ht="17.25" customHeight="1">
      <c r="A24" s="42" t="s">
        <v>84</v>
      </c>
      <c r="B24" s="14">
        <v>50043801</v>
      </c>
      <c r="C24" s="15">
        <v>214340</v>
      </c>
      <c r="D24" s="15">
        <v>53586</v>
      </c>
      <c r="E24" s="15">
        <v>87798.94</v>
      </c>
      <c r="F24" s="15">
        <v>53585.29000000001</v>
      </c>
      <c r="G24" s="19">
        <f aca="true" t="shared" si="4" ref="G24:G31">E24-D24</f>
        <v>34212.94</v>
      </c>
      <c r="H24" s="19"/>
      <c r="I24" s="15">
        <v>5276</v>
      </c>
      <c r="J24" s="15">
        <v>2140</v>
      </c>
      <c r="K24" s="15"/>
      <c r="L24" s="15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3"/>
      <c r="AF24" s="19">
        <v>6820</v>
      </c>
      <c r="AG24" s="25">
        <f t="shared" si="2"/>
        <v>65681.29000000001</v>
      </c>
    </row>
    <row r="25" spans="1:33" s="20" customFormat="1" ht="12.75">
      <c r="A25" s="42" t="s">
        <v>10</v>
      </c>
      <c r="B25" s="14">
        <v>50000042</v>
      </c>
      <c r="C25" s="15">
        <v>46535</v>
      </c>
      <c r="D25" s="15">
        <v>11634</v>
      </c>
      <c r="E25" s="15">
        <v>13712.96</v>
      </c>
      <c r="F25" s="15">
        <v>11631.439999999999</v>
      </c>
      <c r="G25" s="19">
        <f t="shared" si="4"/>
        <v>2078.959999999999</v>
      </c>
      <c r="H25" s="19"/>
      <c r="I25" s="15">
        <v>4</v>
      </c>
      <c r="J25" s="15">
        <v>0</v>
      </c>
      <c r="K25" s="15"/>
      <c r="L25" s="15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3"/>
      <c r="AF25" s="19">
        <v>36</v>
      </c>
      <c r="AG25" s="25">
        <f t="shared" si="2"/>
        <v>11671.439999999999</v>
      </c>
    </row>
    <row r="26" spans="1:33" s="20" customFormat="1" ht="16.5" customHeight="1">
      <c r="A26" s="42" t="s">
        <v>85</v>
      </c>
      <c r="B26" s="14">
        <v>50000017</v>
      </c>
      <c r="C26" s="15">
        <v>297764</v>
      </c>
      <c r="D26" s="15">
        <v>74439</v>
      </c>
      <c r="E26" s="15">
        <v>92258.6</v>
      </c>
      <c r="F26" s="15">
        <v>74438.97</v>
      </c>
      <c r="G26" s="19">
        <f t="shared" si="4"/>
        <v>17819.600000000006</v>
      </c>
      <c r="H26" s="19"/>
      <c r="I26" s="15">
        <v>722</v>
      </c>
      <c r="J26" s="15">
        <v>170</v>
      </c>
      <c r="K26" s="15">
        <v>898.1899999999999</v>
      </c>
      <c r="L26" s="15">
        <v>200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3"/>
      <c r="AF26" s="19">
        <v>13356</v>
      </c>
      <c r="AG26" s="25">
        <f t="shared" si="2"/>
        <v>89615.16</v>
      </c>
    </row>
    <row r="27" spans="1:33" ht="17.25" customHeight="1">
      <c r="A27" s="42" t="s">
        <v>86</v>
      </c>
      <c r="B27" s="14">
        <v>680200009</v>
      </c>
      <c r="C27" s="15">
        <v>73076</v>
      </c>
      <c r="D27" s="15">
        <v>18270</v>
      </c>
      <c r="E27" s="15">
        <v>15996.8</v>
      </c>
      <c r="F27" s="15">
        <v>15996.8</v>
      </c>
      <c r="G27" s="19"/>
      <c r="H27" s="19">
        <f aca="true" t="shared" si="5" ref="H27:H33">E27-D27</f>
        <v>-2273.2000000000007</v>
      </c>
      <c r="I27" s="15">
        <v>32</v>
      </c>
      <c r="J27" s="15">
        <v>0</v>
      </c>
      <c r="K27" s="15">
        <v>4122.27</v>
      </c>
      <c r="L27" s="15">
        <v>4</v>
      </c>
      <c r="M27" s="19"/>
      <c r="N27" s="19"/>
      <c r="O27" s="3"/>
      <c r="P27" s="3"/>
      <c r="Q27" s="3"/>
      <c r="R27" s="3"/>
      <c r="S27" s="3"/>
      <c r="T27" s="3"/>
      <c r="U27" s="3"/>
      <c r="V27" s="3"/>
      <c r="W27" s="3"/>
      <c r="X27" s="3"/>
      <c r="Y27" s="3">
        <v>3211.37</v>
      </c>
      <c r="Z27" s="3">
        <v>8</v>
      </c>
      <c r="AA27" s="3"/>
      <c r="AB27" s="3"/>
      <c r="AC27" s="3"/>
      <c r="AD27" s="3"/>
      <c r="AE27" s="3"/>
      <c r="AF27" s="3">
        <v>700</v>
      </c>
      <c r="AG27" s="25">
        <f t="shared" si="2"/>
        <v>24074.44</v>
      </c>
    </row>
    <row r="28" spans="1:33" s="20" customFormat="1" ht="18.75" customHeight="1">
      <c r="A28" s="42" t="s">
        <v>87</v>
      </c>
      <c r="B28" s="14">
        <v>760200003</v>
      </c>
      <c r="C28" s="15">
        <v>129134</v>
      </c>
      <c r="D28" s="15">
        <v>32283</v>
      </c>
      <c r="E28" s="15">
        <v>35858.28</v>
      </c>
      <c r="F28" s="15">
        <v>32281.89</v>
      </c>
      <c r="G28" s="19">
        <f t="shared" si="4"/>
        <v>3575.279999999999</v>
      </c>
      <c r="H28" s="19"/>
      <c r="I28" s="15">
        <v>558</v>
      </c>
      <c r="J28" s="15">
        <v>11</v>
      </c>
      <c r="K28" s="15">
        <v>10369.74</v>
      </c>
      <c r="L28" s="15">
        <v>1416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>
        <v>17.17</v>
      </c>
      <c r="Z28" s="19">
        <v>0</v>
      </c>
      <c r="AA28" s="19"/>
      <c r="AB28" s="19"/>
      <c r="AC28" s="19"/>
      <c r="AD28" s="19"/>
      <c r="AE28" s="3"/>
      <c r="AF28" s="19">
        <v>4718</v>
      </c>
      <c r="AG28" s="25">
        <f t="shared" si="2"/>
        <v>49360.799999999996</v>
      </c>
    </row>
    <row r="29" spans="1:33" ht="18.75" customHeight="1">
      <c r="A29" s="42" t="s">
        <v>88</v>
      </c>
      <c r="B29" s="14">
        <v>50064005</v>
      </c>
      <c r="C29" s="15">
        <v>145609</v>
      </c>
      <c r="D29" s="15">
        <v>36405</v>
      </c>
      <c r="E29" s="15">
        <v>33754.52</v>
      </c>
      <c r="F29" s="15">
        <v>33706.75</v>
      </c>
      <c r="G29" s="19"/>
      <c r="H29" s="19">
        <f t="shared" si="5"/>
        <v>-2650.480000000003</v>
      </c>
      <c r="I29" s="15">
        <v>288</v>
      </c>
      <c r="J29" s="15">
        <v>0</v>
      </c>
      <c r="K29" s="15">
        <v>31.87</v>
      </c>
      <c r="L29" s="15">
        <v>4</v>
      </c>
      <c r="M29" s="19"/>
      <c r="N29" s="1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>
        <v>4240</v>
      </c>
      <c r="AG29" s="25">
        <f t="shared" si="2"/>
        <v>38270.62</v>
      </c>
    </row>
    <row r="30" spans="1:33" ht="18.75" customHeight="1">
      <c r="A30" s="42" t="s">
        <v>89</v>
      </c>
      <c r="B30" s="14">
        <v>210000043</v>
      </c>
      <c r="C30" s="15"/>
      <c r="D30" s="15"/>
      <c r="E30" s="15"/>
      <c r="F30" s="15"/>
      <c r="G30" s="19"/>
      <c r="H30" s="19"/>
      <c r="I30" s="15"/>
      <c r="J30" s="15"/>
      <c r="K30" s="15">
        <v>6659.509999999999</v>
      </c>
      <c r="L30" s="15">
        <v>704</v>
      </c>
      <c r="M30" s="19"/>
      <c r="N30" s="19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>
        <v>0</v>
      </c>
      <c r="AG30" s="25">
        <f t="shared" si="2"/>
        <v>7363.509999999999</v>
      </c>
    </row>
    <row r="31" spans="1:33" ht="24" customHeight="1">
      <c r="A31" s="42" t="s">
        <v>49</v>
      </c>
      <c r="B31" s="14">
        <v>50064009</v>
      </c>
      <c r="C31" s="15">
        <v>389349</v>
      </c>
      <c r="D31" s="15">
        <v>97335</v>
      </c>
      <c r="E31" s="15">
        <v>107748.69</v>
      </c>
      <c r="F31" s="15">
        <v>97334.05</v>
      </c>
      <c r="G31" s="19">
        <f t="shared" si="4"/>
        <v>10413.690000000002</v>
      </c>
      <c r="H31" s="19"/>
      <c r="I31" s="15">
        <v>720</v>
      </c>
      <c r="J31" s="15">
        <v>68</v>
      </c>
      <c r="K31" s="15">
        <v>27890.81</v>
      </c>
      <c r="L31" s="15">
        <v>3732</v>
      </c>
      <c r="M31" s="19"/>
      <c r="N31" s="19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>
        <v>14956</v>
      </c>
      <c r="AG31" s="25">
        <f t="shared" si="2"/>
        <v>144632.86</v>
      </c>
    </row>
    <row r="32" spans="1:33" ht="18.75" customHeight="1">
      <c r="A32" s="42" t="s">
        <v>90</v>
      </c>
      <c r="B32" s="14">
        <v>50066201</v>
      </c>
      <c r="C32" s="15">
        <v>119377</v>
      </c>
      <c r="D32" s="15">
        <v>29844</v>
      </c>
      <c r="E32" s="15">
        <v>24255.67</v>
      </c>
      <c r="F32" s="15">
        <v>24255.67</v>
      </c>
      <c r="G32" s="19"/>
      <c r="H32" s="19">
        <f t="shared" si="5"/>
        <v>-5588.330000000002</v>
      </c>
      <c r="I32" s="15">
        <v>64</v>
      </c>
      <c r="J32" s="15">
        <v>0</v>
      </c>
      <c r="K32" s="15"/>
      <c r="L32" s="15"/>
      <c r="M32" s="19"/>
      <c r="N32" s="19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>
        <v>124</v>
      </c>
      <c r="AG32" s="25">
        <f t="shared" si="2"/>
        <v>24443.67</v>
      </c>
    </row>
    <row r="33" spans="1:33" s="20" customFormat="1" ht="15" customHeight="1">
      <c r="A33" s="42" t="s">
        <v>91</v>
      </c>
      <c r="B33" s="14">
        <v>440800001</v>
      </c>
      <c r="C33" s="15">
        <v>105600</v>
      </c>
      <c r="D33" s="15">
        <v>26400</v>
      </c>
      <c r="E33" s="15">
        <v>23837.6</v>
      </c>
      <c r="F33" s="15">
        <v>22972.53</v>
      </c>
      <c r="G33" s="19"/>
      <c r="H33" s="19">
        <f t="shared" si="5"/>
        <v>-2562.4000000000015</v>
      </c>
      <c r="I33" s="15">
        <v>412</v>
      </c>
      <c r="J33" s="15">
        <v>47</v>
      </c>
      <c r="K33" s="15"/>
      <c r="L33" s="15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>
        <v>4.23</v>
      </c>
      <c r="Z33" s="19">
        <v>0</v>
      </c>
      <c r="AA33" s="19"/>
      <c r="AB33" s="19"/>
      <c r="AC33" s="19"/>
      <c r="AD33" s="19"/>
      <c r="AE33" s="3">
        <v>1423.12</v>
      </c>
      <c r="AF33" s="19">
        <v>2967</v>
      </c>
      <c r="AG33" s="25">
        <f t="shared" si="2"/>
        <v>27778.879999999997</v>
      </c>
    </row>
    <row r="34" spans="1:33" s="11" customFormat="1" ht="12.75">
      <c r="A34" s="29" t="s">
        <v>8</v>
      </c>
      <c r="B34" s="30"/>
      <c r="C34" s="28">
        <f aca="true" t="shared" si="6" ref="C34:AG34">SUM(C35:C78)</f>
        <v>2844626</v>
      </c>
      <c r="D34" s="28">
        <f t="shared" si="6"/>
        <v>717135</v>
      </c>
      <c r="E34" s="28">
        <f t="shared" si="6"/>
        <v>750088.1500000001</v>
      </c>
      <c r="F34" s="28">
        <f t="shared" si="6"/>
        <v>618746.5</v>
      </c>
      <c r="G34" s="28">
        <f t="shared" si="6"/>
        <v>118944.89999999998</v>
      </c>
      <c r="H34" s="28">
        <f t="shared" si="6"/>
        <v>-85991.75</v>
      </c>
      <c r="I34" s="28">
        <f t="shared" si="6"/>
        <v>11612</v>
      </c>
      <c r="J34" s="28">
        <f t="shared" si="6"/>
        <v>1794</v>
      </c>
      <c r="K34" s="28">
        <f t="shared" si="6"/>
        <v>81338.25</v>
      </c>
      <c r="L34" s="28">
        <f t="shared" si="6"/>
        <v>12512</v>
      </c>
      <c r="M34" s="28">
        <f t="shared" si="6"/>
        <v>0</v>
      </c>
      <c r="N34" s="28">
        <f t="shared" si="6"/>
        <v>0</v>
      </c>
      <c r="O34" s="28">
        <f t="shared" si="6"/>
        <v>146290.56</v>
      </c>
      <c r="P34" s="28">
        <f t="shared" si="6"/>
        <v>18876</v>
      </c>
      <c r="Q34" s="28">
        <f t="shared" si="6"/>
        <v>0</v>
      </c>
      <c r="R34" s="28">
        <f t="shared" si="6"/>
        <v>0</v>
      </c>
      <c r="S34" s="28">
        <f t="shared" si="6"/>
        <v>0</v>
      </c>
      <c r="T34" s="28">
        <f t="shared" si="6"/>
        <v>0</v>
      </c>
      <c r="U34" s="28">
        <f t="shared" si="6"/>
        <v>0</v>
      </c>
      <c r="V34" s="28">
        <f t="shared" si="6"/>
        <v>0</v>
      </c>
      <c r="W34" s="28">
        <f t="shared" si="6"/>
        <v>0</v>
      </c>
      <c r="X34" s="28">
        <f t="shared" si="6"/>
        <v>0</v>
      </c>
      <c r="Y34" s="28">
        <f t="shared" si="6"/>
        <v>135.17</v>
      </c>
      <c r="Z34" s="28">
        <f t="shared" si="6"/>
        <v>4</v>
      </c>
      <c r="AA34" s="28">
        <f t="shared" si="6"/>
        <v>0</v>
      </c>
      <c r="AB34" s="28">
        <f t="shared" si="6"/>
        <v>0</v>
      </c>
      <c r="AC34" s="28">
        <f t="shared" si="6"/>
        <v>0</v>
      </c>
      <c r="AD34" s="28">
        <f t="shared" si="6"/>
        <v>0</v>
      </c>
      <c r="AE34" s="41">
        <f t="shared" si="6"/>
        <v>654.29</v>
      </c>
      <c r="AF34" s="28">
        <f t="shared" si="6"/>
        <v>81179</v>
      </c>
      <c r="AG34" s="28">
        <f t="shared" si="6"/>
        <v>971347.77</v>
      </c>
    </row>
    <row r="35" spans="1:33" ht="38.25">
      <c r="A35" s="16" t="s">
        <v>53</v>
      </c>
      <c r="B35" s="5">
        <v>440800015</v>
      </c>
      <c r="C35" s="17">
        <v>99611</v>
      </c>
      <c r="D35" s="17">
        <v>24903</v>
      </c>
      <c r="E35" s="17">
        <v>37790.35</v>
      </c>
      <c r="F35" s="17">
        <v>24899.61</v>
      </c>
      <c r="G35" s="3">
        <f>E35-D35</f>
        <v>12887.349999999999</v>
      </c>
      <c r="H35" s="19"/>
      <c r="I35" s="17">
        <v>268</v>
      </c>
      <c r="J35" s="17">
        <v>0</v>
      </c>
      <c r="K35" s="17"/>
      <c r="L35" s="17"/>
      <c r="M35" s="19"/>
      <c r="N35" s="19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>
        <v>204</v>
      </c>
      <c r="AG35" s="25">
        <f t="shared" si="2"/>
        <v>25371.61</v>
      </c>
    </row>
    <row r="36" spans="1:33" ht="18" customHeight="1">
      <c r="A36" s="16" t="s">
        <v>93</v>
      </c>
      <c r="B36" s="5">
        <v>210077412</v>
      </c>
      <c r="C36" s="17">
        <v>58282</v>
      </c>
      <c r="D36" s="17">
        <v>14571</v>
      </c>
      <c r="E36" s="17">
        <v>18361.16</v>
      </c>
      <c r="F36" s="17">
        <v>14570.27</v>
      </c>
      <c r="G36" s="3">
        <f>E36-D36</f>
        <v>3790.16</v>
      </c>
      <c r="H36" s="19"/>
      <c r="I36" s="17">
        <v>204</v>
      </c>
      <c r="J36" s="17">
        <v>24</v>
      </c>
      <c r="K36" s="17">
        <v>18560.05</v>
      </c>
      <c r="L36" s="17">
        <v>2412</v>
      </c>
      <c r="M36" s="19"/>
      <c r="N36" s="19"/>
      <c r="O36" s="3"/>
      <c r="P36" s="3"/>
      <c r="Q36" s="3"/>
      <c r="R36" s="3"/>
      <c r="S36" s="3"/>
      <c r="T36" s="3"/>
      <c r="U36" s="3"/>
      <c r="V36" s="3"/>
      <c r="W36" s="3"/>
      <c r="X36" s="3"/>
      <c r="Y36" s="3">
        <v>135.17</v>
      </c>
      <c r="Z36" s="3">
        <v>4</v>
      </c>
      <c r="AA36" s="3"/>
      <c r="AB36" s="3"/>
      <c r="AC36" s="3"/>
      <c r="AD36" s="3"/>
      <c r="AE36" s="3"/>
      <c r="AF36" s="3">
        <v>3628</v>
      </c>
      <c r="AG36" s="25">
        <f t="shared" si="2"/>
        <v>39513.49</v>
      </c>
    </row>
    <row r="37" spans="1:33" ht="25.5">
      <c r="A37" s="16" t="s">
        <v>64</v>
      </c>
      <c r="B37" s="5">
        <v>50000031</v>
      </c>
      <c r="C37" s="17">
        <v>38175</v>
      </c>
      <c r="D37" s="17">
        <v>9543</v>
      </c>
      <c r="E37" s="17">
        <v>10619.94</v>
      </c>
      <c r="F37" s="17">
        <v>9542.26</v>
      </c>
      <c r="G37" s="3">
        <f>E37-D37</f>
        <v>1076.9400000000005</v>
      </c>
      <c r="H37" s="19"/>
      <c r="I37" s="17">
        <v>64</v>
      </c>
      <c r="J37" s="17">
        <v>12</v>
      </c>
      <c r="K37" s="17">
        <v>9765.539999999999</v>
      </c>
      <c r="L37" s="17">
        <v>1608</v>
      </c>
      <c r="M37" s="19"/>
      <c r="N37" s="19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>
        <v>2192</v>
      </c>
      <c r="AG37" s="25">
        <f t="shared" si="2"/>
        <v>23171.8</v>
      </c>
    </row>
    <row r="38" spans="1:33" ht="25.5">
      <c r="A38" s="16" t="s">
        <v>50</v>
      </c>
      <c r="B38" s="5">
        <v>210077426</v>
      </c>
      <c r="C38" s="17">
        <v>39653</v>
      </c>
      <c r="D38" s="17">
        <v>9912</v>
      </c>
      <c r="E38" s="17">
        <v>12389.56</v>
      </c>
      <c r="F38" s="17">
        <v>9911.529999999999</v>
      </c>
      <c r="G38" s="3">
        <f>E38-D38</f>
        <v>2477.5599999999995</v>
      </c>
      <c r="H38" s="19"/>
      <c r="I38" s="17">
        <v>112</v>
      </c>
      <c r="J38" s="17">
        <v>16</v>
      </c>
      <c r="K38" s="17"/>
      <c r="L38" s="17"/>
      <c r="M38" s="19"/>
      <c r="N38" s="19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>
        <v>2124</v>
      </c>
      <c r="AG38" s="25">
        <f t="shared" si="2"/>
        <v>12147.529999999999</v>
      </c>
    </row>
    <row r="39" spans="1:33" ht="25.5">
      <c r="A39" s="16" t="s">
        <v>24</v>
      </c>
      <c r="B39" s="5">
        <v>50000005</v>
      </c>
      <c r="C39" s="17">
        <v>106113</v>
      </c>
      <c r="D39" s="17">
        <v>26529</v>
      </c>
      <c r="E39" s="17">
        <v>33373.92</v>
      </c>
      <c r="F39" s="17">
        <v>26528.95</v>
      </c>
      <c r="G39" s="3">
        <f aca="true" t="shared" si="7" ref="G39:G77">E39-D39</f>
        <v>6844.919999999998</v>
      </c>
      <c r="H39" s="19"/>
      <c r="I39" s="17">
        <v>92</v>
      </c>
      <c r="J39" s="17">
        <v>0</v>
      </c>
      <c r="K39" s="17"/>
      <c r="L39" s="17"/>
      <c r="M39" s="19"/>
      <c r="N39" s="19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>
        <v>3656</v>
      </c>
      <c r="AG39" s="25">
        <f t="shared" si="2"/>
        <v>30276.95</v>
      </c>
    </row>
    <row r="40" spans="1:33" ht="25.5">
      <c r="A40" s="16" t="s">
        <v>65</v>
      </c>
      <c r="B40" s="5">
        <v>50077481</v>
      </c>
      <c r="C40" s="17">
        <v>8574</v>
      </c>
      <c r="D40" s="17">
        <v>2145</v>
      </c>
      <c r="E40" s="17">
        <v>2316.08</v>
      </c>
      <c r="F40" s="17">
        <v>2137.92</v>
      </c>
      <c r="G40" s="3">
        <f t="shared" si="7"/>
        <v>171.07999999999993</v>
      </c>
      <c r="H40" s="19"/>
      <c r="I40" s="17">
        <v>4</v>
      </c>
      <c r="J40" s="17">
        <v>0</v>
      </c>
      <c r="K40" s="17"/>
      <c r="L40" s="17"/>
      <c r="M40" s="19"/>
      <c r="N40" s="19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>
        <v>444</v>
      </c>
      <c r="AG40" s="25">
        <f t="shared" si="2"/>
        <v>2585.92</v>
      </c>
    </row>
    <row r="41" spans="1:33" ht="12.75">
      <c r="A41" s="16" t="s">
        <v>25</v>
      </c>
      <c r="B41" s="5">
        <v>50077476</v>
      </c>
      <c r="C41" s="17">
        <v>222389</v>
      </c>
      <c r="D41" s="17">
        <v>55596</v>
      </c>
      <c r="E41" s="17">
        <v>37063.58</v>
      </c>
      <c r="F41" s="17">
        <v>36887.34</v>
      </c>
      <c r="G41" s="3"/>
      <c r="H41" s="19">
        <f>E41-D41</f>
        <v>-18532.42</v>
      </c>
      <c r="I41" s="17">
        <v>2664</v>
      </c>
      <c r="J41" s="17">
        <v>16</v>
      </c>
      <c r="K41" s="17">
        <v>2166.5</v>
      </c>
      <c r="L41" s="17">
        <v>440</v>
      </c>
      <c r="M41" s="19"/>
      <c r="N41" s="19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>
        <v>0</v>
      </c>
      <c r="AG41" s="25">
        <f t="shared" si="2"/>
        <v>42157.84</v>
      </c>
    </row>
    <row r="42" spans="1:33" ht="25.5">
      <c r="A42" s="16" t="s">
        <v>26</v>
      </c>
      <c r="B42" s="5">
        <v>210077429</v>
      </c>
      <c r="C42" s="17">
        <v>52559</v>
      </c>
      <c r="D42" s="17">
        <v>13140</v>
      </c>
      <c r="E42" s="17">
        <v>16150.27</v>
      </c>
      <c r="F42" s="17">
        <v>13139.349999999999</v>
      </c>
      <c r="G42" s="3">
        <f t="shared" si="7"/>
        <v>3010.2700000000004</v>
      </c>
      <c r="H42" s="19"/>
      <c r="I42" s="17">
        <v>204</v>
      </c>
      <c r="J42" s="17">
        <v>20</v>
      </c>
      <c r="K42" s="17">
        <v>218.13</v>
      </c>
      <c r="L42" s="17">
        <v>44</v>
      </c>
      <c r="M42" s="19"/>
      <c r="N42" s="19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>
        <v>1400</v>
      </c>
      <c r="AG42" s="25">
        <f t="shared" si="2"/>
        <v>15005.479999999998</v>
      </c>
    </row>
    <row r="43" spans="1:33" ht="25.5">
      <c r="A43" s="16" t="s">
        <v>27</v>
      </c>
      <c r="B43" s="5">
        <v>210077430</v>
      </c>
      <c r="C43" s="17">
        <v>76765</v>
      </c>
      <c r="D43" s="17">
        <v>19191</v>
      </c>
      <c r="E43" s="17">
        <v>33823.85</v>
      </c>
      <c r="F43" s="17">
        <v>19190.22</v>
      </c>
      <c r="G43" s="3">
        <f t="shared" si="7"/>
        <v>14632.849999999999</v>
      </c>
      <c r="H43" s="19"/>
      <c r="I43" s="17">
        <v>744</v>
      </c>
      <c r="J43" s="17">
        <v>116</v>
      </c>
      <c r="K43" s="17">
        <v>2042.4899999999998</v>
      </c>
      <c r="L43" s="17">
        <v>412</v>
      </c>
      <c r="M43" s="19"/>
      <c r="N43" s="19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>
        <v>1832</v>
      </c>
      <c r="AG43" s="25">
        <f t="shared" si="2"/>
        <v>24220.71</v>
      </c>
    </row>
    <row r="44" spans="1:33" ht="29.25" customHeight="1">
      <c r="A44" s="16" t="s">
        <v>28</v>
      </c>
      <c r="B44" s="5">
        <v>50077442</v>
      </c>
      <c r="C44" s="17"/>
      <c r="D44" s="17"/>
      <c r="E44" s="17"/>
      <c r="F44" s="17"/>
      <c r="G44" s="3"/>
      <c r="H44" s="19"/>
      <c r="I44" s="17"/>
      <c r="J44" s="17"/>
      <c r="K44" s="17">
        <v>2403.4</v>
      </c>
      <c r="L44" s="17">
        <v>300</v>
      </c>
      <c r="M44" s="19"/>
      <c r="N44" s="19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>
        <v>0</v>
      </c>
      <c r="AG44" s="25">
        <f t="shared" si="2"/>
        <v>2703.4</v>
      </c>
    </row>
    <row r="45" spans="1:33" ht="30" customHeight="1">
      <c r="A45" s="16" t="s">
        <v>94</v>
      </c>
      <c r="B45" s="5">
        <v>50077478</v>
      </c>
      <c r="C45" s="17">
        <v>85752</v>
      </c>
      <c r="D45" s="17">
        <v>21438</v>
      </c>
      <c r="E45" s="17">
        <v>32362.73</v>
      </c>
      <c r="F45" s="17">
        <v>21437.72</v>
      </c>
      <c r="G45" s="3">
        <f t="shared" si="7"/>
        <v>10924.73</v>
      </c>
      <c r="H45" s="19"/>
      <c r="I45" s="17">
        <v>1872</v>
      </c>
      <c r="J45" s="17">
        <v>828</v>
      </c>
      <c r="K45" s="17">
        <v>4425.79</v>
      </c>
      <c r="L45" s="17">
        <v>892</v>
      </c>
      <c r="M45" s="19"/>
      <c r="N45" s="19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>
        <v>168</v>
      </c>
      <c r="AG45" s="25">
        <f t="shared" si="2"/>
        <v>28795.510000000002</v>
      </c>
    </row>
    <row r="46" spans="1:33" ht="25.5">
      <c r="A46" s="16" t="s">
        <v>29</v>
      </c>
      <c r="B46" s="5">
        <v>50000018</v>
      </c>
      <c r="C46" s="17">
        <v>257498</v>
      </c>
      <c r="D46" s="17">
        <v>64374</v>
      </c>
      <c r="E46" s="17">
        <v>75884.95</v>
      </c>
      <c r="F46" s="17">
        <v>62720.729999999996</v>
      </c>
      <c r="G46" s="3">
        <f t="shared" si="7"/>
        <v>11510.949999999997</v>
      </c>
      <c r="H46" s="19"/>
      <c r="I46" s="3">
        <v>160</v>
      </c>
      <c r="J46" s="17">
        <v>0</v>
      </c>
      <c r="K46" s="17"/>
      <c r="L46" s="17"/>
      <c r="M46" s="19"/>
      <c r="N46" s="19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>
        <v>324</v>
      </c>
      <c r="AG46" s="25">
        <f t="shared" si="2"/>
        <v>63204.729999999996</v>
      </c>
    </row>
    <row r="47" spans="1:33" ht="25.5">
      <c r="A47" s="16" t="s">
        <v>73</v>
      </c>
      <c r="B47" s="5">
        <v>210000053</v>
      </c>
      <c r="C47" s="17">
        <v>1010</v>
      </c>
      <c r="D47" s="17">
        <v>1010</v>
      </c>
      <c r="E47" s="17">
        <v>1019.84</v>
      </c>
      <c r="F47" s="17">
        <v>1009.76</v>
      </c>
      <c r="G47" s="3">
        <f t="shared" si="7"/>
        <v>9.840000000000032</v>
      </c>
      <c r="H47" s="19"/>
      <c r="I47" s="17">
        <v>0</v>
      </c>
      <c r="J47" s="17">
        <v>16</v>
      </c>
      <c r="K47" s="17"/>
      <c r="L47" s="17"/>
      <c r="M47" s="19"/>
      <c r="N47" s="19"/>
      <c r="O47" s="3">
        <v>27410.010000000002</v>
      </c>
      <c r="P47" s="3">
        <v>2576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>
        <v>0</v>
      </c>
      <c r="AG47" s="25">
        <f t="shared" si="2"/>
        <v>30995.77</v>
      </c>
    </row>
    <row r="48" spans="1:33" ht="25.5">
      <c r="A48" s="16" t="s">
        <v>30</v>
      </c>
      <c r="B48" s="5">
        <v>760200025</v>
      </c>
      <c r="C48" s="17">
        <v>68123</v>
      </c>
      <c r="D48" s="17">
        <v>17422</v>
      </c>
      <c r="E48" s="17">
        <v>19565.73</v>
      </c>
      <c r="F48" s="17">
        <v>17419.17</v>
      </c>
      <c r="G48" s="3">
        <f t="shared" si="7"/>
        <v>2143.7299999999996</v>
      </c>
      <c r="H48" s="19"/>
      <c r="I48" s="17">
        <v>324</v>
      </c>
      <c r="J48" s="17">
        <v>28</v>
      </c>
      <c r="K48" s="17"/>
      <c r="L48" s="17"/>
      <c r="M48" s="19"/>
      <c r="N48" s="19"/>
      <c r="O48" s="3">
        <v>23054.010000000002</v>
      </c>
      <c r="P48" s="3">
        <v>3116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>
        <v>3172</v>
      </c>
      <c r="AG48" s="25">
        <f t="shared" si="2"/>
        <v>47085.18</v>
      </c>
    </row>
    <row r="49" spans="1:33" ht="25.5">
      <c r="A49" s="16" t="s">
        <v>31</v>
      </c>
      <c r="B49" s="5">
        <v>681000007</v>
      </c>
      <c r="C49" s="17">
        <v>30983</v>
      </c>
      <c r="D49" s="17">
        <v>7746</v>
      </c>
      <c r="E49" s="17">
        <v>2009.47</v>
      </c>
      <c r="F49" s="17">
        <v>2009.47</v>
      </c>
      <c r="G49" s="3"/>
      <c r="H49" s="19">
        <f>E49-D49</f>
        <v>-5736.53</v>
      </c>
      <c r="I49" s="17">
        <v>92</v>
      </c>
      <c r="J49" s="17"/>
      <c r="K49" s="17"/>
      <c r="L49" s="17"/>
      <c r="M49" s="19"/>
      <c r="N49" s="19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>
        <v>480</v>
      </c>
      <c r="AG49" s="25">
        <f t="shared" si="2"/>
        <v>2581.4700000000003</v>
      </c>
    </row>
    <row r="50" spans="1:33" ht="25.5">
      <c r="A50" s="16" t="s">
        <v>32</v>
      </c>
      <c r="B50" s="5">
        <v>50077482</v>
      </c>
      <c r="C50" s="17">
        <v>15480</v>
      </c>
      <c r="D50" s="17">
        <v>3870</v>
      </c>
      <c r="E50" s="17">
        <v>3711.83</v>
      </c>
      <c r="F50" s="17">
        <v>3711.83</v>
      </c>
      <c r="G50" s="3"/>
      <c r="H50" s="19">
        <f>E50-D50</f>
        <v>-158.17000000000007</v>
      </c>
      <c r="I50" s="17">
        <v>4</v>
      </c>
      <c r="J50" s="17">
        <v>0</v>
      </c>
      <c r="K50" s="17"/>
      <c r="L50" s="17"/>
      <c r="M50" s="19"/>
      <c r="N50" s="19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>
        <v>368</v>
      </c>
      <c r="AG50" s="25">
        <f t="shared" si="2"/>
        <v>4083.83</v>
      </c>
    </row>
    <row r="51" spans="1:33" ht="25.5">
      <c r="A51" s="16" t="s">
        <v>33</v>
      </c>
      <c r="B51" s="5">
        <v>210077422</v>
      </c>
      <c r="C51" s="17">
        <v>17982</v>
      </c>
      <c r="D51" s="17">
        <v>4497</v>
      </c>
      <c r="E51" s="17">
        <v>4133.27</v>
      </c>
      <c r="F51" s="17">
        <v>4133.2699999999995</v>
      </c>
      <c r="G51" s="3"/>
      <c r="H51" s="19">
        <f>E51-D51</f>
        <v>-363.72999999999956</v>
      </c>
      <c r="I51" s="17">
        <v>52</v>
      </c>
      <c r="J51" s="17">
        <v>0</v>
      </c>
      <c r="K51" s="17">
        <v>3553.96</v>
      </c>
      <c r="L51" s="17">
        <v>572</v>
      </c>
      <c r="M51" s="19"/>
      <c r="N51" s="19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>
        <v>908</v>
      </c>
      <c r="AG51" s="25">
        <f t="shared" si="2"/>
        <v>9219.23</v>
      </c>
    </row>
    <row r="52" spans="1:33" ht="18.75" customHeight="1">
      <c r="A52" s="16" t="s">
        <v>95</v>
      </c>
      <c r="B52" s="5">
        <v>50000020</v>
      </c>
      <c r="C52" s="17">
        <v>227524</v>
      </c>
      <c r="D52" s="17">
        <v>56881</v>
      </c>
      <c r="E52" s="17">
        <v>42941.62</v>
      </c>
      <c r="F52" s="17">
        <v>33564.95</v>
      </c>
      <c r="G52" s="3"/>
      <c r="H52" s="19">
        <f>E52-D52</f>
        <v>-13939.379999999997</v>
      </c>
      <c r="I52" s="17">
        <v>172</v>
      </c>
      <c r="J52" s="17">
        <v>62</v>
      </c>
      <c r="K52" s="17">
        <v>415.55</v>
      </c>
      <c r="L52" s="17">
        <v>52</v>
      </c>
      <c r="M52" s="19"/>
      <c r="N52" s="19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>
        <v>654.29</v>
      </c>
      <c r="AF52" s="3">
        <v>5991</v>
      </c>
      <c r="AG52" s="25">
        <f t="shared" si="2"/>
        <v>40849.79</v>
      </c>
    </row>
    <row r="53" spans="1:33" ht="25.5">
      <c r="A53" s="16" t="s">
        <v>51</v>
      </c>
      <c r="B53" s="5">
        <v>50000034</v>
      </c>
      <c r="C53" s="17">
        <v>9590</v>
      </c>
      <c r="D53" s="17">
        <v>2397</v>
      </c>
      <c r="E53" s="17">
        <v>2792.16</v>
      </c>
      <c r="F53" s="17">
        <v>2396.88</v>
      </c>
      <c r="G53" s="3">
        <f t="shared" si="7"/>
        <v>395.15999999999985</v>
      </c>
      <c r="H53" s="19"/>
      <c r="I53" s="17">
        <v>16</v>
      </c>
      <c r="J53" s="17">
        <v>0</v>
      </c>
      <c r="K53" s="17">
        <v>4046.4199999999996</v>
      </c>
      <c r="L53" s="17">
        <v>688</v>
      </c>
      <c r="M53" s="19"/>
      <c r="N53" s="19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>
        <v>644</v>
      </c>
      <c r="AG53" s="25">
        <f t="shared" si="2"/>
        <v>7791.299999999999</v>
      </c>
    </row>
    <row r="54" spans="1:33" ht="17.25" customHeight="1">
      <c r="A54" s="16" t="s">
        <v>34</v>
      </c>
      <c r="B54" s="5">
        <v>760200020</v>
      </c>
      <c r="C54" s="17">
        <v>109063</v>
      </c>
      <c r="D54" s="17">
        <v>27267</v>
      </c>
      <c r="E54" s="17">
        <v>23689.62</v>
      </c>
      <c r="F54" s="17">
        <v>23689.620000000003</v>
      </c>
      <c r="G54" s="3"/>
      <c r="H54" s="19">
        <f>E54-D54</f>
        <v>-3577.380000000001</v>
      </c>
      <c r="I54" s="17">
        <v>544</v>
      </c>
      <c r="J54" s="17">
        <v>0</v>
      </c>
      <c r="K54" s="17"/>
      <c r="L54" s="17"/>
      <c r="M54" s="19"/>
      <c r="N54" s="19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>
        <v>3228</v>
      </c>
      <c r="AG54" s="25">
        <f t="shared" si="2"/>
        <v>27461.620000000003</v>
      </c>
    </row>
    <row r="55" spans="1:33" ht="17.25" customHeight="1">
      <c r="A55" s="16" t="s">
        <v>11</v>
      </c>
      <c r="B55" s="5">
        <v>601000010</v>
      </c>
      <c r="C55" s="17">
        <v>40531</v>
      </c>
      <c r="D55" s="17">
        <v>10134</v>
      </c>
      <c r="E55" s="17">
        <v>14740.02</v>
      </c>
      <c r="F55" s="17">
        <v>10133.279999999999</v>
      </c>
      <c r="G55" s="3">
        <f t="shared" si="7"/>
        <v>4606.02</v>
      </c>
      <c r="H55" s="19"/>
      <c r="I55" s="17">
        <v>172</v>
      </c>
      <c r="J55" s="17">
        <v>112</v>
      </c>
      <c r="K55" s="17"/>
      <c r="L55" s="17"/>
      <c r="M55" s="19"/>
      <c r="N55" s="19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>
        <v>2240</v>
      </c>
      <c r="AG55" s="25">
        <f t="shared" si="2"/>
        <v>12545.279999999999</v>
      </c>
    </row>
    <row r="56" spans="1:33" ht="25.5">
      <c r="A56" s="16" t="s">
        <v>35</v>
      </c>
      <c r="B56" s="5">
        <v>440800009</v>
      </c>
      <c r="C56" s="17">
        <v>81557</v>
      </c>
      <c r="D56" s="17">
        <v>20391</v>
      </c>
      <c r="E56" s="17">
        <v>21674.02</v>
      </c>
      <c r="F56" s="17">
        <v>20389.61</v>
      </c>
      <c r="G56" s="3">
        <f t="shared" si="7"/>
        <v>1283.0200000000004</v>
      </c>
      <c r="H56" s="19"/>
      <c r="I56" s="17">
        <v>132</v>
      </c>
      <c r="J56" s="17">
        <v>0</v>
      </c>
      <c r="K56" s="17">
        <v>14653.449999999999</v>
      </c>
      <c r="L56" s="17">
        <v>2036</v>
      </c>
      <c r="M56" s="19"/>
      <c r="N56" s="19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>
        <v>4440</v>
      </c>
      <c r="AG56" s="25">
        <f t="shared" si="2"/>
        <v>41651.06</v>
      </c>
    </row>
    <row r="57" spans="1:33" ht="25.5">
      <c r="A57" s="16" t="s">
        <v>36</v>
      </c>
      <c r="B57" s="5">
        <v>210077421</v>
      </c>
      <c r="C57" s="17">
        <v>39355</v>
      </c>
      <c r="D57" s="17">
        <v>9837</v>
      </c>
      <c r="E57" s="17">
        <v>8759.85</v>
      </c>
      <c r="F57" s="17">
        <v>8700.27</v>
      </c>
      <c r="G57" s="3"/>
      <c r="H57" s="19">
        <f>E57-D57</f>
        <v>-1077.1499999999996</v>
      </c>
      <c r="I57" s="17">
        <v>84</v>
      </c>
      <c r="J57" s="17">
        <v>0</v>
      </c>
      <c r="K57" s="17"/>
      <c r="L57" s="17"/>
      <c r="M57" s="19"/>
      <c r="N57" s="19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>
        <v>1212</v>
      </c>
      <c r="AG57" s="25">
        <f t="shared" si="2"/>
        <v>9996.27</v>
      </c>
    </row>
    <row r="58" spans="1:33" ht="25.5">
      <c r="A58" s="16" t="s">
        <v>37</v>
      </c>
      <c r="B58" s="5">
        <v>210000007</v>
      </c>
      <c r="C58" s="17">
        <v>1197</v>
      </c>
      <c r="D58" s="17">
        <v>1197</v>
      </c>
      <c r="E58" s="17">
        <v>1199.34</v>
      </c>
      <c r="F58" s="17">
        <v>1196.82</v>
      </c>
      <c r="G58" s="3">
        <f t="shared" si="7"/>
        <v>2.339999999999918</v>
      </c>
      <c r="H58" s="19"/>
      <c r="I58" s="17">
        <v>0</v>
      </c>
      <c r="J58" s="17">
        <v>4</v>
      </c>
      <c r="K58" s="17"/>
      <c r="L58" s="17"/>
      <c r="M58" s="19"/>
      <c r="N58" s="19"/>
      <c r="O58" s="3">
        <v>17423.010000000002</v>
      </c>
      <c r="P58" s="3">
        <v>3100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>
        <v>0</v>
      </c>
      <c r="AG58" s="25">
        <f t="shared" si="2"/>
        <v>21719.83</v>
      </c>
    </row>
    <row r="59" spans="1:33" ht="25.5">
      <c r="A59" s="16" t="s">
        <v>38</v>
      </c>
      <c r="B59" s="5">
        <v>210000008</v>
      </c>
      <c r="C59" s="17">
        <v>108432</v>
      </c>
      <c r="D59" s="17">
        <v>27108</v>
      </c>
      <c r="E59" s="17">
        <v>33587.48</v>
      </c>
      <c r="F59" s="17">
        <v>27107.91</v>
      </c>
      <c r="G59" s="3">
        <f t="shared" si="7"/>
        <v>6479.480000000003</v>
      </c>
      <c r="H59" s="19"/>
      <c r="I59" s="17">
        <v>360</v>
      </c>
      <c r="J59" s="17">
        <v>80</v>
      </c>
      <c r="K59" s="17"/>
      <c r="L59" s="17"/>
      <c r="M59" s="19"/>
      <c r="N59" s="19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>
        <v>6732</v>
      </c>
      <c r="AG59" s="25">
        <f t="shared" si="2"/>
        <v>34199.91</v>
      </c>
    </row>
    <row r="60" spans="1:33" ht="25.5">
      <c r="A60" s="16" t="s">
        <v>66</v>
      </c>
      <c r="B60" s="5">
        <v>761200014</v>
      </c>
      <c r="C60" s="17">
        <v>1571</v>
      </c>
      <c r="D60" s="17">
        <v>1571</v>
      </c>
      <c r="E60" s="17">
        <v>1626.54</v>
      </c>
      <c r="F60" s="17">
        <v>1570.6399999999999</v>
      </c>
      <c r="G60" s="3">
        <f t="shared" si="7"/>
        <v>55.539999999999964</v>
      </c>
      <c r="H60" s="19"/>
      <c r="I60" s="17">
        <v>0</v>
      </c>
      <c r="J60" s="17">
        <v>-4</v>
      </c>
      <c r="K60" s="17"/>
      <c r="L60" s="17"/>
      <c r="M60" s="19"/>
      <c r="N60" s="19"/>
      <c r="O60" s="3">
        <v>17423.010000000002</v>
      </c>
      <c r="P60" s="3">
        <v>1168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>
        <v>0</v>
      </c>
      <c r="AG60" s="25">
        <f t="shared" si="2"/>
        <v>20161.65</v>
      </c>
    </row>
    <row r="61" spans="1:33" ht="25.5">
      <c r="A61" s="16" t="s">
        <v>39</v>
      </c>
      <c r="B61" s="5">
        <v>601000008</v>
      </c>
      <c r="C61" s="17">
        <v>51445</v>
      </c>
      <c r="D61" s="17">
        <v>12861</v>
      </c>
      <c r="E61" s="17">
        <v>14930.14</v>
      </c>
      <c r="F61" s="17">
        <v>12860.3</v>
      </c>
      <c r="G61" s="3">
        <f t="shared" si="7"/>
        <v>2069.1399999999994</v>
      </c>
      <c r="H61" s="19"/>
      <c r="I61" s="3">
        <v>340</v>
      </c>
      <c r="J61" s="17">
        <v>44</v>
      </c>
      <c r="K61" s="17">
        <v>376.77</v>
      </c>
      <c r="L61" s="17">
        <v>76</v>
      </c>
      <c r="M61" s="19"/>
      <c r="N61" s="19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>
        <v>2128</v>
      </c>
      <c r="AG61" s="25">
        <f t="shared" si="2"/>
        <v>15781.07</v>
      </c>
    </row>
    <row r="62" spans="1:33" ht="25.5">
      <c r="A62" s="16" t="s">
        <v>12</v>
      </c>
      <c r="B62" s="5">
        <v>210077431</v>
      </c>
      <c r="C62" s="17">
        <v>40749</v>
      </c>
      <c r="D62" s="17">
        <v>10188</v>
      </c>
      <c r="E62" s="17">
        <v>10341.24</v>
      </c>
      <c r="F62" s="17">
        <v>10187.86</v>
      </c>
      <c r="G62" s="3">
        <f t="shared" si="7"/>
        <v>153.23999999999978</v>
      </c>
      <c r="H62" s="19"/>
      <c r="I62" s="17">
        <v>116</v>
      </c>
      <c r="J62" s="17">
        <v>4</v>
      </c>
      <c r="K62" s="17"/>
      <c r="L62" s="17"/>
      <c r="M62" s="19"/>
      <c r="N62" s="19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>
        <v>1228</v>
      </c>
      <c r="AG62" s="25">
        <f t="shared" si="2"/>
        <v>11531.86</v>
      </c>
    </row>
    <row r="63" spans="1:33" ht="12.75">
      <c r="A63" s="16" t="s">
        <v>96</v>
      </c>
      <c r="B63" s="5">
        <v>50000029</v>
      </c>
      <c r="C63" s="17">
        <v>105091</v>
      </c>
      <c r="D63" s="17">
        <v>26274</v>
      </c>
      <c r="E63" s="17">
        <v>33710.49</v>
      </c>
      <c r="F63" s="17">
        <v>26272.29</v>
      </c>
      <c r="G63" s="3">
        <f t="shared" si="7"/>
        <v>7436.489999999998</v>
      </c>
      <c r="H63" s="19"/>
      <c r="I63" s="17">
        <v>648</v>
      </c>
      <c r="J63" s="17">
        <v>64</v>
      </c>
      <c r="K63" s="17"/>
      <c r="L63" s="17"/>
      <c r="M63" s="19"/>
      <c r="N63" s="19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>
        <v>2944</v>
      </c>
      <c r="AG63" s="25">
        <f t="shared" si="2"/>
        <v>29864.29</v>
      </c>
    </row>
    <row r="64" spans="1:33" ht="16.5" customHeight="1">
      <c r="A64" s="16" t="s">
        <v>9</v>
      </c>
      <c r="B64" s="5">
        <v>210000005</v>
      </c>
      <c r="C64" s="17">
        <v>82539</v>
      </c>
      <c r="D64" s="17">
        <v>20637</v>
      </c>
      <c r="E64" s="17">
        <v>23596.15</v>
      </c>
      <c r="F64" s="17">
        <v>20634.97</v>
      </c>
      <c r="G64" s="3">
        <f t="shared" si="7"/>
        <v>2959.1500000000015</v>
      </c>
      <c r="H64" s="19"/>
      <c r="I64" s="17">
        <v>188</v>
      </c>
      <c r="J64" s="17">
        <v>32</v>
      </c>
      <c r="K64" s="17"/>
      <c r="L64" s="17"/>
      <c r="M64" s="19"/>
      <c r="N64" s="19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>
        <v>3076</v>
      </c>
      <c r="AG64" s="25">
        <f t="shared" si="2"/>
        <v>23898.97</v>
      </c>
    </row>
    <row r="65" spans="1:33" ht="25.5">
      <c r="A65" s="16" t="s">
        <v>68</v>
      </c>
      <c r="B65" s="5">
        <v>760200024</v>
      </c>
      <c r="C65" s="17">
        <v>83733</v>
      </c>
      <c r="D65" s="17">
        <v>20934</v>
      </c>
      <c r="E65" s="17">
        <v>15088.99</v>
      </c>
      <c r="F65" s="17">
        <v>15088.989999999998</v>
      </c>
      <c r="G65" s="3"/>
      <c r="H65" s="19">
        <f>E65-D65</f>
        <v>-5845.01</v>
      </c>
      <c r="I65" s="17">
        <v>164</v>
      </c>
      <c r="J65" s="17">
        <v>0</v>
      </c>
      <c r="K65" s="17"/>
      <c r="L65" s="17"/>
      <c r="M65" s="19"/>
      <c r="N65" s="19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>
        <v>940</v>
      </c>
      <c r="AG65" s="25">
        <f t="shared" si="2"/>
        <v>16192.989999999998</v>
      </c>
    </row>
    <row r="66" spans="1:33" ht="25.5">
      <c r="A66" s="16" t="s">
        <v>40</v>
      </c>
      <c r="B66" s="5">
        <v>210077423</v>
      </c>
      <c r="C66" s="17">
        <v>39300</v>
      </c>
      <c r="D66" s="17">
        <v>9825</v>
      </c>
      <c r="E66" s="17">
        <v>13415.34</v>
      </c>
      <c r="F66" s="17">
        <v>9824.41</v>
      </c>
      <c r="G66" s="3">
        <f t="shared" si="7"/>
        <v>3590.34</v>
      </c>
      <c r="H66" s="19"/>
      <c r="I66" s="17">
        <v>156</v>
      </c>
      <c r="J66" s="17">
        <v>40</v>
      </c>
      <c r="K66" s="17">
        <v>8782.259999999998</v>
      </c>
      <c r="L66" s="17">
        <v>1308</v>
      </c>
      <c r="M66" s="19"/>
      <c r="N66" s="19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>
        <v>3200</v>
      </c>
      <c r="AG66" s="25">
        <f t="shared" si="2"/>
        <v>23270.67</v>
      </c>
    </row>
    <row r="67" spans="1:33" ht="25.5">
      <c r="A67" s="16" t="s">
        <v>97</v>
      </c>
      <c r="B67" s="5">
        <v>210000013</v>
      </c>
      <c r="C67" s="17">
        <v>1809</v>
      </c>
      <c r="D67" s="17">
        <v>1809</v>
      </c>
      <c r="E67" s="17">
        <v>1808.4</v>
      </c>
      <c r="F67" s="17">
        <v>1808.3999999999999</v>
      </c>
      <c r="G67" s="3"/>
      <c r="H67" s="19">
        <f>E67-D67</f>
        <v>-0.599999999999909</v>
      </c>
      <c r="I67" s="17">
        <v>0</v>
      </c>
      <c r="J67" s="17">
        <v>4</v>
      </c>
      <c r="K67" s="17"/>
      <c r="L67" s="17"/>
      <c r="M67" s="19"/>
      <c r="N67" s="19"/>
      <c r="O67" s="3">
        <v>21778.77</v>
      </c>
      <c r="P67" s="3">
        <v>4520</v>
      </c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>
        <v>0</v>
      </c>
      <c r="AG67" s="25">
        <f t="shared" si="2"/>
        <v>28107.170000000002</v>
      </c>
    </row>
    <row r="68" spans="1:33" ht="31.5" customHeight="1">
      <c r="A68" s="16" t="s">
        <v>41</v>
      </c>
      <c r="B68" s="5">
        <v>680200034</v>
      </c>
      <c r="C68" s="17">
        <v>121396</v>
      </c>
      <c r="D68" s="17">
        <v>30351</v>
      </c>
      <c r="E68" s="17">
        <v>8474.54</v>
      </c>
      <c r="F68" s="17">
        <v>8474.54</v>
      </c>
      <c r="G68" s="3"/>
      <c r="H68" s="19">
        <f>E68-D68</f>
        <v>-21876.46</v>
      </c>
      <c r="I68" s="17">
        <v>76</v>
      </c>
      <c r="J68" s="17"/>
      <c r="K68" s="17">
        <v>215.3</v>
      </c>
      <c r="L68" s="17">
        <v>40</v>
      </c>
      <c r="M68" s="19"/>
      <c r="N68" s="19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>
        <v>0</v>
      </c>
      <c r="AG68" s="25">
        <f t="shared" si="2"/>
        <v>8805.84</v>
      </c>
    </row>
    <row r="69" spans="1:33" ht="25.5">
      <c r="A69" s="16" t="s">
        <v>21</v>
      </c>
      <c r="B69" s="5">
        <v>50000025</v>
      </c>
      <c r="C69" s="17">
        <v>101518</v>
      </c>
      <c r="D69" s="17">
        <v>25380</v>
      </c>
      <c r="E69" s="17">
        <v>33787.96</v>
      </c>
      <c r="F69" s="17">
        <v>25377.54</v>
      </c>
      <c r="G69" s="3">
        <f t="shared" si="7"/>
        <v>8407.96</v>
      </c>
      <c r="H69" s="19"/>
      <c r="I69" s="17">
        <v>240</v>
      </c>
      <c r="J69" s="17">
        <v>76</v>
      </c>
      <c r="K69" s="17"/>
      <c r="L69" s="17"/>
      <c r="M69" s="19"/>
      <c r="N69" s="19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>
        <v>6908</v>
      </c>
      <c r="AG69" s="25">
        <f t="shared" si="2"/>
        <v>32525.54</v>
      </c>
    </row>
    <row r="70" spans="1:33" ht="25.5">
      <c r="A70" s="16" t="s">
        <v>67</v>
      </c>
      <c r="B70" s="5">
        <v>210000009</v>
      </c>
      <c r="C70" s="17">
        <v>39951</v>
      </c>
      <c r="D70" s="17">
        <v>9990</v>
      </c>
      <c r="E70" s="17">
        <v>11492.56</v>
      </c>
      <c r="F70" s="17">
        <v>9988.58</v>
      </c>
      <c r="G70" s="3">
        <f t="shared" si="7"/>
        <v>1502.5599999999995</v>
      </c>
      <c r="H70" s="19"/>
      <c r="I70" s="17">
        <v>108</v>
      </c>
      <c r="J70" s="17">
        <v>48</v>
      </c>
      <c r="K70" s="17"/>
      <c r="L70" s="17"/>
      <c r="M70" s="19"/>
      <c r="N70" s="19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>
        <v>2160</v>
      </c>
      <c r="AG70" s="25">
        <f t="shared" si="2"/>
        <v>12256.58</v>
      </c>
    </row>
    <row r="71" spans="1:33" ht="21" customHeight="1">
      <c r="A71" s="16" t="s">
        <v>98</v>
      </c>
      <c r="B71" s="5">
        <v>210077428</v>
      </c>
      <c r="C71" s="17">
        <v>138793</v>
      </c>
      <c r="D71" s="17">
        <v>34699</v>
      </c>
      <c r="E71" s="17">
        <v>40623.88</v>
      </c>
      <c r="F71" s="17">
        <v>34698.39</v>
      </c>
      <c r="G71" s="3">
        <f t="shared" si="7"/>
        <v>5924.879999999997</v>
      </c>
      <c r="H71" s="19"/>
      <c r="I71" s="17">
        <v>300</v>
      </c>
      <c r="J71" s="17">
        <v>68</v>
      </c>
      <c r="K71" s="17"/>
      <c r="L71" s="17"/>
      <c r="M71" s="19"/>
      <c r="N71" s="19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>
        <v>5580</v>
      </c>
      <c r="AG71" s="25">
        <f t="shared" si="2"/>
        <v>40578.39</v>
      </c>
    </row>
    <row r="72" spans="1:33" ht="17.25" customHeight="1">
      <c r="A72" s="16" t="s">
        <v>42</v>
      </c>
      <c r="B72" s="5">
        <v>50000040</v>
      </c>
      <c r="C72" s="17">
        <v>22263</v>
      </c>
      <c r="D72" s="17">
        <v>5568</v>
      </c>
      <c r="E72" s="17">
        <v>7671.28</v>
      </c>
      <c r="F72" s="17">
        <v>5566.87</v>
      </c>
      <c r="G72" s="3">
        <f t="shared" si="7"/>
        <v>2103.2799999999997</v>
      </c>
      <c r="H72" s="19"/>
      <c r="I72" s="17">
        <v>68</v>
      </c>
      <c r="J72" s="17">
        <v>12</v>
      </c>
      <c r="K72" s="17">
        <v>5124.75</v>
      </c>
      <c r="L72" s="17">
        <v>828</v>
      </c>
      <c r="M72" s="19"/>
      <c r="N72" s="19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>
        <v>1692</v>
      </c>
      <c r="AG72" s="25">
        <f t="shared" si="2"/>
        <v>13279.619999999999</v>
      </c>
    </row>
    <row r="73" spans="1:33" ht="12.75">
      <c r="A73" s="16" t="s">
        <v>99</v>
      </c>
      <c r="B73" s="5">
        <v>50000037</v>
      </c>
      <c r="C73" s="17">
        <v>15881</v>
      </c>
      <c r="D73" s="17">
        <v>5346</v>
      </c>
      <c r="E73" s="17">
        <v>5884.94</v>
      </c>
      <c r="F73" s="17">
        <v>4932.200000000001</v>
      </c>
      <c r="G73" s="3">
        <f t="shared" si="7"/>
        <v>538.9399999999996</v>
      </c>
      <c r="H73" s="19"/>
      <c r="I73" s="17">
        <v>184</v>
      </c>
      <c r="J73" s="17">
        <v>8</v>
      </c>
      <c r="K73" s="17"/>
      <c r="L73" s="17"/>
      <c r="M73" s="19"/>
      <c r="N73" s="19"/>
      <c r="O73" s="3">
        <v>39201.75</v>
      </c>
      <c r="P73" s="3">
        <v>4396</v>
      </c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>
        <v>328</v>
      </c>
      <c r="AG73" s="25">
        <f t="shared" si="2"/>
        <v>49041.95</v>
      </c>
    </row>
    <row r="74" spans="1:33" ht="17.25" customHeight="1">
      <c r="A74" s="16" t="s">
        <v>43</v>
      </c>
      <c r="B74" s="5">
        <v>440800011</v>
      </c>
      <c r="C74" s="17">
        <v>23990</v>
      </c>
      <c r="D74" s="17">
        <v>5999</v>
      </c>
      <c r="E74" s="17">
        <v>5808.93</v>
      </c>
      <c r="F74" s="17">
        <v>5808.93</v>
      </c>
      <c r="G74" s="3"/>
      <c r="H74" s="19">
        <f>E74-D74</f>
        <v>-190.0699999999997</v>
      </c>
      <c r="I74" s="17">
        <v>84</v>
      </c>
      <c r="J74" s="17">
        <v>0</v>
      </c>
      <c r="K74" s="17">
        <v>99.14999999999999</v>
      </c>
      <c r="L74" s="17">
        <v>20</v>
      </c>
      <c r="M74" s="19"/>
      <c r="N74" s="19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>
        <v>768</v>
      </c>
      <c r="AG74" s="25">
        <f t="shared" si="2"/>
        <v>6780.08</v>
      </c>
    </row>
    <row r="75" spans="1:33" ht="25.5">
      <c r="A75" s="16" t="s">
        <v>44</v>
      </c>
      <c r="B75" s="5">
        <v>440800002</v>
      </c>
      <c r="C75" s="17">
        <v>21910</v>
      </c>
      <c r="D75" s="17">
        <v>5478</v>
      </c>
      <c r="E75" s="17">
        <v>6100.62</v>
      </c>
      <c r="F75" s="17">
        <v>5461.02</v>
      </c>
      <c r="G75" s="3">
        <f t="shared" si="7"/>
        <v>622.6199999999999</v>
      </c>
      <c r="H75" s="19"/>
      <c r="I75" s="17">
        <v>336</v>
      </c>
      <c r="J75" s="17">
        <v>24</v>
      </c>
      <c r="K75" s="17"/>
      <c r="L75" s="17"/>
      <c r="M75" s="19"/>
      <c r="N75" s="19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>
        <v>972</v>
      </c>
      <c r="AG75" s="25">
        <f t="shared" si="2"/>
        <v>6769.02</v>
      </c>
    </row>
    <row r="76" spans="1:33" ht="25.5">
      <c r="A76" s="16" t="s">
        <v>45</v>
      </c>
      <c r="B76" s="5">
        <v>210000010</v>
      </c>
      <c r="C76" s="17">
        <v>51630</v>
      </c>
      <c r="D76" s="17">
        <v>12909</v>
      </c>
      <c r="E76" s="17"/>
      <c r="F76" s="17"/>
      <c r="G76" s="3"/>
      <c r="H76" s="19">
        <f>E76-D76</f>
        <v>-12909</v>
      </c>
      <c r="I76" s="17"/>
      <c r="J76" s="17"/>
      <c r="K76" s="17"/>
      <c r="L76" s="17"/>
      <c r="M76" s="19"/>
      <c r="N76" s="19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>
        <v>0</v>
      </c>
      <c r="AG76" s="25">
        <f>F76+I76+K76+L76+M76+N76+O76+P76+Q76+R76+S76+T76+U76+V76+W76+X76+Y76+Z76+AA76+AB76+AC76+AD76+AF76+AE76</f>
        <v>0</v>
      </c>
    </row>
    <row r="77" spans="1:33" ht="25.5">
      <c r="A77" s="16" t="s">
        <v>46</v>
      </c>
      <c r="B77" s="5">
        <v>680200001</v>
      </c>
      <c r="C77" s="17">
        <v>85521</v>
      </c>
      <c r="D77" s="17">
        <v>21381</v>
      </c>
      <c r="E77" s="17">
        <v>22715.36</v>
      </c>
      <c r="F77" s="17">
        <v>20711.68</v>
      </c>
      <c r="G77" s="3">
        <f t="shared" si="7"/>
        <v>1334.3600000000006</v>
      </c>
      <c r="H77" s="19"/>
      <c r="I77" s="17">
        <v>248</v>
      </c>
      <c r="J77" s="17">
        <v>40</v>
      </c>
      <c r="K77" s="17"/>
      <c r="L77" s="17"/>
      <c r="M77" s="19"/>
      <c r="N77" s="19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>
        <v>3004</v>
      </c>
      <c r="AG77" s="25">
        <f>F77+I77+K77+L77+M77+N77+O77+P77+Q77+R77+S77+T77+U77+V77+W77+X77+Y77+Z77+AA77+AB77+AC77+AD77+AF77+AE77</f>
        <v>23963.68</v>
      </c>
    </row>
    <row r="78" spans="1:33" ht="25.5">
      <c r="A78" s="16" t="s">
        <v>52</v>
      </c>
      <c r="B78" s="5">
        <v>210077424</v>
      </c>
      <c r="C78" s="17">
        <v>19338</v>
      </c>
      <c r="D78" s="17">
        <v>4836</v>
      </c>
      <c r="E78" s="17">
        <v>3050.15</v>
      </c>
      <c r="F78" s="17">
        <v>3050.1499999999996</v>
      </c>
      <c r="G78" s="3"/>
      <c r="H78" s="19">
        <f>E78-D78</f>
        <v>-1785.85</v>
      </c>
      <c r="I78" s="17">
        <v>16</v>
      </c>
      <c r="J78" s="17">
        <v>0</v>
      </c>
      <c r="K78" s="17">
        <v>4488.74</v>
      </c>
      <c r="L78" s="17">
        <v>784</v>
      </c>
      <c r="M78" s="19"/>
      <c r="N78" s="19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>
        <v>864</v>
      </c>
      <c r="AG78" s="25">
        <f>F78+I78+K78+L78+M78+N78+O78+P78+Q78+R78+S78+T78+U78+V78+W78+X78+Y78+Z78+AA78+AB78+AC78+AD78+AF78+AE78</f>
        <v>9202.89</v>
      </c>
    </row>
    <row r="79" spans="1:33" ht="14.25">
      <c r="A79" s="31" t="s">
        <v>5</v>
      </c>
      <c r="B79" s="31"/>
      <c r="C79" s="32">
        <f aca="true" t="shared" si="8" ref="C79:AG79">SUM(C9+C18+C34)</f>
        <v>22641943</v>
      </c>
      <c r="D79" s="32">
        <f t="shared" si="8"/>
        <v>5670975</v>
      </c>
      <c r="E79" s="32">
        <f t="shared" si="8"/>
        <v>5783118.870000001</v>
      </c>
      <c r="F79" s="32">
        <f t="shared" si="8"/>
        <v>5267241.42</v>
      </c>
      <c r="G79" s="32">
        <f t="shared" si="8"/>
        <v>486680.4599999999</v>
      </c>
      <c r="H79" s="32">
        <f t="shared" si="8"/>
        <v>-374536.59</v>
      </c>
      <c r="I79" s="32">
        <f t="shared" si="8"/>
        <v>121104</v>
      </c>
      <c r="J79" s="32">
        <f t="shared" si="8"/>
        <v>9909</v>
      </c>
      <c r="K79" s="32">
        <f t="shared" si="8"/>
        <v>243273.96000000002</v>
      </c>
      <c r="L79" s="32">
        <f t="shared" si="8"/>
        <v>31109</v>
      </c>
      <c r="M79" s="32">
        <f t="shared" si="8"/>
        <v>74.01</v>
      </c>
      <c r="N79" s="32">
        <f t="shared" si="8"/>
        <v>8</v>
      </c>
      <c r="O79" s="32">
        <f t="shared" si="8"/>
        <v>524386.21</v>
      </c>
      <c r="P79" s="32">
        <f t="shared" si="8"/>
        <v>39278.8</v>
      </c>
      <c r="Q79" s="32">
        <f t="shared" si="8"/>
        <v>276792.55</v>
      </c>
      <c r="R79" s="32">
        <f t="shared" si="8"/>
        <v>13321</v>
      </c>
      <c r="S79" s="32">
        <f t="shared" si="8"/>
        <v>0</v>
      </c>
      <c r="T79" s="32">
        <f t="shared" si="8"/>
        <v>0</v>
      </c>
      <c r="U79" s="32">
        <f t="shared" si="8"/>
        <v>146.9</v>
      </c>
      <c r="V79" s="32">
        <f t="shared" si="8"/>
        <v>0</v>
      </c>
      <c r="W79" s="32">
        <f t="shared" si="8"/>
        <v>10222.16</v>
      </c>
      <c r="X79" s="32">
        <f t="shared" si="8"/>
        <v>63</v>
      </c>
      <c r="Y79" s="32">
        <f t="shared" si="8"/>
        <v>42015.189999999995</v>
      </c>
      <c r="Z79" s="32">
        <f t="shared" si="8"/>
        <v>70</v>
      </c>
      <c r="AA79" s="32">
        <f t="shared" si="8"/>
        <v>3064.5699999999997</v>
      </c>
      <c r="AB79" s="32">
        <f t="shared" si="8"/>
        <v>12</v>
      </c>
      <c r="AC79" s="32">
        <f t="shared" si="8"/>
        <v>60109.490000000005</v>
      </c>
      <c r="AD79" s="32">
        <f t="shared" si="8"/>
        <v>189</v>
      </c>
      <c r="AE79" s="34">
        <f t="shared" si="8"/>
        <v>33205.96</v>
      </c>
      <c r="AF79" s="32">
        <f t="shared" si="8"/>
        <v>561359</v>
      </c>
      <c r="AG79" s="32">
        <f t="shared" si="8"/>
        <v>7227046.219999997</v>
      </c>
    </row>
    <row r="80" spans="1:33" s="1" customFormat="1" ht="13.5" customHeight="1">
      <c r="A80" s="2"/>
      <c r="B80" s="2"/>
      <c r="AG80" s="26"/>
    </row>
    <row r="81" spans="1:33" s="1" customFormat="1" ht="12.75">
      <c r="A81" s="57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AF81" s="26"/>
      <c r="AG81" s="26">
        <f>AG79-AF79</f>
        <v>6665687.219999997</v>
      </c>
    </row>
    <row r="82" spans="29:33" ht="12.75">
      <c r="AC82" s="21"/>
      <c r="AG82" s="21"/>
    </row>
    <row r="83" spans="1:33" ht="15.75">
      <c r="A83" s="48"/>
      <c r="B83" s="48"/>
      <c r="C83" s="49"/>
      <c r="D83" s="49"/>
      <c r="E83" s="49"/>
      <c r="I83" s="50"/>
      <c r="J83" s="45"/>
      <c r="AG83" s="21"/>
    </row>
    <row r="84" ht="12.75">
      <c r="E84" s="21"/>
    </row>
  </sheetData>
  <sheetProtection/>
  <mergeCells count="27">
    <mergeCell ref="A5:B7"/>
    <mergeCell ref="A83:E83"/>
    <mergeCell ref="I83:J83"/>
    <mergeCell ref="A8:B8"/>
    <mergeCell ref="H6:H7"/>
    <mergeCell ref="A81:M81"/>
    <mergeCell ref="G6:G7"/>
    <mergeCell ref="A2:M2"/>
    <mergeCell ref="C6:C7"/>
    <mergeCell ref="D6:D7"/>
    <mergeCell ref="E6:E7"/>
    <mergeCell ref="F6:F7"/>
    <mergeCell ref="AC5:AD6"/>
    <mergeCell ref="W5:X6"/>
    <mergeCell ref="I6:J6"/>
    <mergeCell ref="C5:J5"/>
    <mergeCell ref="K5:L6"/>
    <mergeCell ref="AG5:AG7"/>
    <mergeCell ref="M5:N6"/>
    <mergeCell ref="O5:P6"/>
    <mergeCell ref="AF5:AF7"/>
    <mergeCell ref="Q5:R6"/>
    <mergeCell ref="S5:T6"/>
    <mergeCell ref="U5:V6"/>
    <mergeCell ref="Y5:Z6"/>
    <mergeCell ref="AA5:AB6"/>
    <mergeCell ref="AE5:AE7"/>
  </mergeCells>
  <printOptions/>
  <pageMargins left="0.1968503937007874" right="0.2362204724409449" top="0.15748031496062992" bottom="0.15748031496062992" header="0.15748031496062992" footer="0.1574803149606299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2021-05-26T10:49:14Z</cp:lastPrinted>
  <dcterms:created xsi:type="dcterms:W3CDTF">2006-03-14T12:21:32Z</dcterms:created>
  <dcterms:modified xsi:type="dcterms:W3CDTF">2021-05-28T12:02:58Z</dcterms:modified>
  <cp:category/>
  <cp:version/>
  <cp:contentType/>
  <cp:contentStatus/>
</cp:coreProperties>
</file>