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0490" windowHeight="7620" activeTab="0"/>
  </bookViews>
  <sheets>
    <sheet name="Vidzeme" sheetId="1" r:id="rId1"/>
  </sheets>
  <definedNames>
    <definedName name="_xlnm.Print_Titles" localSheetId="0">'Vidzeme'!$6:$7</definedName>
  </definedNames>
  <calcPr fullCalcOnLoad="1"/>
</workbook>
</file>

<file path=xl/sharedStrings.xml><?xml version="1.0" encoding="utf-8"?>
<sst xmlns="http://schemas.openxmlformats.org/spreadsheetml/2006/main" count="111" uniqueCount="94">
  <si>
    <t>Finansējuma neizpilde</t>
  </si>
  <si>
    <t>Stacionārās ārstniecības iestādes, kopā</t>
  </si>
  <si>
    <t>līguma ietvaros</t>
  </si>
  <si>
    <t>Veiktais darba apjoms līguma ietvaros</t>
  </si>
  <si>
    <t>Pārstrāde virs līguma summas</t>
  </si>
  <si>
    <t>KOPĀ</t>
  </si>
  <si>
    <t>Liepiņa Māra - acu ārsta prakse</t>
  </si>
  <si>
    <t>Amoliņa Ildze - ārsta prakse endokrinoloģijā</t>
  </si>
  <si>
    <t>Elksnis Imants - ārsta prakse oftalmoloģijā</t>
  </si>
  <si>
    <t>Stubure Inese - ārsta prakse oftalmoloģijā</t>
  </si>
  <si>
    <t>Liepiņa Dzintra - ārsta prakse neiroloģijā</t>
  </si>
  <si>
    <t>Ārgale Vēsma - ārsta prakse kardioloģijā</t>
  </si>
  <si>
    <t>Radziņš Māris - ārsta prakse ķirurģijā</t>
  </si>
  <si>
    <t>Ārstniecības iestādes</t>
  </si>
  <si>
    <t>Līguma summa</t>
  </si>
  <si>
    <t>SAVA speciālistu prakses</t>
  </si>
  <si>
    <t>Puriņa Regīna - ārsta prakse neiroloģijā</t>
  </si>
  <si>
    <t>Valmieras veselības centrs, SIA</t>
  </si>
  <si>
    <t>Cēsu bērnu un pusaudžu reproduktīvās veselības centrs, SIA</t>
  </si>
  <si>
    <t>Točs Oskars - ārsta prakse neiroloģijā</t>
  </si>
  <si>
    <t>Pārskata perioda finansējums</t>
  </si>
  <si>
    <t>Veiktais darba apjoms pārskata periodā</t>
  </si>
  <si>
    <t>Profilaktiskās apskates (ieskaitot laboratoriskos pakalpojumus ar kodiem AP0803,AP0804,AP204 un AP205)</t>
  </si>
  <si>
    <t>Ārstniecības iestādes ieņēmumi kopā</t>
  </si>
  <si>
    <t>veiktais darba apjoms</t>
  </si>
  <si>
    <t>7=4-3</t>
  </si>
  <si>
    <t>t.sk.</t>
  </si>
  <si>
    <t>6=4-3</t>
  </si>
  <si>
    <t xml:space="preserve">Prognozējamā invaliditāte un novēršamās invaliditātes ārstu konsīlijs </t>
  </si>
  <si>
    <t>Freimane Aija - ārsta prakse neiroloģijā un algoloģijā</t>
  </si>
  <si>
    <t>Galīte Solveiga -acu ārsta prakse</t>
  </si>
  <si>
    <t>Gurjanovs Sergejs - ārsta prakse ginekoloģijā, dzemdniecībā</t>
  </si>
  <si>
    <t>Mazūre Jolanta - ārsta prakse ginekoloģijā, dzemdniecībā</t>
  </si>
  <si>
    <t>Ozoliņa-Bērziņa Ilze - ārsta prakse otolaringoloģijā</t>
  </si>
  <si>
    <t>Pudze Dace - ārsta prakse ginekoloģijā, dzemdniecībā</t>
  </si>
  <si>
    <t>Saleniece Sarmīte - ārsta prakse reimatoloģijā</t>
  </si>
  <si>
    <t>Šķiltere Grieta - ārsta prakse ginekoloģijā, dzemdniecībā</t>
  </si>
  <si>
    <t>Tjunītis Andris - ārsta prakse otolaringoloģijā un endoskopijā (gastrointestinālā endoskopija)</t>
  </si>
  <si>
    <t>Augsta riska bērnu profilakse pret sezonālo saslimšanu ar respiratori sincitiālo vīrusu (Synagi) (kods AP47)</t>
  </si>
  <si>
    <t>AURIS, Madonas rajona D.Kalves individuālais uzņēmums</t>
  </si>
  <si>
    <t>Batalauska Vija -ārsta prakse ginekoloģijā, dzemdniecībā</t>
  </si>
  <si>
    <t>MP, Jura Kociņa individuālais uzņēmums</t>
  </si>
  <si>
    <t>Uzbeka Ilona - ģimenes ārsta un ārsta pneimonologa prakse</t>
  </si>
  <si>
    <t>Hroniska un akūta nieru aizstājējterapija dienas stacionārā</t>
  </si>
  <si>
    <t>J.Krauzes ārsta prakse, SIA</t>
  </si>
  <si>
    <t>Epizodes un manipulācijas</t>
  </si>
  <si>
    <t>Priekšlaicīgi dzimušo bērnu profilakse</t>
  </si>
  <si>
    <t xml:space="preserve">Fiksētais ikmēneša maksājums  
ārstu speciālistu kabinetiem un struktūrvienībām </t>
  </si>
  <si>
    <t>Poliklīnikas un veselības centri kopā</t>
  </si>
  <si>
    <t>Rehabilitācijas centrs "Līgatne", SIA</t>
  </si>
  <si>
    <t>Varakļānu veselības aprūpes centrs, SIA</t>
  </si>
  <si>
    <t xml:space="preserve">Ļaundabīgo audzēju primārie diagnostiskie izmeklējumi    </t>
  </si>
  <si>
    <t xml:space="preserve">Speciālistu konsultācijas konstatētas atradnes gadījumā     </t>
  </si>
  <si>
    <t>I.GRUNDMANES APO, SIA</t>
  </si>
  <si>
    <t>Mammogrāfija (stratēģiskais iepirkums)</t>
  </si>
  <si>
    <t>Sandras Dunkures ārsta prakse oftalmoloģijā, SIA</t>
  </si>
  <si>
    <t>Muceniece Ināra - ārsta prakse ginekoloģijā, dzemdniecībā</t>
  </si>
  <si>
    <t>Plūme Anda - ģimenes ārsta un ginekologa, dzemdību speciālista prakse</t>
  </si>
  <si>
    <t>Ļaundabīgo audzēju sekundārie diagnostiskie izmeklējumi</t>
  </si>
  <si>
    <t>32=5+8+10 līdz 31</t>
  </si>
  <si>
    <t xml:space="preserve">veiktais darba apjoms ar ieturējumu </t>
  </si>
  <si>
    <t>Madonas slimnīca, Madonas novada pašvaldības SIA</t>
  </si>
  <si>
    <t>Sarkanā Krusta Smiltenes slimnīca, SIA</t>
  </si>
  <si>
    <t>LUBĀNAS VESELĪBAS UN SOCIĀLAS APRŪPES CENTRS, Lubānas novada sociālais dienests</t>
  </si>
  <si>
    <t>Arianda Grīnvalde ārsta prakse psihiatrijā, IK</t>
  </si>
  <si>
    <t>Elksne Ērika - ārsta prakse ginekoloģijā, dzemdniecībā</t>
  </si>
  <si>
    <t>I.Zupas ārstu prakse, SIA</t>
  </si>
  <si>
    <t>Maksimova-Agafonova Ina - ārsta prakse dermatoloģijā, veneroloģijā</t>
  </si>
  <si>
    <t>Tērauds Ivo - ārsta prakse otolaringoloģijā</t>
  </si>
  <si>
    <t>Alūksnes slimnīca, SIA</t>
  </si>
  <si>
    <t>Balvu un Gulbenes slimnīcu apvienība, SIA</t>
  </si>
  <si>
    <t>CĒSU KLĪNIKA, SIA</t>
  </si>
  <si>
    <t>Vidzemes slimnīca, SIA</t>
  </si>
  <si>
    <t>Limbažu slimnīca, SIA</t>
  </si>
  <si>
    <t>BĒRNU PSIHONEIROLOĢISKĀ SLIMNĪCA "AINAŽI", Valsts SIA</t>
  </si>
  <si>
    <t>Strenču psihoneiroloģiskā slimnīca, Valsts SIA</t>
  </si>
  <si>
    <t>Valsts kompensētais pacienta līdzmaksājums</t>
  </si>
  <si>
    <t>valsts neapmaksātais pacienta līdzmaksājums, ņemot vērā pārstrādi</t>
  </si>
  <si>
    <t>Alūksnes primārās veselības aprūpes centrs, SIA</t>
  </si>
  <si>
    <t>Ērgļu slimnīca, Ērgļu pašvaldības SIA</t>
  </si>
  <si>
    <t>Mazsalacas slimnīca, SIA</t>
  </si>
  <si>
    <t>Viļakas Veselības aprūpes centrs, SIA</t>
  </si>
  <si>
    <t>J.TRALMAKA UN A.TRALMAKAS ĀRSTA PRAKSE, SIA</t>
  </si>
  <si>
    <t xml:space="preserve">Marmed, SIA </t>
  </si>
  <si>
    <t>Salvere IR, SIA</t>
  </si>
  <si>
    <t>URO SOLUTION, SIA</t>
  </si>
  <si>
    <t>valsts kompensētais pacienta līdzmaksājums</t>
  </si>
  <si>
    <t>Aprēķinātais pacientu līdzmaksājums par neatbrīvotajām kategorijām</t>
  </si>
  <si>
    <t>Vinetas Volkovičas Ārsta Prakse, SIA</t>
  </si>
  <si>
    <t>Ineses Samulevičas medicīniskā privātprakse, SIA</t>
  </si>
  <si>
    <t>AP83 - ar Covid-19 vakcināciju saistītas manipulācijas</t>
  </si>
  <si>
    <t>Pārskats par noslēgtiem līgumiem  un veikto  sekundārās ambulatorās veselības aprūpes (SAVA) darba apjomu Vidzemes nodaļā 2021.gada 3 mēnešos</t>
  </si>
  <si>
    <t>Ginta Lapiņa ārsta prakse, SIA</t>
  </si>
  <si>
    <t>Silvijas Lapiņas ārsta prakse, SIA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</si>
</sst>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"/>
    <numFmt numFmtId="188" formatCode="#,##0.0"/>
    <numFmt numFmtId="189" formatCode="#.00"/>
    <numFmt numFmtId="190" formatCode="#,##0.000"/>
    <numFmt numFmtId="191" formatCode="#,##0.0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%"/>
    <numFmt numFmtId="198" formatCode="#\ ###\ ###"/>
    <numFmt numFmtId="199" formatCode="_-* #,##0_-;\-* #,##0_-;_-* &quot;-&quot;??_-;_-@_-"/>
    <numFmt numFmtId="200" formatCode="#,##0_ ;\-#,##0\ "/>
    <numFmt numFmtId="201" formatCode="_-* #,##0\ _L_s_-;\-* #,##0\ _L_s_-;_-* &quot;-&quot;??\ _L_s_-;_-@_-"/>
    <numFmt numFmtId="202" formatCode="dd\.mm\.yyyy"/>
  </numFmts>
  <fonts count="50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7" fillId="3" borderId="0" applyNumberFormat="0" applyBorder="0" applyAlignment="0" applyProtection="0"/>
    <xf numFmtId="0" fontId="31" fillId="4" borderId="0" applyNumberFormat="0" applyBorder="0" applyAlignment="0" applyProtection="0"/>
    <xf numFmtId="0" fontId="7" fillId="5" borderId="0" applyNumberFormat="0" applyBorder="0" applyAlignment="0" applyProtection="0"/>
    <xf numFmtId="0" fontId="31" fillId="6" borderId="0" applyNumberFormat="0" applyBorder="0" applyAlignment="0" applyProtection="0"/>
    <xf numFmtId="0" fontId="7" fillId="7" borderId="0" applyNumberFormat="0" applyBorder="0" applyAlignment="0" applyProtection="0"/>
    <xf numFmtId="0" fontId="31" fillId="8" borderId="0" applyNumberFormat="0" applyBorder="0" applyAlignment="0" applyProtection="0"/>
    <xf numFmtId="0" fontId="7" fillId="9" borderId="0" applyNumberFormat="0" applyBorder="0" applyAlignment="0" applyProtection="0"/>
    <xf numFmtId="0" fontId="31" fillId="10" borderId="0" applyNumberFormat="0" applyBorder="0" applyAlignment="0" applyProtection="0"/>
    <xf numFmtId="0" fontId="7" fillId="11" borderId="0" applyNumberFormat="0" applyBorder="0" applyAlignment="0" applyProtection="0"/>
    <xf numFmtId="0" fontId="31" fillId="12" borderId="0" applyNumberFormat="0" applyBorder="0" applyAlignment="0" applyProtection="0"/>
    <xf numFmtId="0" fontId="7" fillId="13" borderId="0" applyNumberFormat="0" applyBorder="0" applyAlignment="0" applyProtection="0"/>
    <xf numFmtId="0" fontId="31" fillId="14" borderId="0" applyNumberFormat="0" applyBorder="0" applyAlignment="0" applyProtection="0"/>
    <xf numFmtId="0" fontId="7" fillId="15" borderId="0" applyNumberFormat="0" applyBorder="0" applyAlignment="0" applyProtection="0"/>
    <xf numFmtId="0" fontId="31" fillId="16" borderId="0" applyNumberFormat="0" applyBorder="0" applyAlignment="0" applyProtection="0"/>
    <xf numFmtId="0" fontId="7" fillId="17" borderId="0" applyNumberFormat="0" applyBorder="0" applyAlignment="0" applyProtection="0"/>
    <xf numFmtId="0" fontId="31" fillId="18" borderId="0" applyNumberFormat="0" applyBorder="0" applyAlignment="0" applyProtection="0"/>
    <xf numFmtId="0" fontId="7" fillId="19" borderId="0" applyNumberFormat="0" applyBorder="0" applyAlignment="0" applyProtection="0"/>
    <xf numFmtId="0" fontId="31" fillId="20" borderId="0" applyNumberFormat="0" applyBorder="0" applyAlignment="0" applyProtection="0"/>
    <xf numFmtId="0" fontId="7" fillId="9" borderId="0" applyNumberFormat="0" applyBorder="0" applyAlignment="0" applyProtection="0"/>
    <xf numFmtId="0" fontId="31" fillId="21" borderId="0" applyNumberFormat="0" applyBorder="0" applyAlignment="0" applyProtection="0"/>
    <xf numFmtId="0" fontId="7" fillId="15" borderId="0" applyNumberFormat="0" applyBorder="0" applyAlignment="0" applyProtection="0"/>
    <xf numFmtId="0" fontId="31" fillId="22" borderId="0" applyNumberFormat="0" applyBorder="0" applyAlignment="0" applyProtection="0"/>
    <xf numFmtId="0" fontId="7" fillId="23" borderId="0" applyNumberFormat="0" applyBorder="0" applyAlignment="0" applyProtection="0"/>
    <xf numFmtId="0" fontId="32" fillId="24" borderId="0" applyNumberFormat="0" applyBorder="0" applyAlignment="0" applyProtection="0"/>
    <xf numFmtId="0" fontId="8" fillId="25" borderId="0" applyNumberFormat="0" applyBorder="0" applyAlignment="0" applyProtection="0"/>
    <xf numFmtId="0" fontId="32" fillId="26" borderId="0" applyNumberFormat="0" applyBorder="0" applyAlignment="0" applyProtection="0"/>
    <xf numFmtId="0" fontId="8" fillId="17" borderId="0" applyNumberFormat="0" applyBorder="0" applyAlignment="0" applyProtection="0"/>
    <xf numFmtId="0" fontId="32" fillId="27" borderId="0" applyNumberFormat="0" applyBorder="0" applyAlignment="0" applyProtection="0"/>
    <xf numFmtId="0" fontId="8" fillId="19" borderId="0" applyNumberFormat="0" applyBorder="0" applyAlignment="0" applyProtection="0"/>
    <xf numFmtId="0" fontId="32" fillId="28" borderId="0" applyNumberFormat="0" applyBorder="0" applyAlignment="0" applyProtection="0"/>
    <xf numFmtId="0" fontId="8" fillId="29" borderId="0" applyNumberFormat="0" applyBorder="0" applyAlignment="0" applyProtection="0"/>
    <xf numFmtId="0" fontId="32" fillId="30" borderId="0" applyNumberFormat="0" applyBorder="0" applyAlignment="0" applyProtection="0"/>
    <xf numFmtId="0" fontId="8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33" borderId="0" applyNumberFormat="0" applyBorder="0" applyAlignment="0" applyProtection="0"/>
    <xf numFmtId="0" fontId="32" fillId="34" borderId="0" applyNumberFormat="0" applyBorder="0" applyAlignment="0" applyProtection="0"/>
    <xf numFmtId="0" fontId="8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7" borderId="0" applyNumberFormat="0" applyBorder="0" applyAlignment="0" applyProtection="0"/>
    <xf numFmtId="0" fontId="32" fillId="38" borderId="0" applyNumberFormat="0" applyBorder="0" applyAlignment="0" applyProtection="0"/>
    <xf numFmtId="0" fontId="8" fillId="39" borderId="0" applyNumberFormat="0" applyBorder="0" applyAlignment="0" applyProtection="0"/>
    <xf numFmtId="0" fontId="32" fillId="40" borderId="0" applyNumberFormat="0" applyBorder="0" applyAlignment="0" applyProtection="0"/>
    <xf numFmtId="0" fontId="8" fillId="29" borderId="0" applyNumberFormat="0" applyBorder="0" applyAlignment="0" applyProtection="0"/>
    <xf numFmtId="0" fontId="32" fillId="41" borderId="0" applyNumberFormat="0" applyBorder="0" applyAlignment="0" applyProtection="0"/>
    <xf numFmtId="0" fontId="8" fillId="31" borderId="0" applyNumberFormat="0" applyBorder="0" applyAlignment="0" applyProtection="0"/>
    <xf numFmtId="0" fontId="32" fillId="42" borderId="0" applyNumberFormat="0" applyBorder="0" applyAlignment="0" applyProtection="0"/>
    <xf numFmtId="0" fontId="8" fillId="43" borderId="0" applyNumberFormat="0" applyBorder="0" applyAlignment="0" applyProtection="0"/>
    <xf numFmtId="0" fontId="33" fillId="44" borderId="0" applyNumberFormat="0" applyBorder="0" applyAlignment="0" applyProtection="0"/>
    <xf numFmtId="0" fontId="9" fillId="5" borderId="0" applyNumberFormat="0" applyBorder="0" applyAlignment="0" applyProtection="0"/>
    <xf numFmtId="0" fontId="34" fillId="45" borderId="1" applyNumberFormat="0" applyAlignment="0" applyProtection="0"/>
    <xf numFmtId="0" fontId="10" fillId="46" borderId="2" applyNumberFormat="0" applyAlignment="0" applyProtection="0"/>
    <xf numFmtId="0" fontId="35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3" fillId="7" borderId="0" applyNumberFormat="0" applyBorder="0" applyAlignment="0" applyProtection="0"/>
    <xf numFmtId="0" fontId="38" fillId="0" borderId="5" applyNumberFormat="0" applyFill="0" applyAlignment="0" applyProtection="0"/>
    <xf numFmtId="0" fontId="14" fillId="0" borderId="6" applyNumberFormat="0" applyFill="0" applyAlignment="0" applyProtection="0"/>
    <xf numFmtId="0" fontId="39" fillId="0" borderId="7" applyNumberFormat="0" applyFill="0" applyAlignment="0" applyProtection="0"/>
    <xf numFmtId="0" fontId="15" fillId="0" borderId="8" applyNumberFormat="0" applyFill="0" applyAlignment="0" applyProtection="0"/>
    <xf numFmtId="0" fontId="40" fillId="0" borderId="9" applyNumberFormat="0" applyFill="0" applyAlignment="0" applyProtection="0"/>
    <xf numFmtId="0" fontId="16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50" borderId="1" applyNumberFormat="0" applyAlignment="0" applyProtection="0"/>
    <xf numFmtId="0" fontId="17" fillId="13" borderId="2" applyNumberFormat="0" applyAlignment="0" applyProtection="0"/>
    <xf numFmtId="0" fontId="43" fillId="0" borderId="11" applyNumberFormat="0" applyFill="0" applyAlignment="0" applyProtection="0"/>
    <xf numFmtId="0" fontId="18" fillId="0" borderId="12" applyNumberFormat="0" applyFill="0" applyAlignment="0" applyProtection="0"/>
    <xf numFmtId="0" fontId="44" fillId="51" borderId="0" applyNumberFormat="0" applyBorder="0" applyAlignment="0" applyProtection="0"/>
    <xf numFmtId="0" fontId="19" fillId="52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46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2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55" borderId="0" xfId="0" applyFont="1" applyFill="1" applyBorder="1" applyAlignment="1">
      <alignment/>
    </xf>
    <xf numFmtId="4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 wrapText="1"/>
    </xf>
    <xf numFmtId="0" fontId="1" fillId="55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26" fillId="55" borderId="19" xfId="0" applyFont="1" applyFill="1" applyBorder="1" applyAlignment="1">
      <alignment horizontal="right" vertical="center" wrapText="1"/>
    </xf>
    <xf numFmtId="0" fontId="1" fillId="0" borderId="19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27" fillId="0" borderId="0" xfId="0" applyFont="1" applyAlignment="1">
      <alignment horizontal="center"/>
    </xf>
    <xf numFmtId="4" fontId="5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wrapText="1"/>
    </xf>
    <xf numFmtId="0" fontId="1" fillId="0" borderId="19" xfId="0" applyFont="1" applyBorder="1" applyAlignment="1">
      <alignment horizontal="left" vertical="center" wrapText="1"/>
    </xf>
    <xf numFmtId="4" fontId="1" fillId="0" borderId="19" xfId="0" applyNumberFormat="1" applyFont="1" applyBorder="1" applyAlignment="1">
      <alignment horizontal="right" wrapText="1"/>
    </xf>
    <xf numFmtId="0" fontId="1" fillId="0" borderId="19" xfId="0" applyFont="1" applyBorder="1" applyAlignment="1">
      <alignment/>
    </xf>
    <xf numFmtId="0" fontId="1" fillId="0" borderId="0" xfId="0" applyFont="1" applyAlignment="1">
      <alignment horizontal="right"/>
    </xf>
    <xf numFmtId="4" fontId="1" fillId="0" borderId="19" xfId="0" applyNumberFormat="1" applyFon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19" xfId="0" applyFont="1" applyBorder="1" applyAlignment="1">
      <alignment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56" borderId="19" xfId="0" applyNumberFormat="1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4" fontId="3" fillId="0" borderId="19" xfId="0" applyNumberFormat="1" applyFont="1" applyBorder="1" applyAlignment="1">
      <alignment/>
    </xf>
    <xf numFmtId="4" fontId="1" fillId="56" borderId="19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/>
    </xf>
    <xf numFmtId="4" fontId="5" fillId="0" borderId="19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27" fillId="0" borderId="0" xfId="0" applyNumberFormat="1" applyFont="1" applyAlignment="1">
      <alignment horizontal="center"/>
    </xf>
    <xf numFmtId="0" fontId="25" fillId="57" borderId="19" xfId="0" applyFont="1" applyFill="1" applyBorder="1" applyAlignment="1">
      <alignment horizontal="left" vertical="center" wrapText="1"/>
    </xf>
    <xf numFmtId="4" fontId="3" fillId="57" borderId="19" xfId="0" applyNumberFormat="1" applyFont="1" applyFill="1" applyBorder="1" applyAlignment="1">
      <alignment horizontal="right" wrapText="1"/>
    </xf>
    <xf numFmtId="0" fontId="3" fillId="57" borderId="19" xfId="0" applyFont="1" applyFill="1" applyBorder="1" applyAlignment="1">
      <alignment horizontal="left" vertical="center" wrapText="1"/>
    </xf>
    <xf numFmtId="0" fontId="3" fillId="57" borderId="19" xfId="0" applyFont="1" applyFill="1" applyBorder="1" applyAlignment="1">
      <alignment horizontal="right" vertical="center" wrapText="1"/>
    </xf>
    <xf numFmtId="0" fontId="25" fillId="57" borderId="19" xfId="0" applyFont="1" applyFill="1" applyBorder="1" applyAlignment="1">
      <alignment/>
    </xf>
    <xf numFmtId="4" fontId="3" fillId="57" borderId="19" xfId="0" applyNumberFormat="1" applyFont="1" applyFill="1" applyBorder="1" applyAlignment="1">
      <alignment/>
    </xf>
    <xf numFmtId="4" fontId="3" fillId="57" borderId="19" xfId="0" applyNumberFormat="1" applyFont="1" applyFill="1" applyBorder="1" applyAlignment="1">
      <alignment/>
    </xf>
    <xf numFmtId="0" fontId="5" fillId="55" borderId="20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3" fillId="57" borderId="19" xfId="0" applyNumberFormat="1" applyFont="1" applyFill="1" applyBorder="1" applyAlignment="1">
      <alignment horizontal="right" wrapText="1"/>
    </xf>
    <xf numFmtId="3" fontId="1" fillId="0" borderId="19" xfId="0" applyNumberFormat="1" applyFont="1" applyFill="1" applyBorder="1" applyAlignment="1">
      <alignment vertical="top" wrapText="1"/>
    </xf>
    <xf numFmtId="2" fontId="1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 horizontal="center" vertical="center" wrapText="1"/>
    </xf>
    <xf numFmtId="0" fontId="1" fillId="56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1" fillId="0" borderId="19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0" fontId="24" fillId="55" borderId="0" xfId="0" applyFont="1" applyFill="1" applyAlignment="1">
      <alignment horizontal="center" wrapText="1"/>
    </xf>
    <xf numFmtId="4" fontId="6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4" fontId="28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5" fillId="55" borderId="19" xfId="0" applyFont="1" applyFill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" fontId="1" fillId="0" borderId="0" xfId="0" applyNumberFormat="1" applyFont="1" applyBorder="1" applyAlignment="1">
      <alignment horizontal="left" wrapText="1"/>
    </xf>
    <xf numFmtId="0" fontId="1" fillId="0" borderId="19" xfId="0" applyFont="1" applyBorder="1" applyAlignment="1">
      <alignment horizontal="left" vertical="top" wrapText="1"/>
    </xf>
  </cellXfs>
  <cellStyles count="10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urrency" xfId="74"/>
    <cellStyle name="Currency [0]" xfId="75"/>
    <cellStyle name="Explanatory Text" xfId="76"/>
    <cellStyle name="Explanatory Text 2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10" xfId="95"/>
    <cellStyle name="Normal 2" xfId="96"/>
    <cellStyle name="Normal 2 2" xfId="97"/>
    <cellStyle name="Normal 2 3" xfId="98"/>
    <cellStyle name="Normal 2 4" xfId="99"/>
    <cellStyle name="Normal 2 5" xfId="100"/>
    <cellStyle name="Normal 3" xfId="101"/>
    <cellStyle name="Normal 3 2" xfId="102"/>
    <cellStyle name="Normal 4" xfId="103"/>
    <cellStyle name="Normal 5" xfId="104"/>
    <cellStyle name="Normal 6" xfId="105"/>
    <cellStyle name="Normal 9" xfId="106"/>
    <cellStyle name="Note" xfId="107"/>
    <cellStyle name="Note 2" xfId="108"/>
    <cellStyle name="Output" xfId="109"/>
    <cellStyle name="Output 2" xfId="110"/>
    <cellStyle name="Percent" xfId="111"/>
    <cellStyle name="Percent 2" xfId="112"/>
    <cellStyle name="Percent 2 2 2" xfId="113"/>
    <cellStyle name="Percent 2 3" xfId="114"/>
    <cellStyle name="Percent 4" xfId="115"/>
    <cellStyle name="Title" xfId="116"/>
    <cellStyle name="Title 2" xfId="117"/>
    <cellStyle name="Total" xfId="118"/>
    <cellStyle name="Total 2" xfId="119"/>
    <cellStyle name="Warning Text" xfId="120"/>
    <cellStyle name="Warning Text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6"/>
  <sheetViews>
    <sheetView tabSelected="1" zoomScale="80" zoomScaleNormal="80" zoomScalePageLayoutView="0" workbookViewId="0" topLeftCell="A1">
      <pane xSplit="2" ySplit="7" topLeftCell="J8" activePane="bottomRight" state="frozen"/>
      <selection pane="topLeft" activeCell="AO10" sqref="AO10:AO15"/>
      <selection pane="topRight" activeCell="AO10" sqref="AO10:AO15"/>
      <selection pane="bottomLeft" activeCell="AO10" sqref="AO10:AO15"/>
      <selection pane="bottomRight" activeCell="AG73" sqref="AG73"/>
    </sheetView>
  </sheetViews>
  <sheetFormatPr defaultColWidth="9.140625" defaultRowHeight="12.75"/>
  <cols>
    <col min="1" max="1" width="28.421875" style="5" customWidth="1"/>
    <col min="2" max="2" width="10.57421875" style="5" customWidth="1"/>
    <col min="3" max="3" width="13.421875" style="6" customWidth="1"/>
    <col min="4" max="4" width="13.7109375" style="6" customWidth="1"/>
    <col min="5" max="5" width="13.421875" style="6" customWidth="1"/>
    <col min="6" max="6" width="14.140625" style="6" customWidth="1"/>
    <col min="7" max="7" width="11.8515625" style="6" customWidth="1"/>
    <col min="8" max="8" width="11.7109375" style="6" customWidth="1"/>
    <col min="9" max="9" width="10.57421875" style="6" customWidth="1"/>
    <col min="10" max="10" width="10.7109375" style="6" customWidth="1"/>
    <col min="11" max="11" width="10.8515625" style="6" customWidth="1"/>
    <col min="12" max="12" width="12.140625" style="6" customWidth="1"/>
    <col min="13" max="13" width="12.57421875" style="6" customWidth="1"/>
    <col min="14" max="14" width="12.7109375" style="6" customWidth="1"/>
    <col min="15" max="15" width="13.421875" style="6" customWidth="1"/>
    <col min="16" max="16" width="10.7109375" style="6" customWidth="1"/>
    <col min="17" max="17" width="10.57421875" style="6" customWidth="1"/>
    <col min="18" max="19" width="9.8515625" style="6" customWidth="1"/>
    <col min="20" max="22" width="9.140625" style="6" customWidth="1"/>
    <col min="23" max="23" width="9.8515625" style="6" customWidth="1"/>
    <col min="24" max="24" width="9.140625" style="6" customWidth="1"/>
    <col min="25" max="25" width="11.8515625" style="6" customWidth="1"/>
    <col min="26" max="30" width="9.140625" style="6" customWidth="1"/>
    <col min="31" max="31" width="10.7109375" style="6" customWidth="1"/>
    <col min="32" max="33" width="13.7109375" style="6" customWidth="1"/>
    <col min="34" max="34" width="14.28125" style="6" customWidth="1"/>
    <col min="35" max="35" width="9.140625" style="6" customWidth="1"/>
    <col min="36" max="16384" width="9.140625" style="6" customWidth="1"/>
  </cols>
  <sheetData>
    <row r="1" ht="12.75">
      <c r="M1" s="18"/>
    </row>
    <row r="2" spans="1:13" ht="15.75" customHeight="1">
      <c r="A2" s="52" t="s">
        <v>91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5" spans="1:33" ht="12.75" customHeight="1">
      <c r="A5" s="48" t="s">
        <v>13</v>
      </c>
      <c r="B5" s="48"/>
      <c r="C5" s="50" t="s">
        <v>45</v>
      </c>
      <c r="D5" s="50"/>
      <c r="E5" s="50"/>
      <c r="F5" s="50"/>
      <c r="G5" s="50"/>
      <c r="H5" s="50"/>
      <c r="I5" s="50"/>
      <c r="J5" s="50"/>
      <c r="K5" s="47" t="s">
        <v>22</v>
      </c>
      <c r="L5" s="47"/>
      <c r="M5" s="47" t="s">
        <v>46</v>
      </c>
      <c r="N5" s="47"/>
      <c r="O5" s="47" t="s">
        <v>47</v>
      </c>
      <c r="P5" s="47"/>
      <c r="Q5" s="47" t="s">
        <v>43</v>
      </c>
      <c r="R5" s="47"/>
      <c r="S5" s="47" t="s">
        <v>38</v>
      </c>
      <c r="T5" s="47"/>
      <c r="U5" s="47" t="s">
        <v>28</v>
      </c>
      <c r="V5" s="47"/>
      <c r="W5" s="47" t="s">
        <v>54</v>
      </c>
      <c r="X5" s="47"/>
      <c r="Y5" s="47" t="s">
        <v>51</v>
      </c>
      <c r="Z5" s="47"/>
      <c r="AA5" s="47" t="s">
        <v>52</v>
      </c>
      <c r="AB5" s="47"/>
      <c r="AC5" s="47" t="s">
        <v>58</v>
      </c>
      <c r="AD5" s="47"/>
      <c r="AE5" s="58" t="s">
        <v>90</v>
      </c>
      <c r="AF5" s="47" t="s">
        <v>87</v>
      </c>
      <c r="AG5" s="47" t="s">
        <v>23</v>
      </c>
    </row>
    <row r="6" spans="1:33" ht="92.25" customHeight="1">
      <c r="A6" s="48"/>
      <c r="B6" s="48"/>
      <c r="C6" s="50" t="s">
        <v>14</v>
      </c>
      <c r="D6" s="50" t="s">
        <v>20</v>
      </c>
      <c r="E6" s="50" t="s">
        <v>21</v>
      </c>
      <c r="F6" s="50" t="s">
        <v>3</v>
      </c>
      <c r="G6" s="50" t="s">
        <v>4</v>
      </c>
      <c r="H6" s="50" t="s">
        <v>0</v>
      </c>
      <c r="I6" s="51" t="s">
        <v>76</v>
      </c>
      <c r="J6" s="51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59"/>
      <c r="AF6" s="47"/>
      <c r="AG6" s="47"/>
    </row>
    <row r="7" spans="1:33" ht="102" customHeight="1">
      <c r="A7" s="48"/>
      <c r="B7" s="48"/>
      <c r="C7" s="50"/>
      <c r="D7" s="50"/>
      <c r="E7" s="50"/>
      <c r="F7" s="50"/>
      <c r="G7" s="50"/>
      <c r="H7" s="50"/>
      <c r="I7" s="23" t="s">
        <v>2</v>
      </c>
      <c r="J7" s="23" t="s">
        <v>77</v>
      </c>
      <c r="K7" s="24" t="s">
        <v>60</v>
      </c>
      <c r="L7" s="23" t="s">
        <v>86</v>
      </c>
      <c r="M7" s="23" t="s">
        <v>24</v>
      </c>
      <c r="N7" s="23" t="s">
        <v>86</v>
      </c>
      <c r="O7" s="23" t="s">
        <v>24</v>
      </c>
      <c r="P7" s="25" t="s">
        <v>86</v>
      </c>
      <c r="Q7" s="23" t="s">
        <v>24</v>
      </c>
      <c r="R7" s="23" t="s">
        <v>86</v>
      </c>
      <c r="S7" s="23" t="s">
        <v>24</v>
      </c>
      <c r="T7" s="23" t="s">
        <v>86</v>
      </c>
      <c r="U7" s="23" t="s">
        <v>24</v>
      </c>
      <c r="V7" s="23" t="s">
        <v>86</v>
      </c>
      <c r="W7" s="23" t="s">
        <v>24</v>
      </c>
      <c r="X7" s="23" t="s">
        <v>86</v>
      </c>
      <c r="Y7" s="23" t="s">
        <v>24</v>
      </c>
      <c r="Z7" s="23" t="s">
        <v>86</v>
      </c>
      <c r="AA7" s="23" t="s">
        <v>24</v>
      </c>
      <c r="AB7" s="23" t="s">
        <v>86</v>
      </c>
      <c r="AC7" s="23" t="s">
        <v>24</v>
      </c>
      <c r="AD7" s="23" t="s">
        <v>86</v>
      </c>
      <c r="AE7" s="60"/>
      <c r="AF7" s="47"/>
      <c r="AG7" s="47"/>
    </row>
    <row r="8" spans="1:33" s="7" customFormat="1" ht="39" customHeight="1">
      <c r="A8" s="57">
        <v>1</v>
      </c>
      <c r="B8" s="57"/>
      <c r="C8" s="42">
        <v>2</v>
      </c>
      <c r="D8" s="42">
        <v>3</v>
      </c>
      <c r="E8" s="42">
        <v>4</v>
      </c>
      <c r="F8" s="42">
        <v>5</v>
      </c>
      <c r="G8" s="42" t="s">
        <v>27</v>
      </c>
      <c r="H8" s="42" t="s">
        <v>25</v>
      </c>
      <c r="I8" s="42">
        <v>8</v>
      </c>
      <c r="J8" s="42">
        <v>9</v>
      </c>
      <c r="K8" s="42">
        <v>10</v>
      </c>
      <c r="L8" s="42">
        <v>11</v>
      </c>
      <c r="M8" s="42">
        <v>12</v>
      </c>
      <c r="N8" s="42">
        <v>13</v>
      </c>
      <c r="O8" s="42">
        <v>14</v>
      </c>
      <c r="P8" s="42">
        <v>15</v>
      </c>
      <c r="Q8" s="42">
        <v>16</v>
      </c>
      <c r="R8" s="42">
        <v>17</v>
      </c>
      <c r="S8" s="42">
        <v>18</v>
      </c>
      <c r="T8" s="42">
        <v>19</v>
      </c>
      <c r="U8" s="42">
        <v>20</v>
      </c>
      <c r="V8" s="42">
        <v>21</v>
      </c>
      <c r="W8" s="42">
        <v>22</v>
      </c>
      <c r="X8" s="42">
        <v>23</v>
      </c>
      <c r="Y8" s="42">
        <v>24</v>
      </c>
      <c r="Z8" s="42">
        <v>25</v>
      </c>
      <c r="AA8" s="42">
        <v>26</v>
      </c>
      <c r="AB8" s="42">
        <v>27</v>
      </c>
      <c r="AC8" s="42">
        <v>28</v>
      </c>
      <c r="AD8" s="42">
        <v>29</v>
      </c>
      <c r="AE8" s="42">
        <v>30</v>
      </c>
      <c r="AF8" s="42">
        <v>31</v>
      </c>
      <c r="AG8" s="26" t="s">
        <v>59</v>
      </c>
    </row>
    <row r="9" spans="1:35" s="11" customFormat="1" ht="29.25" customHeight="1">
      <c r="A9" s="35" t="s">
        <v>1</v>
      </c>
      <c r="B9" s="35"/>
      <c r="C9" s="36">
        <f>SUM(C11:C19)</f>
        <v>11371552</v>
      </c>
      <c r="D9" s="36">
        <f aca="true" t="shared" si="0" ref="D9:AF9">SUM(D11:D19)</f>
        <v>2852262</v>
      </c>
      <c r="E9" s="36">
        <f t="shared" si="0"/>
        <v>2493122.3100000005</v>
      </c>
      <c r="F9" s="36">
        <f t="shared" si="0"/>
        <v>2462032.92</v>
      </c>
      <c r="G9" s="36">
        <f t="shared" si="0"/>
        <v>5595.930000000022</v>
      </c>
      <c r="H9" s="36">
        <f t="shared" si="0"/>
        <v>-364735.6199999998</v>
      </c>
      <c r="I9" s="36">
        <f t="shared" si="0"/>
        <v>53760</v>
      </c>
      <c r="J9" s="36">
        <f>SUM(J11:J19)</f>
        <v>1946</v>
      </c>
      <c r="K9" s="36">
        <f>SUM(K11:K19)</f>
        <v>66702.76</v>
      </c>
      <c r="L9" s="36">
        <f>SUM(L11:L19)</f>
        <v>7935</v>
      </c>
      <c r="M9" s="36">
        <f t="shared" si="0"/>
        <v>302</v>
      </c>
      <c r="N9" s="36">
        <f t="shared" si="0"/>
        <v>32</v>
      </c>
      <c r="O9" s="36">
        <f t="shared" si="0"/>
        <v>472145.75</v>
      </c>
      <c r="P9" s="36">
        <f t="shared" si="0"/>
        <v>22954.85</v>
      </c>
      <c r="Q9" s="36">
        <f t="shared" si="0"/>
        <v>149124.62</v>
      </c>
      <c r="R9" s="36">
        <f t="shared" si="0"/>
        <v>7343</v>
      </c>
      <c r="S9" s="36">
        <f t="shared" si="0"/>
        <v>0</v>
      </c>
      <c r="T9" s="36">
        <f t="shared" si="0"/>
        <v>0</v>
      </c>
      <c r="U9" s="36">
        <f t="shared" si="0"/>
        <v>3372.12</v>
      </c>
      <c r="V9" s="36">
        <f t="shared" si="0"/>
        <v>48</v>
      </c>
      <c r="W9" s="36">
        <f t="shared" si="0"/>
        <v>3842.02</v>
      </c>
      <c r="X9" s="36">
        <f t="shared" si="0"/>
        <v>24</v>
      </c>
      <c r="Y9" s="36">
        <f t="shared" si="0"/>
        <v>26657.899999999998</v>
      </c>
      <c r="Z9" s="36">
        <f t="shared" si="0"/>
        <v>127</v>
      </c>
      <c r="AA9" s="36">
        <f t="shared" si="0"/>
        <v>0</v>
      </c>
      <c r="AB9" s="36">
        <f t="shared" si="0"/>
        <v>0</v>
      </c>
      <c r="AC9" s="36">
        <f t="shared" si="0"/>
        <v>189.2</v>
      </c>
      <c r="AD9" s="36">
        <f t="shared" si="0"/>
        <v>0</v>
      </c>
      <c r="AE9" s="44">
        <f t="shared" si="0"/>
        <v>42006.46000000001</v>
      </c>
      <c r="AF9" s="36">
        <f t="shared" si="0"/>
        <v>265213</v>
      </c>
      <c r="AG9" s="36">
        <f>SUM(AG11:AG19)</f>
        <v>3583812.6</v>
      </c>
      <c r="AI9" s="34"/>
    </row>
    <row r="10" spans="1:33" s="7" customFormat="1" ht="12" customHeight="1">
      <c r="A10" s="8" t="s">
        <v>26</v>
      </c>
      <c r="B10" s="8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32"/>
      <c r="AG10" s="27"/>
    </row>
    <row r="11" spans="1:33" s="20" customFormat="1" ht="17.25" customHeight="1">
      <c r="A11" s="45" t="s">
        <v>69</v>
      </c>
      <c r="B11" s="9">
        <v>360200027</v>
      </c>
      <c r="C11" s="19">
        <v>509772</v>
      </c>
      <c r="D11" s="19">
        <v>127443</v>
      </c>
      <c r="E11" s="19">
        <v>102758.48000000001</v>
      </c>
      <c r="F11" s="19">
        <v>100624</v>
      </c>
      <c r="G11" s="19"/>
      <c r="H11" s="19">
        <f>E11-D11</f>
        <v>-24684.51999999999</v>
      </c>
      <c r="I11" s="19">
        <v>3256</v>
      </c>
      <c r="J11" s="19">
        <v>68</v>
      </c>
      <c r="K11" s="19">
        <v>1958.8</v>
      </c>
      <c r="L11" s="19">
        <v>264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>
        <v>1629.47</v>
      </c>
      <c r="Z11" s="19">
        <v>35</v>
      </c>
      <c r="AA11" s="19"/>
      <c r="AB11" s="19"/>
      <c r="AC11" s="19"/>
      <c r="AD11" s="19"/>
      <c r="AE11" s="3">
        <v>3259.91</v>
      </c>
      <c r="AF11" s="19">
        <v>13599</v>
      </c>
      <c r="AG11" s="28">
        <f>F11+I11+K11+L11+M11+N11+O11+P11+Q11+R11+S11+T11+U11+V11+W11+X11+Y11+Z11+AA11+AB11+AC11+AD11+AF11+AE11</f>
        <v>124626.18000000001</v>
      </c>
    </row>
    <row r="12" spans="1:33" s="20" customFormat="1" ht="27.75" customHeight="1">
      <c r="A12" s="45" t="s">
        <v>70</v>
      </c>
      <c r="B12" s="9">
        <v>500200052</v>
      </c>
      <c r="C12" s="19">
        <v>1434308</v>
      </c>
      <c r="D12" s="19">
        <v>359836</v>
      </c>
      <c r="E12" s="19">
        <v>258834.50000000003</v>
      </c>
      <c r="F12" s="19">
        <v>257921.60999999993</v>
      </c>
      <c r="G12" s="19"/>
      <c r="H12" s="19">
        <f aca="true" t="shared" si="1" ref="H12:H19">E12-D12</f>
        <v>-101001.49999999997</v>
      </c>
      <c r="I12" s="19">
        <v>8674</v>
      </c>
      <c r="J12" s="19">
        <v>20</v>
      </c>
      <c r="K12" s="19">
        <v>4839.82</v>
      </c>
      <c r="L12" s="19">
        <v>680</v>
      </c>
      <c r="M12" s="19"/>
      <c r="N12" s="19"/>
      <c r="O12" s="19">
        <v>104426.75</v>
      </c>
      <c r="P12" s="19">
        <v>2068</v>
      </c>
      <c r="Q12" s="19"/>
      <c r="R12" s="19"/>
      <c r="S12" s="19"/>
      <c r="T12" s="19"/>
      <c r="U12" s="19">
        <v>28.35</v>
      </c>
      <c r="V12" s="19">
        <v>0</v>
      </c>
      <c r="W12" s="19"/>
      <c r="X12" s="19"/>
      <c r="Y12" s="19">
        <v>435.97</v>
      </c>
      <c r="Z12" s="19">
        <v>14</v>
      </c>
      <c r="AA12" s="19"/>
      <c r="AB12" s="19"/>
      <c r="AC12" s="19"/>
      <c r="AD12" s="19"/>
      <c r="AE12" s="3">
        <v>7811.23</v>
      </c>
      <c r="AF12" s="19">
        <v>29773</v>
      </c>
      <c r="AG12" s="28">
        <f aca="true" t="shared" si="2" ref="AG12:AG69">F12+I12+K12+L12+M12+N12+O12+P12+Q12+R12+S12+T12+U12+V12+W12+X12+Y12+Z12+AA12+AB12+AC12+AD12+AF12+AE12</f>
        <v>416672.72999999986</v>
      </c>
    </row>
    <row r="13" spans="1:33" s="20" customFormat="1" ht="15" customHeight="1">
      <c r="A13" s="45" t="s">
        <v>71</v>
      </c>
      <c r="B13" s="9">
        <v>420200052</v>
      </c>
      <c r="C13" s="19">
        <v>2337041</v>
      </c>
      <c r="D13" s="19">
        <v>588050</v>
      </c>
      <c r="E13" s="19">
        <v>554152.3300000001</v>
      </c>
      <c r="F13" s="19">
        <v>542706.6200000001</v>
      </c>
      <c r="G13" s="19"/>
      <c r="H13" s="19">
        <f t="shared" si="1"/>
        <v>-33897.669999999925</v>
      </c>
      <c r="I13" s="19">
        <v>12284.999999999998</v>
      </c>
      <c r="J13" s="19">
        <v>1055</v>
      </c>
      <c r="K13" s="19">
        <v>4798.63</v>
      </c>
      <c r="L13" s="19">
        <v>768</v>
      </c>
      <c r="M13" s="19"/>
      <c r="N13" s="19"/>
      <c r="O13" s="19">
        <v>113626.5</v>
      </c>
      <c r="P13" s="19">
        <v>9238.85</v>
      </c>
      <c r="Q13" s="19"/>
      <c r="R13" s="19"/>
      <c r="S13" s="19"/>
      <c r="T13" s="19"/>
      <c r="U13" s="19"/>
      <c r="V13" s="19"/>
      <c r="W13" s="19"/>
      <c r="X13" s="19"/>
      <c r="Y13" s="19">
        <v>6328.53</v>
      </c>
      <c r="Z13" s="19">
        <v>53</v>
      </c>
      <c r="AA13" s="19"/>
      <c r="AB13" s="19"/>
      <c r="AC13" s="19"/>
      <c r="AD13" s="19"/>
      <c r="AE13" s="3">
        <v>6216.2</v>
      </c>
      <c r="AF13" s="19">
        <v>55638</v>
      </c>
      <c r="AG13" s="28">
        <f t="shared" si="2"/>
        <v>751659.3300000001</v>
      </c>
    </row>
    <row r="14" spans="1:34" s="20" customFormat="1" ht="25.5">
      <c r="A14" s="45" t="s">
        <v>61</v>
      </c>
      <c r="B14" s="9">
        <v>700200041</v>
      </c>
      <c r="C14" s="19">
        <v>1666191</v>
      </c>
      <c r="D14" s="19">
        <v>416905</v>
      </c>
      <c r="E14" s="19">
        <v>401934.80000000005</v>
      </c>
      <c r="F14" s="19">
        <v>395102.29000000004</v>
      </c>
      <c r="G14" s="19"/>
      <c r="H14" s="19">
        <f t="shared" si="1"/>
        <v>-14970.199999999953</v>
      </c>
      <c r="I14" s="19">
        <v>7889</v>
      </c>
      <c r="J14" s="19">
        <v>676</v>
      </c>
      <c r="K14" s="19">
        <v>20965.469999999998</v>
      </c>
      <c r="L14" s="19">
        <v>2297</v>
      </c>
      <c r="M14" s="19"/>
      <c r="N14" s="19"/>
      <c r="O14" s="19">
        <v>21279</v>
      </c>
      <c r="P14" s="19">
        <v>1360</v>
      </c>
      <c r="Q14" s="19">
        <v>38614.84</v>
      </c>
      <c r="R14" s="19">
        <v>1897</v>
      </c>
      <c r="S14" s="19"/>
      <c r="T14" s="19"/>
      <c r="U14" s="19">
        <v>3343.77</v>
      </c>
      <c r="V14" s="19">
        <v>48</v>
      </c>
      <c r="W14" s="19">
        <v>1750.06</v>
      </c>
      <c r="X14" s="19">
        <v>15</v>
      </c>
      <c r="Y14" s="19">
        <v>1354.8</v>
      </c>
      <c r="Z14" s="19">
        <v>21</v>
      </c>
      <c r="AA14" s="19"/>
      <c r="AB14" s="19"/>
      <c r="AC14" s="19">
        <v>88.75</v>
      </c>
      <c r="AD14" s="19"/>
      <c r="AE14" s="3">
        <v>4449.75</v>
      </c>
      <c r="AF14" s="19">
        <v>46467</v>
      </c>
      <c r="AG14" s="28">
        <f t="shared" si="2"/>
        <v>546942.73</v>
      </c>
      <c r="AH14" s="43"/>
    </row>
    <row r="15" spans="1:34" s="20" customFormat="1" ht="15" customHeight="1">
      <c r="A15" s="45" t="s">
        <v>72</v>
      </c>
      <c r="B15" s="9">
        <v>250000092</v>
      </c>
      <c r="C15" s="19">
        <v>3193311</v>
      </c>
      <c r="D15" s="19">
        <v>799351</v>
      </c>
      <c r="E15" s="19">
        <v>721685.94</v>
      </c>
      <c r="F15" s="19">
        <v>717518.57</v>
      </c>
      <c r="G15" s="19"/>
      <c r="H15" s="19">
        <f t="shared" si="1"/>
        <v>-77665.06000000006</v>
      </c>
      <c r="I15" s="19">
        <v>13126</v>
      </c>
      <c r="J15" s="19">
        <v>60</v>
      </c>
      <c r="K15" s="19">
        <v>20654.84</v>
      </c>
      <c r="L15" s="19">
        <v>1770</v>
      </c>
      <c r="M15" s="19">
        <v>302</v>
      </c>
      <c r="N15" s="19">
        <v>32</v>
      </c>
      <c r="O15" s="19">
        <v>63110.25</v>
      </c>
      <c r="P15" s="19">
        <v>2852</v>
      </c>
      <c r="Q15" s="19">
        <v>110509.78</v>
      </c>
      <c r="R15" s="19">
        <v>5446</v>
      </c>
      <c r="S15" s="19"/>
      <c r="T15" s="19"/>
      <c r="U15" s="19"/>
      <c r="V15" s="19"/>
      <c r="W15" s="19">
        <v>1732.88</v>
      </c>
      <c r="X15" s="19">
        <v>3</v>
      </c>
      <c r="Y15" s="19">
        <v>13660.91</v>
      </c>
      <c r="Z15" s="19">
        <v>4</v>
      </c>
      <c r="AA15" s="19"/>
      <c r="AB15" s="19"/>
      <c r="AC15" s="19">
        <v>100.45</v>
      </c>
      <c r="AD15" s="19"/>
      <c r="AE15" s="3">
        <v>10004.43</v>
      </c>
      <c r="AF15" s="19">
        <v>67239</v>
      </c>
      <c r="AG15" s="28">
        <f t="shared" si="2"/>
        <v>1028066.11</v>
      </c>
      <c r="AH15" s="43"/>
    </row>
    <row r="16" spans="1:33" s="20" customFormat="1" ht="15" customHeight="1">
      <c r="A16" s="45" t="s">
        <v>73</v>
      </c>
      <c r="B16" s="9">
        <v>660200027</v>
      </c>
      <c r="C16" s="19">
        <v>1553162</v>
      </c>
      <c r="D16" s="19">
        <v>388877</v>
      </c>
      <c r="E16" s="19">
        <v>305608.9000000001</v>
      </c>
      <c r="F16" s="19">
        <v>305608.8999999999</v>
      </c>
      <c r="G16" s="19"/>
      <c r="H16" s="19">
        <f t="shared" si="1"/>
        <v>-83268.09999999992</v>
      </c>
      <c r="I16" s="19">
        <v>4888</v>
      </c>
      <c r="J16" s="19">
        <v>0</v>
      </c>
      <c r="K16" s="19">
        <v>2265.9800000000005</v>
      </c>
      <c r="L16" s="19">
        <v>372</v>
      </c>
      <c r="M16" s="19"/>
      <c r="N16" s="19"/>
      <c r="O16" s="19">
        <v>47175.75</v>
      </c>
      <c r="P16" s="19">
        <v>4976</v>
      </c>
      <c r="Q16" s="19"/>
      <c r="R16" s="19"/>
      <c r="S16" s="19"/>
      <c r="T16" s="19"/>
      <c r="U16" s="19"/>
      <c r="V16" s="19"/>
      <c r="W16" s="19">
        <v>359.08</v>
      </c>
      <c r="X16" s="19">
        <v>6</v>
      </c>
      <c r="Y16" s="19">
        <v>3234.7999999999997</v>
      </c>
      <c r="Z16" s="19"/>
      <c r="AA16" s="19"/>
      <c r="AB16" s="19"/>
      <c r="AC16" s="19"/>
      <c r="AD16" s="19"/>
      <c r="AE16" s="3">
        <v>5866.56</v>
      </c>
      <c r="AF16" s="19">
        <v>35296</v>
      </c>
      <c r="AG16" s="28">
        <f t="shared" si="2"/>
        <v>410049.0699999999</v>
      </c>
    </row>
    <row r="17" spans="1:33" s="20" customFormat="1" ht="29.25" customHeight="1">
      <c r="A17" s="45" t="s">
        <v>62</v>
      </c>
      <c r="B17" s="9">
        <v>941600020</v>
      </c>
      <c r="C17" s="19">
        <v>452488</v>
      </c>
      <c r="D17" s="19">
        <v>113121</v>
      </c>
      <c r="E17" s="19">
        <v>118716.93000000002</v>
      </c>
      <c r="F17" s="19">
        <v>113120.5</v>
      </c>
      <c r="G17" s="19">
        <f>E17-D17</f>
        <v>5595.930000000022</v>
      </c>
      <c r="H17" s="19"/>
      <c r="I17" s="19">
        <v>3231</v>
      </c>
      <c r="J17" s="19">
        <v>67</v>
      </c>
      <c r="K17" s="19">
        <v>11219.22</v>
      </c>
      <c r="L17" s="19">
        <v>1784</v>
      </c>
      <c r="M17" s="19"/>
      <c r="N17" s="19"/>
      <c r="O17" s="19">
        <v>75957</v>
      </c>
      <c r="P17" s="19"/>
      <c r="Q17" s="19"/>
      <c r="R17" s="19"/>
      <c r="S17" s="19"/>
      <c r="T17" s="19"/>
      <c r="U17" s="19"/>
      <c r="V17" s="19"/>
      <c r="W17" s="19"/>
      <c r="X17" s="19"/>
      <c r="Y17" s="19">
        <v>13.42</v>
      </c>
      <c r="Z17" s="19"/>
      <c r="AA17" s="19"/>
      <c r="AB17" s="19"/>
      <c r="AC17" s="19"/>
      <c r="AD17" s="19"/>
      <c r="AE17" s="3">
        <v>1558.08</v>
      </c>
      <c r="AF17" s="19">
        <v>16355</v>
      </c>
      <c r="AG17" s="28">
        <f t="shared" si="2"/>
        <v>223238.22</v>
      </c>
    </row>
    <row r="18" spans="1:33" s="20" customFormat="1" ht="30" customHeight="1">
      <c r="A18" s="45" t="s">
        <v>74</v>
      </c>
      <c r="B18" s="9">
        <v>661400011</v>
      </c>
      <c r="C18" s="19">
        <v>19511</v>
      </c>
      <c r="D18" s="19">
        <v>4878</v>
      </c>
      <c r="E18" s="19">
        <v>0</v>
      </c>
      <c r="F18" s="19">
        <v>0</v>
      </c>
      <c r="G18" s="19"/>
      <c r="H18" s="19">
        <f t="shared" si="1"/>
        <v>-4878</v>
      </c>
      <c r="I18" s="19">
        <v>0</v>
      </c>
      <c r="J18" s="19">
        <v>0</v>
      </c>
      <c r="K18" s="29"/>
      <c r="L18" s="29"/>
      <c r="M18" s="29"/>
      <c r="N18" s="29"/>
      <c r="O18" s="29"/>
      <c r="P18" s="2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3"/>
      <c r="AF18" s="19"/>
      <c r="AG18" s="28">
        <f t="shared" si="2"/>
        <v>0</v>
      </c>
    </row>
    <row r="19" spans="1:33" s="20" customFormat="1" ht="30" customHeight="1">
      <c r="A19" s="45" t="s">
        <v>75</v>
      </c>
      <c r="B19" s="9">
        <v>941800004</v>
      </c>
      <c r="C19" s="19">
        <v>205768</v>
      </c>
      <c r="D19" s="19">
        <v>53801</v>
      </c>
      <c r="E19" s="19">
        <v>29430.43</v>
      </c>
      <c r="F19" s="19">
        <v>29430.429999999997</v>
      </c>
      <c r="G19" s="19"/>
      <c r="H19" s="19">
        <f t="shared" si="1"/>
        <v>-24370.57</v>
      </c>
      <c r="I19" s="19">
        <v>411</v>
      </c>
      <c r="J19" s="19">
        <v>0</v>
      </c>
      <c r="K19" s="19"/>
      <c r="L19" s="19"/>
      <c r="M19" s="19"/>
      <c r="N19" s="19"/>
      <c r="O19" s="19">
        <v>46570.5</v>
      </c>
      <c r="P19" s="19">
        <v>2460</v>
      </c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3">
        <v>2840.2999999999997</v>
      </c>
      <c r="AF19" s="19">
        <v>846</v>
      </c>
      <c r="AG19" s="28">
        <f t="shared" si="2"/>
        <v>82558.23</v>
      </c>
    </row>
    <row r="20" spans="1:35" s="10" customFormat="1" ht="25.5">
      <c r="A20" s="37" t="s">
        <v>48</v>
      </c>
      <c r="B20" s="37"/>
      <c r="C20" s="36">
        <f aca="true" t="shared" si="3" ref="C20:AF20">SUM(C21:C28)</f>
        <v>1362874</v>
      </c>
      <c r="D20" s="36">
        <f t="shared" si="3"/>
        <v>342262</v>
      </c>
      <c r="E20" s="36">
        <f t="shared" si="3"/>
        <v>347192.55</v>
      </c>
      <c r="F20" s="36">
        <f t="shared" si="3"/>
        <v>328698.28</v>
      </c>
      <c r="G20" s="36">
        <f t="shared" si="3"/>
        <v>18293.500000000007</v>
      </c>
      <c r="H20" s="36">
        <f t="shared" si="3"/>
        <v>-13362.95</v>
      </c>
      <c r="I20" s="36">
        <f t="shared" si="3"/>
        <v>9795</v>
      </c>
      <c r="J20" s="36">
        <f t="shared" si="3"/>
        <v>682</v>
      </c>
      <c r="K20" s="36">
        <f t="shared" si="3"/>
        <v>16306.69</v>
      </c>
      <c r="L20" s="36">
        <f t="shared" si="3"/>
        <v>2200</v>
      </c>
      <c r="M20" s="36">
        <f t="shared" si="3"/>
        <v>0</v>
      </c>
      <c r="N20" s="36">
        <f t="shared" si="3"/>
        <v>0</v>
      </c>
      <c r="O20" s="36">
        <f t="shared" si="3"/>
        <v>29883</v>
      </c>
      <c r="P20" s="36">
        <f t="shared" si="3"/>
        <v>5196</v>
      </c>
      <c r="Q20" s="36">
        <f t="shared" si="3"/>
        <v>0</v>
      </c>
      <c r="R20" s="36">
        <f t="shared" si="3"/>
        <v>0</v>
      </c>
      <c r="S20" s="36">
        <f t="shared" si="3"/>
        <v>0</v>
      </c>
      <c r="T20" s="36">
        <f t="shared" si="3"/>
        <v>0</v>
      </c>
      <c r="U20" s="36">
        <f t="shared" si="3"/>
        <v>0</v>
      </c>
      <c r="V20" s="36">
        <f t="shared" si="3"/>
        <v>0</v>
      </c>
      <c r="W20" s="36">
        <f t="shared" si="3"/>
        <v>978.4</v>
      </c>
      <c r="X20" s="36">
        <f t="shared" si="3"/>
        <v>9</v>
      </c>
      <c r="Y20" s="36">
        <f t="shared" si="3"/>
        <v>13.38</v>
      </c>
      <c r="Z20" s="36">
        <f t="shared" si="3"/>
        <v>0</v>
      </c>
      <c r="AA20" s="36">
        <f t="shared" si="3"/>
        <v>0</v>
      </c>
      <c r="AB20" s="36">
        <f t="shared" si="3"/>
        <v>0</v>
      </c>
      <c r="AC20" s="36">
        <f t="shared" si="3"/>
        <v>0</v>
      </c>
      <c r="AD20" s="36">
        <f t="shared" si="3"/>
        <v>0</v>
      </c>
      <c r="AE20" s="44">
        <f t="shared" si="3"/>
        <v>13587.249999999998</v>
      </c>
      <c r="AF20" s="36">
        <f t="shared" si="3"/>
        <v>28896</v>
      </c>
      <c r="AG20" s="36">
        <f>SUM(AG21:AG28)</f>
        <v>435563.00000000006</v>
      </c>
      <c r="AI20" s="34"/>
    </row>
    <row r="21" spans="1:33" s="20" customFormat="1" ht="27.75" customHeight="1">
      <c r="A21" s="15" t="s">
        <v>78</v>
      </c>
      <c r="B21" s="13">
        <v>360200020</v>
      </c>
      <c r="C21" s="14">
        <v>148345</v>
      </c>
      <c r="D21" s="14">
        <v>38629</v>
      </c>
      <c r="E21" s="14">
        <v>36544.57</v>
      </c>
      <c r="F21" s="14">
        <v>36346.44</v>
      </c>
      <c r="G21" s="19"/>
      <c r="H21" s="19">
        <f>E21-D21</f>
        <v>-2084.4300000000003</v>
      </c>
      <c r="I21" s="14">
        <v>1038</v>
      </c>
      <c r="J21" s="14">
        <v>0</v>
      </c>
      <c r="K21" s="14">
        <v>8001.89</v>
      </c>
      <c r="L21" s="14">
        <v>1108</v>
      </c>
      <c r="M21" s="19"/>
      <c r="N21" s="19"/>
      <c r="O21" s="19">
        <v>26874</v>
      </c>
      <c r="P21" s="19">
        <v>5196</v>
      </c>
      <c r="Q21" s="19"/>
      <c r="R21" s="19"/>
      <c r="S21" s="19"/>
      <c r="T21" s="19"/>
      <c r="U21" s="19"/>
      <c r="V21" s="19"/>
      <c r="W21" s="19">
        <v>978.4</v>
      </c>
      <c r="X21" s="19">
        <v>9</v>
      </c>
      <c r="Y21" s="19">
        <v>13.38</v>
      </c>
      <c r="Z21" s="17"/>
      <c r="AA21" s="17"/>
      <c r="AB21" s="17"/>
      <c r="AC21" s="17"/>
      <c r="AD21" s="17"/>
      <c r="AE21" s="46">
        <v>495.55</v>
      </c>
      <c r="AF21" s="19">
        <v>5931</v>
      </c>
      <c r="AG21" s="28">
        <f t="shared" si="2"/>
        <v>85991.66</v>
      </c>
    </row>
    <row r="22" spans="1:33" s="20" customFormat="1" ht="25.5">
      <c r="A22" s="15" t="s">
        <v>79</v>
      </c>
      <c r="B22" s="13">
        <v>705500004</v>
      </c>
      <c r="C22" s="14">
        <v>84581</v>
      </c>
      <c r="D22" s="14">
        <v>21144</v>
      </c>
      <c r="E22" s="14">
        <v>21418.08</v>
      </c>
      <c r="F22" s="14">
        <v>21143.49</v>
      </c>
      <c r="G22" s="19">
        <f aca="true" t="shared" si="4" ref="G22:G28">E22-D22</f>
        <v>274.08000000000175</v>
      </c>
      <c r="H22" s="19"/>
      <c r="I22" s="14">
        <v>2039</v>
      </c>
      <c r="J22" s="14">
        <v>0</v>
      </c>
      <c r="K22" s="14">
        <v>84.3</v>
      </c>
      <c r="L22" s="14">
        <v>4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7"/>
      <c r="AA22" s="17"/>
      <c r="AB22" s="17"/>
      <c r="AC22" s="17"/>
      <c r="AD22" s="17"/>
      <c r="AE22" s="22"/>
      <c r="AF22" s="19">
        <v>3367</v>
      </c>
      <c r="AG22" s="28">
        <f t="shared" si="2"/>
        <v>26637.79</v>
      </c>
    </row>
    <row r="23" spans="1:33" s="20" customFormat="1" ht="38.25">
      <c r="A23" s="30" t="s">
        <v>63</v>
      </c>
      <c r="B23" s="31">
        <v>701400002</v>
      </c>
      <c r="C23" s="14">
        <v>26790</v>
      </c>
      <c r="D23" s="14">
        <v>6699</v>
      </c>
      <c r="E23" s="14">
        <v>6077.5</v>
      </c>
      <c r="F23" s="14">
        <v>6077.5</v>
      </c>
      <c r="G23" s="19"/>
      <c r="H23" s="19">
        <f>E23-D23</f>
        <v>-621.5</v>
      </c>
      <c r="I23" s="14">
        <v>917</v>
      </c>
      <c r="J23" s="14">
        <v>0</v>
      </c>
      <c r="K23" s="14">
        <v>166.52</v>
      </c>
      <c r="L23" s="14">
        <v>56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7"/>
      <c r="AA23" s="17"/>
      <c r="AB23" s="17"/>
      <c r="AC23" s="17"/>
      <c r="AD23" s="17"/>
      <c r="AE23" s="22"/>
      <c r="AF23" s="19">
        <v>414</v>
      </c>
      <c r="AG23" s="28">
        <f t="shared" si="2"/>
        <v>7631.02</v>
      </c>
    </row>
    <row r="24" spans="1:33" s="20" customFormat="1" ht="18" customHeight="1">
      <c r="A24" s="30" t="s">
        <v>80</v>
      </c>
      <c r="B24" s="31">
        <v>961000003</v>
      </c>
      <c r="C24" s="14">
        <v>51174</v>
      </c>
      <c r="D24" s="14">
        <v>12795</v>
      </c>
      <c r="E24" s="14">
        <v>17545.690000000002</v>
      </c>
      <c r="F24" s="14">
        <v>12794.2</v>
      </c>
      <c r="G24" s="19">
        <f t="shared" si="4"/>
        <v>4750.690000000002</v>
      </c>
      <c r="H24" s="19"/>
      <c r="I24" s="14">
        <v>1921</v>
      </c>
      <c r="J24" s="14">
        <v>579</v>
      </c>
      <c r="K24" s="14"/>
      <c r="L24" s="14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7"/>
      <c r="AA24" s="17"/>
      <c r="AB24" s="17"/>
      <c r="AC24" s="17"/>
      <c r="AD24" s="17"/>
      <c r="AE24" s="22"/>
      <c r="AF24" s="19">
        <v>2010</v>
      </c>
      <c r="AG24" s="28">
        <f t="shared" si="2"/>
        <v>16725.2</v>
      </c>
    </row>
    <row r="25" spans="1:33" s="20" customFormat="1" ht="25.5">
      <c r="A25" s="30" t="s">
        <v>49</v>
      </c>
      <c r="B25" s="31">
        <v>421200001</v>
      </c>
      <c r="C25" s="14">
        <v>364529</v>
      </c>
      <c r="D25" s="14">
        <v>91131</v>
      </c>
      <c r="E25" s="14">
        <v>81291.28</v>
      </c>
      <c r="F25" s="14">
        <v>81291.28</v>
      </c>
      <c r="G25" s="19"/>
      <c r="H25" s="19">
        <f>E25-D25</f>
        <v>-9839.720000000001</v>
      </c>
      <c r="I25" s="14">
        <v>205</v>
      </c>
      <c r="J25" s="14">
        <v>0</v>
      </c>
      <c r="K25" s="14"/>
      <c r="L25" s="14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7"/>
      <c r="AA25" s="17"/>
      <c r="AB25" s="17"/>
      <c r="AC25" s="17"/>
      <c r="AD25" s="17"/>
      <c r="AE25" s="22"/>
      <c r="AF25" s="19">
        <v>3812</v>
      </c>
      <c r="AG25" s="28">
        <f t="shared" si="2"/>
        <v>85308.28</v>
      </c>
    </row>
    <row r="26" spans="1:33" s="20" customFormat="1" ht="12.75">
      <c r="A26" s="30" t="s">
        <v>17</v>
      </c>
      <c r="B26" s="31">
        <v>250000087</v>
      </c>
      <c r="C26" s="14">
        <v>602833</v>
      </c>
      <c r="D26" s="14">
        <v>150708</v>
      </c>
      <c r="E26" s="14">
        <v>163292.47</v>
      </c>
      <c r="F26" s="14">
        <v>150707.97000000003</v>
      </c>
      <c r="G26" s="19">
        <f t="shared" si="4"/>
        <v>12584.470000000001</v>
      </c>
      <c r="H26" s="19"/>
      <c r="I26" s="14">
        <v>2964</v>
      </c>
      <c r="J26" s="14">
        <v>71</v>
      </c>
      <c r="K26" s="14">
        <v>5376.68</v>
      </c>
      <c r="L26" s="14">
        <v>660</v>
      </c>
      <c r="M26" s="19"/>
      <c r="N26" s="19"/>
      <c r="O26" s="19">
        <v>3009</v>
      </c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7"/>
      <c r="AA26" s="17"/>
      <c r="AB26" s="17"/>
      <c r="AC26" s="17"/>
      <c r="AD26" s="17"/>
      <c r="AE26" s="22">
        <v>12279.23</v>
      </c>
      <c r="AF26" s="19">
        <v>10826</v>
      </c>
      <c r="AG26" s="28">
        <f t="shared" si="2"/>
        <v>185822.88000000003</v>
      </c>
    </row>
    <row r="27" spans="1:33" s="20" customFormat="1" ht="25.5">
      <c r="A27" s="30" t="s">
        <v>50</v>
      </c>
      <c r="B27" s="31">
        <v>701800002</v>
      </c>
      <c r="C27" s="14">
        <v>61735</v>
      </c>
      <c r="D27" s="14">
        <v>15435</v>
      </c>
      <c r="E27" s="14">
        <v>14617.7</v>
      </c>
      <c r="F27" s="14">
        <v>14617.7</v>
      </c>
      <c r="G27" s="19"/>
      <c r="H27" s="19">
        <f>E27-D27</f>
        <v>-817.2999999999993</v>
      </c>
      <c r="I27" s="14">
        <v>575</v>
      </c>
      <c r="J27" s="14">
        <v>0</v>
      </c>
      <c r="K27" s="14">
        <v>2546.4999999999995</v>
      </c>
      <c r="L27" s="14">
        <v>348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7"/>
      <c r="AA27" s="17"/>
      <c r="AB27" s="17"/>
      <c r="AC27" s="17"/>
      <c r="AD27" s="17"/>
      <c r="AE27" s="22">
        <v>812.47</v>
      </c>
      <c r="AF27" s="19">
        <v>2108</v>
      </c>
      <c r="AG27" s="28">
        <f t="shared" si="2"/>
        <v>21007.670000000002</v>
      </c>
    </row>
    <row r="28" spans="1:33" s="20" customFormat="1" ht="25.5">
      <c r="A28" s="30" t="s">
        <v>81</v>
      </c>
      <c r="B28" s="31">
        <v>381600010</v>
      </c>
      <c r="C28" s="14">
        <v>22887</v>
      </c>
      <c r="D28" s="14">
        <v>5721</v>
      </c>
      <c r="E28" s="14">
        <v>6405.26</v>
      </c>
      <c r="F28" s="14">
        <v>5719.700000000001</v>
      </c>
      <c r="G28" s="19">
        <f t="shared" si="4"/>
        <v>684.2600000000002</v>
      </c>
      <c r="H28" s="19"/>
      <c r="I28" s="14">
        <v>136</v>
      </c>
      <c r="J28" s="14">
        <v>32</v>
      </c>
      <c r="K28" s="14">
        <v>130.8</v>
      </c>
      <c r="L28" s="14">
        <v>24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7"/>
      <c r="AA28" s="17"/>
      <c r="AB28" s="17"/>
      <c r="AC28" s="17"/>
      <c r="AD28" s="17"/>
      <c r="AE28" s="22"/>
      <c r="AF28" s="19">
        <v>428</v>
      </c>
      <c r="AG28" s="28">
        <f t="shared" si="2"/>
        <v>6438.500000000001</v>
      </c>
    </row>
    <row r="29" spans="1:33" s="10" customFormat="1" ht="12.75">
      <c r="A29" s="37" t="s">
        <v>15</v>
      </c>
      <c r="B29" s="38"/>
      <c r="C29" s="36">
        <f aca="true" t="shared" si="5" ref="C29:AG29">SUM(C30:C70)</f>
        <v>1542912</v>
      </c>
      <c r="D29" s="36">
        <f t="shared" si="5"/>
        <v>389121</v>
      </c>
      <c r="E29" s="36">
        <f t="shared" si="5"/>
        <v>420177.25</v>
      </c>
      <c r="F29" s="36">
        <f t="shared" si="5"/>
        <v>351573.6</v>
      </c>
      <c r="G29" s="36">
        <f t="shared" si="5"/>
        <v>67604.71000000002</v>
      </c>
      <c r="H29" s="36">
        <f t="shared" si="5"/>
        <v>-36548.45999999999</v>
      </c>
      <c r="I29" s="36">
        <f t="shared" si="5"/>
        <v>6584</v>
      </c>
      <c r="J29" s="36">
        <f t="shared" si="5"/>
        <v>416</v>
      </c>
      <c r="K29" s="36">
        <f t="shared" si="5"/>
        <v>153953.9</v>
      </c>
      <c r="L29" s="36">
        <f t="shared" si="5"/>
        <v>21980</v>
      </c>
      <c r="M29" s="36">
        <f t="shared" si="5"/>
        <v>0</v>
      </c>
      <c r="N29" s="36">
        <f t="shared" si="5"/>
        <v>0</v>
      </c>
      <c r="O29" s="36">
        <f t="shared" si="5"/>
        <v>53235</v>
      </c>
      <c r="P29" s="36">
        <f t="shared" si="5"/>
        <v>8780</v>
      </c>
      <c r="Q29" s="36">
        <f t="shared" si="5"/>
        <v>0</v>
      </c>
      <c r="R29" s="36">
        <f t="shared" si="5"/>
        <v>0</v>
      </c>
      <c r="S29" s="36">
        <f t="shared" si="5"/>
        <v>0</v>
      </c>
      <c r="T29" s="36">
        <f t="shared" si="5"/>
        <v>0</v>
      </c>
      <c r="U29" s="36">
        <f t="shared" si="5"/>
        <v>0</v>
      </c>
      <c r="V29" s="36">
        <f t="shared" si="5"/>
        <v>0</v>
      </c>
      <c r="W29" s="36">
        <f t="shared" si="5"/>
        <v>0</v>
      </c>
      <c r="X29" s="36">
        <f t="shared" si="5"/>
        <v>0</v>
      </c>
      <c r="Y29" s="36">
        <f t="shared" si="5"/>
        <v>992.51</v>
      </c>
      <c r="Z29" s="36">
        <f t="shared" si="5"/>
        <v>0</v>
      </c>
      <c r="AA29" s="36">
        <f t="shared" si="5"/>
        <v>0</v>
      </c>
      <c r="AB29" s="36">
        <f t="shared" si="5"/>
        <v>0</v>
      </c>
      <c r="AC29" s="36">
        <f t="shared" si="5"/>
        <v>0</v>
      </c>
      <c r="AD29" s="36">
        <f t="shared" si="5"/>
        <v>0</v>
      </c>
      <c r="AE29" s="44">
        <f t="shared" si="5"/>
        <v>0</v>
      </c>
      <c r="AF29" s="36">
        <f t="shared" si="5"/>
        <v>56395</v>
      </c>
      <c r="AG29" s="36">
        <f t="shared" si="5"/>
        <v>653494.0100000002</v>
      </c>
    </row>
    <row r="30" spans="1:33" ht="25.5">
      <c r="A30" s="63" t="s">
        <v>7</v>
      </c>
      <c r="B30" s="4">
        <v>420200021</v>
      </c>
      <c r="C30" s="16">
        <v>61194</v>
      </c>
      <c r="D30" s="16">
        <v>15300</v>
      </c>
      <c r="E30" s="16">
        <v>14900.62</v>
      </c>
      <c r="F30" s="16">
        <v>14900.619999999999</v>
      </c>
      <c r="G30" s="19"/>
      <c r="H30" s="19">
        <f>E30-D30</f>
        <v>-399.3799999999992</v>
      </c>
      <c r="I30" s="16">
        <v>216</v>
      </c>
      <c r="J30" s="16">
        <v>0</v>
      </c>
      <c r="K30" s="16"/>
      <c r="L30" s="16"/>
      <c r="M30" s="19"/>
      <c r="N30" s="19"/>
      <c r="O30" s="22">
        <v>3771</v>
      </c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3">
        <v>1828</v>
      </c>
      <c r="AG30" s="28">
        <f t="shared" si="2"/>
        <v>20715.62</v>
      </c>
    </row>
    <row r="31" spans="1:33" ht="25.5">
      <c r="A31" s="63" t="s">
        <v>64</v>
      </c>
      <c r="B31" s="4">
        <v>940200008</v>
      </c>
      <c r="C31" s="16">
        <v>2256</v>
      </c>
      <c r="D31" s="16">
        <v>2256</v>
      </c>
      <c r="E31" s="16">
        <v>2255.56</v>
      </c>
      <c r="F31" s="16">
        <v>2255.56</v>
      </c>
      <c r="G31" s="19"/>
      <c r="H31" s="19">
        <f aca="true" t="shared" si="6" ref="H31:H69">E31-D31</f>
        <v>-0.44000000000005457</v>
      </c>
      <c r="I31" s="16">
        <v>0</v>
      </c>
      <c r="J31" s="16">
        <v>0</v>
      </c>
      <c r="K31" s="16"/>
      <c r="L31" s="16"/>
      <c r="M31" s="19"/>
      <c r="N31" s="19"/>
      <c r="O31" s="22">
        <v>27411</v>
      </c>
      <c r="P31" s="22">
        <v>5456</v>
      </c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3">
        <v>0</v>
      </c>
      <c r="AG31" s="28">
        <f t="shared" si="2"/>
        <v>35122.56</v>
      </c>
    </row>
    <row r="32" spans="1:33" ht="25.5">
      <c r="A32" s="63" t="s">
        <v>39</v>
      </c>
      <c r="B32" s="4">
        <v>705500009</v>
      </c>
      <c r="C32" s="16">
        <v>82622</v>
      </c>
      <c r="D32" s="16">
        <v>20655</v>
      </c>
      <c r="E32" s="16">
        <v>11727.9</v>
      </c>
      <c r="F32" s="16">
        <v>11727.9</v>
      </c>
      <c r="G32" s="19"/>
      <c r="H32" s="19">
        <f t="shared" si="6"/>
        <v>-8927.1</v>
      </c>
      <c r="I32" s="16">
        <v>688</v>
      </c>
      <c r="J32" s="16">
        <v>0</v>
      </c>
      <c r="K32" s="16"/>
      <c r="L32" s="16"/>
      <c r="M32" s="19"/>
      <c r="N32" s="19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3">
        <v>1524</v>
      </c>
      <c r="AG32" s="28">
        <f t="shared" si="2"/>
        <v>13939.9</v>
      </c>
    </row>
    <row r="33" spans="1:33" ht="25.5">
      <c r="A33" s="63" t="s">
        <v>11</v>
      </c>
      <c r="B33" s="4">
        <v>961600011</v>
      </c>
      <c r="C33" s="16">
        <v>17459</v>
      </c>
      <c r="D33" s="16">
        <v>4365</v>
      </c>
      <c r="E33" s="16">
        <v>3840.5</v>
      </c>
      <c r="F33" s="16">
        <v>3814.7</v>
      </c>
      <c r="G33" s="19"/>
      <c r="H33" s="19">
        <f t="shared" si="6"/>
        <v>-524.5</v>
      </c>
      <c r="I33" s="16">
        <v>52</v>
      </c>
      <c r="J33" s="16">
        <v>0</v>
      </c>
      <c r="K33" s="16"/>
      <c r="L33" s="16"/>
      <c r="M33" s="19"/>
      <c r="N33" s="19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3">
        <v>544</v>
      </c>
      <c r="AG33" s="28">
        <f t="shared" si="2"/>
        <v>4410.7</v>
      </c>
    </row>
    <row r="34" spans="1:33" ht="28.5" customHeight="1">
      <c r="A34" s="63" t="s">
        <v>40</v>
      </c>
      <c r="B34" s="4">
        <v>940200010</v>
      </c>
      <c r="C34" s="16"/>
      <c r="D34" s="16"/>
      <c r="E34" s="16"/>
      <c r="F34" s="16"/>
      <c r="G34" s="19"/>
      <c r="H34" s="19"/>
      <c r="I34" s="16"/>
      <c r="J34" s="16"/>
      <c r="K34" s="16">
        <v>4439.27</v>
      </c>
      <c r="L34" s="16">
        <v>592</v>
      </c>
      <c r="M34" s="19"/>
      <c r="N34" s="19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3"/>
      <c r="AG34" s="28">
        <f t="shared" si="2"/>
        <v>5031.27</v>
      </c>
    </row>
    <row r="35" spans="1:33" ht="38.25">
      <c r="A35" s="63" t="s">
        <v>18</v>
      </c>
      <c r="B35" s="4">
        <v>420200032</v>
      </c>
      <c r="C35" s="16">
        <v>48065</v>
      </c>
      <c r="D35" s="16">
        <v>12015</v>
      </c>
      <c r="E35" s="16">
        <v>11517.78</v>
      </c>
      <c r="F35" s="16">
        <v>11517.78</v>
      </c>
      <c r="G35" s="19"/>
      <c r="H35" s="19">
        <f t="shared" si="6"/>
        <v>-497.21999999999935</v>
      </c>
      <c r="I35" s="16">
        <v>256</v>
      </c>
      <c r="J35" s="16">
        <v>0</v>
      </c>
      <c r="K35" s="16">
        <v>6382.05</v>
      </c>
      <c r="L35" s="16">
        <v>780</v>
      </c>
      <c r="M35" s="19"/>
      <c r="N35" s="19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3">
        <v>2352</v>
      </c>
      <c r="AG35" s="28">
        <f t="shared" si="2"/>
        <v>21287.83</v>
      </c>
    </row>
    <row r="36" spans="1:33" ht="25.5">
      <c r="A36" s="63" t="s">
        <v>65</v>
      </c>
      <c r="B36" s="4">
        <v>500200036</v>
      </c>
      <c r="C36" s="16"/>
      <c r="D36" s="16"/>
      <c r="E36" s="16"/>
      <c r="F36" s="16"/>
      <c r="G36" s="19"/>
      <c r="H36" s="19"/>
      <c r="I36" s="16"/>
      <c r="J36" s="16"/>
      <c r="K36" s="16">
        <v>8776.27</v>
      </c>
      <c r="L36" s="16">
        <v>1112</v>
      </c>
      <c r="M36" s="19"/>
      <c r="N36" s="19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3"/>
      <c r="AG36" s="28">
        <f t="shared" si="2"/>
        <v>9888.27</v>
      </c>
    </row>
    <row r="37" spans="1:33" ht="25.5">
      <c r="A37" s="63" t="s">
        <v>8</v>
      </c>
      <c r="B37" s="4">
        <v>500200034</v>
      </c>
      <c r="C37" s="16">
        <v>48471</v>
      </c>
      <c r="D37" s="16">
        <v>12117</v>
      </c>
      <c r="E37" s="16">
        <v>11907.49</v>
      </c>
      <c r="F37" s="16">
        <v>11907.49</v>
      </c>
      <c r="G37" s="19"/>
      <c r="H37" s="19">
        <f t="shared" si="6"/>
        <v>-209.51000000000022</v>
      </c>
      <c r="I37" s="16">
        <v>208</v>
      </c>
      <c r="J37" s="16">
        <v>0</v>
      </c>
      <c r="K37" s="16">
        <v>193.14</v>
      </c>
      <c r="L37" s="16">
        <v>36</v>
      </c>
      <c r="M37" s="19"/>
      <c r="N37" s="19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3">
        <v>1556</v>
      </c>
      <c r="AG37" s="28">
        <f t="shared" si="2"/>
        <v>13900.63</v>
      </c>
    </row>
    <row r="38" spans="1:33" ht="25.5">
      <c r="A38" s="63" t="s">
        <v>29</v>
      </c>
      <c r="B38" s="4">
        <v>250000127</v>
      </c>
      <c r="C38" s="16">
        <v>22226</v>
      </c>
      <c r="D38" s="16">
        <v>5556</v>
      </c>
      <c r="E38" s="16">
        <v>9407.42</v>
      </c>
      <c r="F38" s="16">
        <v>5554.55</v>
      </c>
      <c r="G38" s="19">
        <f aca="true" t="shared" si="7" ref="G38:G70">E38-D38</f>
        <v>3851.42</v>
      </c>
      <c r="H38" s="19"/>
      <c r="I38" s="16">
        <v>112</v>
      </c>
      <c r="J38" s="16">
        <v>40</v>
      </c>
      <c r="K38" s="16"/>
      <c r="L38" s="16"/>
      <c r="M38" s="19"/>
      <c r="N38" s="19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3">
        <v>1624</v>
      </c>
      <c r="AG38" s="28">
        <f t="shared" si="2"/>
        <v>7290.55</v>
      </c>
    </row>
    <row r="39" spans="1:33" ht="12.75">
      <c r="A39" s="63" t="s">
        <v>30</v>
      </c>
      <c r="B39" s="4">
        <v>941600009</v>
      </c>
      <c r="C39" s="16">
        <v>69549</v>
      </c>
      <c r="D39" s="16">
        <v>17388</v>
      </c>
      <c r="E39" s="16">
        <v>30886.38</v>
      </c>
      <c r="F39" s="16">
        <v>17387.85</v>
      </c>
      <c r="G39" s="19">
        <f t="shared" si="7"/>
        <v>13498.380000000001</v>
      </c>
      <c r="H39" s="19"/>
      <c r="I39" s="16">
        <v>368</v>
      </c>
      <c r="J39" s="16">
        <v>20</v>
      </c>
      <c r="K39" s="16">
        <v>1090.65</v>
      </c>
      <c r="L39" s="16">
        <v>220</v>
      </c>
      <c r="M39" s="19"/>
      <c r="N39" s="19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3">
        <v>2012</v>
      </c>
      <c r="AG39" s="28">
        <f t="shared" si="2"/>
        <v>21078.5</v>
      </c>
    </row>
    <row r="40" spans="1:33" ht="12.75">
      <c r="A40" s="63" t="s">
        <v>92</v>
      </c>
      <c r="B40" s="4">
        <v>250000181</v>
      </c>
      <c r="C40" s="16">
        <v>13194</v>
      </c>
      <c r="D40" s="16">
        <v>3300</v>
      </c>
      <c r="E40" s="16">
        <v>3019.37</v>
      </c>
      <c r="F40" s="16">
        <v>3019.37</v>
      </c>
      <c r="G40" s="19"/>
      <c r="H40" s="19">
        <f t="shared" si="6"/>
        <v>-280.6300000000001</v>
      </c>
      <c r="I40" s="16">
        <v>16</v>
      </c>
      <c r="J40" s="16">
        <v>0</v>
      </c>
      <c r="K40" s="16">
        <v>2794.74</v>
      </c>
      <c r="L40" s="16">
        <v>508</v>
      </c>
      <c r="M40" s="19"/>
      <c r="N40" s="19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3">
        <v>692</v>
      </c>
      <c r="AG40" s="28">
        <f t="shared" si="2"/>
        <v>7030.11</v>
      </c>
    </row>
    <row r="41" spans="1:33" ht="25.5">
      <c r="A41" s="63" t="s">
        <v>31</v>
      </c>
      <c r="B41" s="4">
        <v>381600015</v>
      </c>
      <c r="C41" s="16"/>
      <c r="D41" s="16"/>
      <c r="E41" s="16"/>
      <c r="F41" s="16"/>
      <c r="G41" s="19"/>
      <c r="H41" s="19"/>
      <c r="I41" s="16"/>
      <c r="J41" s="16"/>
      <c r="K41" s="16">
        <v>13272.05</v>
      </c>
      <c r="L41" s="16">
        <v>1476</v>
      </c>
      <c r="M41" s="19"/>
      <c r="N41" s="19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3"/>
      <c r="AG41" s="28">
        <f t="shared" si="2"/>
        <v>14748.05</v>
      </c>
    </row>
    <row r="42" spans="1:33" ht="12.75">
      <c r="A42" s="63" t="s">
        <v>53</v>
      </c>
      <c r="B42" s="4">
        <v>250000023</v>
      </c>
      <c r="C42" s="16">
        <v>70962</v>
      </c>
      <c r="D42" s="16">
        <v>17742</v>
      </c>
      <c r="E42" s="16">
        <v>9609.81</v>
      </c>
      <c r="F42" s="16">
        <v>9609.81</v>
      </c>
      <c r="G42" s="19"/>
      <c r="H42" s="19">
        <f t="shared" si="6"/>
        <v>-8132.1900000000005</v>
      </c>
      <c r="I42" s="16">
        <v>76</v>
      </c>
      <c r="J42" s="16">
        <v>0</v>
      </c>
      <c r="K42" s="16">
        <v>16.13</v>
      </c>
      <c r="L42" s="16">
        <v>4</v>
      </c>
      <c r="M42" s="19"/>
      <c r="N42" s="19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3">
        <v>628</v>
      </c>
      <c r="AG42" s="28">
        <f t="shared" si="2"/>
        <v>10333.939999999999</v>
      </c>
    </row>
    <row r="43" spans="1:33" ht="12.75">
      <c r="A43" s="63" t="s">
        <v>66</v>
      </c>
      <c r="B43" s="4">
        <v>420200039</v>
      </c>
      <c r="C43" s="16">
        <v>28090</v>
      </c>
      <c r="D43" s="16">
        <v>7023</v>
      </c>
      <c r="E43" s="16">
        <v>7868.56</v>
      </c>
      <c r="F43" s="16">
        <v>7022.68</v>
      </c>
      <c r="G43" s="19">
        <f t="shared" si="7"/>
        <v>845.5600000000004</v>
      </c>
      <c r="H43" s="19"/>
      <c r="I43" s="16">
        <v>32</v>
      </c>
      <c r="J43" s="16">
        <v>0</v>
      </c>
      <c r="K43" s="16">
        <v>4413.37</v>
      </c>
      <c r="L43" s="16">
        <v>620</v>
      </c>
      <c r="M43" s="19"/>
      <c r="N43" s="19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3">
        <v>1664</v>
      </c>
      <c r="AG43" s="28">
        <f t="shared" si="2"/>
        <v>13752.05</v>
      </c>
    </row>
    <row r="44" spans="1:33" ht="25.5">
      <c r="A44" s="63" t="s">
        <v>89</v>
      </c>
      <c r="B44" s="4">
        <v>660200030</v>
      </c>
      <c r="C44" s="16">
        <v>46731</v>
      </c>
      <c r="D44" s="16">
        <v>11682</v>
      </c>
      <c r="E44" s="16">
        <v>9718.83</v>
      </c>
      <c r="F44" s="16">
        <v>9718.83</v>
      </c>
      <c r="G44" s="19"/>
      <c r="H44" s="19">
        <f t="shared" si="6"/>
        <v>-1963.17</v>
      </c>
      <c r="I44" s="16">
        <v>184</v>
      </c>
      <c r="J44" s="16">
        <v>0</v>
      </c>
      <c r="K44" s="16">
        <v>10071.49</v>
      </c>
      <c r="L44" s="16">
        <v>1668</v>
      </c>
      <c r="M44" s="19"/>
      <c r="N44" s="19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3">
        <v>1920</v>
      </c>
      <c r="AG44" s="28">
        <f t="shared" si="2"/>
        <v>23562.32</v>
      </c>
    </row>
    <row r="45" spans="1:33" ht="12.75">
      <c r="A45" s="63" t="s">
        <v>44</v>
      </c>
      <c r="B45" s="4">
        <v>250000072</v>
      </c>
      <c r="C45" s="16">
        <v>71011</v>
      </c>
      <c r="D45" s="16">
        <v>17754</v>
      </c>
      <c r="E45" s="16">
        <v>21376.72</v>
      </c>
      <c r="F45" s="16">
        <v>17752.86</v>
      </c>
      <c r="G45" s="19">
        <f t="shared" si="7"/>
        <v>3622.720000000001</v>
      </c>
      <c r="H45" s="19"/>
      <c r="I45" s="16">
        <v>72</v>
      </c>
      <c r="J45" s="16">
        <v>8</v>
      </c>
      <c r="K45" s="16">
        <v>16927.86</v>
      </c>
      <c r="L45" s="16">
        <v>2360</v>
      </c>
      <c r="M45" s="19"/>
      <c r="N45" s="19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3">
        <v>4244</v>
      </c>
      <c r="AG45" s="28">
        <f t="shared" si="2"/>
        <v>41356.72</v>
      </c>
    </row>
    <row r="46" spans="1:33" ht="38.25">
      <c r="A46" s="63" t="s">
        <v>82</v>
      </c>
      <c r="B46" s="4">
        <v>961600006</v>
      </c>
      <c r="C46" s="16">
        <v>23792</v>
      </c>
      <c r="D46" s="16">
        <v>5949</v>
      </c>
      <c r="E46" s="16">
        <v>8076.6</v>
      </c>
      <c r="F46" s="16">
        <v>5947.13</v>
      </c>
      <c r="G46" s="19">
        <f t="shared" si="7"/>
        <v>2127.6000000000004</v>
      </c>
      <c r="H46" s="19"/>
      <c r="I46" s="16">
        <v>300</v>
      </c>
      <c r="J46" s="16">
        <v>148</v>
      </c>
      <c r="K46" s="16">
        <v>2396.25</v>
      </c>
      <c r="L46" s="16">
        <v>456</v>
      </c>
      <c r="M46" s="19"/>
      <c r="N46" s="19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3">
        <v>1564</v>
      </c>
      <c r="AG46" s="28">
        <f t="shared" si="2"/>
        <v>10663.380000000001</v>
      </c>
    </row>
    <row r="47" spans="1:33" ht="25.5">
      <c r="A47" s="63" t="s">
        <v>10</v>
      </c>
      <c r="B47" s="4">
        <v>500200013</v>
      </c>
      <c r="C47" s="16">
        <v>8271</v>
      </c>
      <c r="D47" s="16">
        <v>2067</v>
      </c>
      <c r="E47" s="16">
        <v>1322.23</v>
      </c>
      <c r="F47" s="16">
        <v>1163.23</v>
      </c>
      <c r="G47" s="19"/>
      <c r="H47" s="19">
        <f t="shared" si="6"/>
        <v>-744.77</v>
      </c>
      <c r="I47" s="16">
        <v>8</v>
      </c>
      <c r="J47" s="16">
        <v>4</v>
      </c>
      <c r="K47" s="16"/>
      <c r="L47" s="16"/>
      <c r="M47" s="19"/>
      <c r="N47" s="19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3">
        <v>188</v>
      </c>
      <c r="AG47" s="28">
        <f t="shared" si="2"/>
        <v>1359.23</v>
      </c>
    </row>
    <row r="48" spans="1:33" ht="12.75">
      <c r="A48" s="63" t="s">
        <v>6</v>
      </c>
      <c r="B48" s="4">
        <v>360200009</v>
      </c>
      <c r="C48" s="16">
        <v>37352</v>
      </c>
      <c r="D48" s="16">
        <v>9336</v>
      </c>
      <c r="E48" s="16">
        <v>9313.42</v>
      </c>
      <c r="F48" s="16">
        <v>9178.26</v>
      </c>
      <c r="G48" s="19"/>
      <c r="H48" s="19">
        <f t="shared" si="6"/>
        <v>-22.579999999999927</v>
      </c>
      <c r="I48" s="16">
        <v>192</v>
      </c>
      <c r="J48" s="16">
        <v>0</v>
      </c>
      <c r="K48" s="16">
        <v>354.86</v>
      </c>
      <c r="L48" s="16">
        <v>88</v>
      </c>
      <c r="M48" s="19"/>
      <c r="N48" s="19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3">
        <v>924</v>
      </c>
      <c r="AG48" s="28">
        <f t="shared" si="2"/>
        <v>10737.12</v>
      </c>
    </row>
    <row r="49" spans="1:33" ht="25.5">
      <c r="A49" s="63" t="s">
        <v>67</v>
      </c>
      <c r="B49" s="4">
        <v>380200004</v>
      </c>
      <c r="C49" s="16">
        <v>81406</v>
      </c>
      <c r="D49" s="16">
        <v>20352</v>
      </c>
      <c r="E49" s="16">
        <v>19106.95</v>
      </c>
      <c r="F49" s="16">
        <v>19106.95</v>
      </c>
      <c r="G49" s="19"/>
      <c r="H49" s="19">
        <f t="shared" si="6"/>
        <v>-1245.0499999999993</v>
      </c>
      <c r="I49" s="16">
        <v>1072</v>
      </c>
      <c r="J49" s="16">
        <v>0</v>
      </c>
      <c r="K49" s="16"/>
      <c r="L49" s="16"/>
      <c r="M49" s="19"/>
      <c r="N49" s="19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3">
        <v>344</v>
      </c>
      <c r="AG49" s="28">
        <f t="shared" si="2"/>
        <v>20522.95</v>
      </c>
    </row>
    <row r="50" spans="1:33" ht="12.75">
      <c r="A50" s="63" t="s">
        <v>83</v>
      </c>
      <c r="B50" s="4">
        <v>500200054</v>
      </c>
      <c r="C50" s="16">
        <v>2262</v>
      </c>
      <c r="D50" s="16">
        <v>2262</v>
      </c>
      <c r="E50" s="16">
        <v>2261.97</v>
      </c>
      <c r="F50" s="16">
        <v>2261.9700000000003</v>
      </c>
      <c r="G50" s="19"/>
      <c r="H50" s="19">
        <f t="shared" si="6"/>
        <v>-0.03000000000020009</v>
      </c>
      <c r="I50" s="16">
        <v>0</v>
      </c>
      <c r="J50" s="16">
        <v>0</v>
      </c>
      <c r="K50" s="16"/>
      <c r="L50" s="16"/>
      <c r="M50" s="19"/>
      <c r="N50" s="19"/>
      <c r="O50" s="22">
        <v>22053</v>
      </c>
      <c r="P50" s="22">
        <v>3324</v>
      </c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3">
        <v>0</v>
      </c>
      <c r="AG50" s="28">
        <f t="shared" si="2"/>
        <v>27638.97</v>
      </c>
    </row>
    <row r="51" spans="1:33" ht="25.5">
      <c r="A51" s="63" t="s">
        <v>32</v>
      </c>
      <c r="B51" s="4">
        <v>500200037</v>
      </c>
      <c r="C51" s="16">
        <v>36297</v>
      </c>
      <c r="D51" s="16">
        <v>9075</v>
      </c>
      <c r="E51" s="16">
        <v>10997.3</v>
      </c>
      <c r="F51" s="16">
        <v>9074.68</v>
      </c>
      <c r="G51" s="19">
        <f t="shared" si="7"/>
        <v>1922.2999999999993</v>
      </c>
      <c r="H51" s="19"/>
      <c r="I51" s="16">
        <v>144</v>
      </c>
      <c r="J51" s="16">
        <v>8</v>
      </c>
      <c r="K51" s="16">
        <v>9621.45</v>
      </c>
      <c r="L51" s="16">
        <v>1732</v>
      </c>
      <c r="M51" s="19"/>
      <c r="N51" s="19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3">
        <v>2360</v>
      </c>
      <c r="AG51" s="28">
        <f t="shared" si="2"/>
        <v>22932.13</v>
      </c>
    </row>
    <row r="52" spans="1:33" ht="25.5">
      <c r="A52" s="63" t="s">
        <v>41</v>
      </c>
      <c r="B52" s="4">
        <v>660200029</v>
      </c>
      <c r="C52" s="16">
        <v>49455</v>
      </c>
      <c r="D52" s="16">
        <v>12363</v>
      </c>
      <c r="E52" s="16">
        <v>14991.039999999999</v>
      </c>
      <c r="F52" s="16">
        <v>12360.420000000002</v>
      </c>
      <c r="G52" s="19">
        <f t="shared" si="7"/>
        <v>2628.039999999999</v>
      </c>
      <c r="H52" s="19"/>
      <c r="I52" s="16">
        <v>52</v>
      </c>
      <c r="J52" s="16">
        <v>0</v>
      </c>
      <c r="K52" s="16">
        <v>8936.3</v>
      </c>
      <c r="L52" s="16">
        <v>1336</v>
      </c>
      <c r="M52" s="19"/>
      <c r="N52" s="19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3">
        <v>3416</v>
      </c>
      <c r="AG52" s="28">
        <f t="shared" si="2"/>
        <v>26100.72</v>
      </c>
    </row>
    <row r="53" spans="1:33" ht="25.5">
      <c r="A53" s="63" t="s">
        <v>56</v>
      </c>
      <c r="B53" s="4">
        <v>250000073</v>
      </c>
      <c r="C53" s="16">
        <v>21291</v>
      </c>
      <c r="D53" s="16">
        <v>5322</v>
      </c>
      <c r="E53" s="16">
        <v>4870.57</v>
      </c>
      <c r="F53" s="16">
        <v>4870.57</v>
      </c>
      <c r="G53" s="19"/>
      <c r="H53" s="19">
        <f t="shared" si="6"/>
        <v>-451.4300000000003</v>
      </c>
      <c r="I53" s="16">
        <v>84</v>
      </c>
      <c r="J53" s="16">
        <v>0</v>
      </c>
      <c r="K53" s="16">
        <v>5231.93</v>
      </c>
      <c r="L53" s="16">
        <v>780</v>
      </c>
      <c r="M53" s="19"/>
      <c r="N53" s="19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3">
        <v>788</v>
      </c>
      <c r="AG53" s="28">
        <f t="shared" si="2"/>
        <v>11754.5</v>
      </c>
    </row>
    <row r="54" spans="1:33" ht="25.5">
      <c r="A54" s="63" t="s">
        <v>33</v>
      </c>
      <c r="B54" s="4">
        <v>660200035</v>
      </c>
      <c r="C54" s="16">
        <v>22219</v>
      </c>
      <c r="D54" s="16">
        <v>5556</v>
      </c>
      <c r="E54" s="16">
        <v>1811.34</v>
      </c>
      <c r="F54" s="16">
        <v>1811.3400000000001</v>
      </c>
      <c r="G54" s="19"/>
      <c r="H54" s="19">
        <f t="shared" si="6"/>
        <v>-3744.66</v>
      </c>
      <c r="I54" s="16">
        <v>12</v>
      </c>
      <c r="J54" s="16">
        <v>0</v>
      </c>
      <c r="K54" s="16"/>
      <c r="L54" s="16"/>
      <c r="M54" s="19"/>
      <c r="N54" s="19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3">
        <v>216</v>
      </c>
      <c r="AG54" s="28">
        <f t="shared" si="2"/>
        <v>2039.3400000000001</v>
      </c>
    </row>
    <row r="55" spans="1:33" ht="38.25">
      <c r="A55" s="63" t="s">
        <v>57</v>
      </c>
      <c r="B55" s="4">
        <v>961000004</v>
      </c>
      <c r="C55" s="16">
        <v>3294</v>
      </c>
      <c r="D55" s="16">
        <v>825</v>
      </c>
      <c r="E55" s="16">
        <v>837.84</v>
      </c>
      <c r="F55" s="16">
        <v>815.98</v>
      </c>
      <c r="G55" s="19">
        <f t="shared" si="7"/>
        <v>12.840000000000032</v>
      </c>
      <c r="H55" s="19"/>
      <c r="I55" s="16">
        <v>24</v>
      </c>
      <c r="J55" s="16">
        <v>0</v>
      </c>
      <c r="K55" s="16">
        <v>1202.97</v>
      </c>
      <c r="L55" s="16">
        <v>184</v>
      </c>
      <c r="M55" s="19"/>
      <c r="N55" s="19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3">
        <v>180</v>
      </c>
      <c r="AG55" s="28">
        <f t="shared" si="2"/>
        <v>2406.95</v>
      </c>
    </row>
    <row r="56" spans="1:33" ht="25.5">
      <c r="A56" s="63" t="s">
        <v>34</v>
      </c>
      <c r="B56" s="4">
        <v>250000071</v>
      </c>
      <c r="C56" s="16">
        <v>53127</v>
      </c>
      <c r="D56" s="16">
        <v>13281</v>
      </c>
      <c r="E56" s="16">
        <v>15294.93</v>
      </c>
      <c r="F56" s="16">
        <v>13279.550000000001</v>
      </c>
      <c r="G56" s="19">
        <f t="shared" si="7"/>
        <v>2013.9300000000003</v>
      </c>
      <c r="H56" s="19"/>
      <c r="I56" s="16">
        <v>84</v>
      </c>
      <c r="J56" s="16">
        <v>20</v>
      </c>
      <c r="K56" s="16">
        <v>8326.21</v>
      </c>
      <c r="L56" s="16">
        <v>1196</v>
      </c>
      <c r="M56" s="19"/>
      <c r="N56" s="19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3">
        <v>3000</v>
      </c>
      <c r="AG56" s="28">
        <f t="shared" si="2"/>
        <v>25885.760000000002</v>
      </c>
    </row>
    <row r="57" spans="1:33" ht="25.5">
      <c r="A57" s="63" t="s">
        <v>16</v>
      </c>
      <c r="B57" s="4">
        <v>660200010</v>
      </c>
      <c r="C57" s="16">
        <v>58732</v>
      </c>
      <c r="D57" s="16">
        <v>14682</v>
      </c>
      <c r="E57" s="16">
        <v>15084.7</v>
      </c>
      <c r="F57" s="16">
        <v>14679.2</v>
      </c>
      <c r="G57" s="19">
        <f t="shared" si="7"/>
        <v>402.7000000000007</v>
      </c>
      <c r="H57" s="19"/>
      <c r="I57" s="16">
        <v>144</v>
      </c>
      <c r="J57" s="16">
        <v>16</v>
      </c>
      <c r="K57" s="16"/>
      <c r="L57" s="16"/>
      <c r="M57" s="19"/>
      <c r="N57" s="19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3">
        <v>2216</v>
      </c>
      <c r="AG57" s="28">
        <f t="shared" si="2"/>
        <v>17039.2</v>
      </c>
    </row>
    <row r="58" spans="1:33" ht="25.5">
      <c r="A58" s="63" t="s">
        <v>12</v>
      </c>
      <c r="B58" s="4">
        <v>961600013</v>
      </c>
      <c r="C58" s="16">
        <v>53835</v>
      </c>
      <c r="D58" s="16">
        <v>13458</v>
      </c>
      <c r="E58" s="16">
        <v>11616.61</v>
      </c>
      <c r="F58" s="16">
        <v>10978.75</v>
      </c>
      <c r="G58" s="19"/>
      <c r="H58" s="19">
        <f t="shared" si="6"/>
        <v>-1841.3899999999994</v>
      </c>
      <c r="I58" s="16">
        <v>1072</v>
      </c>
      <c r="J58" s="16">
        <v>36</v>
      </c>
      <c r="K58" s="16"/>
      <c r="L58" s="16"/>
      <c r="M58" s="19"/>
      <c r="N58" s="19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3">
        <v>3168</v>
      </c>
      <c r="AG58" s="28">
        <f t="shared" si="2"/>
        <v>15218.75</v>
      </c>
    </row>
    <row r="59" spans="1:33" ht="25.5">
      <c r="A59" s="63" t="s">
        <v>35</v>
      </c>
      <c r="B59" s="4">
        <v>250000085</v>
      </c>
      <c r="C59" s="16">
        <v>18099</v>
      </c>
      <c r="D59" s="16">
        <v>4524</v>
      </c>
      <c r="E59" s="16">
        <v>6125.94</v>
      </c>
      <c r="F59" s="16">
        <v>4521.4</v>
      </c>
      <c r="G59" s="19">
        <f t="shared" si="7"/>
        <v>1601.9399999999996</v>
      </c>
      <c r="H59" s="19"/>
      <c r="I59" s="16">
        <v>20</v>
      </c>
      <c r="J59" s="16">
        <v>4</v>
      </c>
      <c r="K59" s="16"/>
      <c r="L59" s="16"/>
      <c r="M59" s="19"/>
      <c r="N59" s="19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3">
        <v>952</v>
      </c>
      <c r="AG59" s="28">
        <f t="shared" si="2"/>
        <v>5493.4</v>
      </c>
    </row>
    <row r="60" spans="1:33" ht="12.75">
      <c r="A60" s="63" t="s">
        <v>84</v>
      </c>
      <c r="B60" s="4">
        <v>700800009</v>
      </c>
      <c r="C60" s="16">
        <v>15127</v>
      </c>
      <c r="D60" s="16">
        <v>3780</v>
      </c>
      <c r="E60" s="16">
        <v>6951.06</v>
      </c>
      <c r="F60" s="16">
        <v>3778.4000000000005</v>
      </c>
      <c r="G60" s="19">
        <f t="shared" si="7"/>
        <v>3171.0600000000004</v>
      </c>
      <c r="H60" s="19"/>
      <c r="I60" s="16">
        <v>40</v>
      </c>
      <c r="J60" s="16">
        <v>4</v>
      </c>
      <c r="K60" s="16">
        <v>12756.25</v>
      </c>
      <c r="L60" s="16">
        <v>1644</v>
      </c>
      <c r="M60" s="19"/>
      <c r="N60" s="19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3">
        <v>940</v>
      </c>
      <c r="AG60" s="28">
        <f t="shared" si="2"/>
        <v>19158.65</v>
      </c>
    </row>
    <row r="61" spans="1:33" ht="25.5">
      <c r="A61" s="63" t="s">
        <v>55</v>
      </c>
      <c r="B61" s="4">
        <v>250000021</v>
      </c>
      <c r="C61" s="16">
        <v>109655</v>
      </c>
      <c r="D61" s="16">
        <v>27414</v>
      </c>
      <c r="E61" s="16">
        <v>30190.54</v>
      </c>
      <c r="F61" s="16">
        <v>27412.91</v>
      </c>
      <c r="G61" s="19">
        <f t="shared" si="7"/>
        <v>2776.540000000001</v>
      </c>
      <c r="H61" s="19"/>
      <c r="I61" s="16">
        <v>308</v>
      </c>
      <c r="J61" s="16">
        <v>12</v>
      </c>
      <c r="K61" s="16">
        <v>492.05</v>
      </c>
      <c r="L61" s="16">
        <v>100</v>
      </c>
      <c r="M61" s="19"/>
      <c r="N61" s="19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3">
        <v>1864</v>
      </c>
      <c r="AG61" s="28">
        <f t="shared" si="2"/>
        <v>30176.96</v>
      </c>
    </row>
    <row r="62" spans="1:33" ht="12.75">
      <c r="A62" s="63" t="s">
        <v>93</v>
      </c>
      <c r="B62" s="4">
        <v>250000180</v>
      </c>
      <c r="C62" s="16">
        <v>57232</v>
      </c>
      <c r="D62" s="16">
        <v>14307</v>
      </c>
      <c r="E62" s="16">
        <v>17461</v>
      </c>
      <c r="F62" s="16">
        <v>14306.740000000002</v>
      </c>
      <c r="G62" s="19">
        <f t="shared" si="7"/>
        <v>3154</v>
      </c>
      <c r="H62" s="19"/>
      <c r="I62" s="16">
        <v>88</v>
      </c>
      <c r="J62" s="16">
        <v>0</v>
      </c>
      <c r="K62" s="16">
        <v>18152.89</v>
      </c>
      <c r="L62" s="16">
        <v>2876</v>
      </c>
      <c r="M62" s="19"/>
      <c r="N62" s="19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3">
        <v>3928</v>
      </c>
      <c r="AG62" s="28">
        <f t="shared" si="2"/>
        <v>39351.630000000005</v>
      </c>
    </row>
    <row r="63" spans="1:33" ht="25.5">
      <c r="A63" s="63" t="s">
        <v>9</v>
      </c>
      <c r="B63" s="4">
        <v>500200035</v>
      </c>
      <c r="C63" s="16">
        <v>65928</v>
      </c>
      <c r="D63" s="16">
        <v>16482</v>
      </c>
      <c r="E63" s="16">
        <v>21319.34</v>
      </c>
      <c r="F63" s="16">
        <v>16481.6</v>
      </c>
      <c r="G63" s="19">
        <f t="shared" si="7"/>
        <v>4837.34</v>
      </c>
      <c r="H63" s="19"/>
      <c r="I63" s="16">
        <v>200</v>
      </c>
      <c r="J63" s="16">
        <v>20</v>
      </c>
      <c r="K63" s="16">
        <v>666.82</v>
      </c>
      <c r="L63" s="16">
        <v>136</v>
      </c>
      <c r="M63" s="19"/>
      <c r="N63" s="19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3">
        <v>2048</v>
      </c>
      <c r="AG63" s="28">
        <f t="shared" si="2"/>
        <v>19532.42</v>
      </c>
    </row>
    <row r="64" spans="1:33" ht="25.5">
      <c r="A64" s="63" t="s">
        <v>36</v>
      </c>
      <c r="B64" s="4">
        <v>250000039</v>
      </c>
      <c r="C64" s="16">
        <v>7557</v>
      </c>
      <c r="D64" s="16">
        <v>1890</v>
      </c>
      <c r="E64" s="16">
        <v>1965.69</v>
      </c>
      <c r="F64" s="16">
        <v>1878.05</v>
      </c>
      <c r="G64" s="19">
        <f t="shared" si="7"/>
        <v>75.69000000000005</v>
      </c>
      <c r="H64" s="19"/>
      <c r="I64" s="16">
        <v>16</v>
      </c>
      <c r="J64" s="16">
        <v>0</v>
      </c>
      <c r="K64" s="16">
        <v>1648.87</v>
      </c>
      <c r="L64" s="16">
        <v>248</v>
      </c>
      <c r="M64" s="19"/>
      <c r="N64" s="19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3">
        <v>476</v>
      </c>
      <c r="AG64" s="28">
        <f t="shared" si="2"/>
        <v>4266.92</v>
      </c>
    </row>
    <row r="65" spans="1:33" ht="25.5">
      <c r="A65" s="63" t="s">
        <v>68</v>
      </c>
      <c r="B65" s="4">
        <v>801600078</v>
      </c>
      <c r="C65" s="16">
        <v>23472</v>
      </c>
      <c r="D65" s="16">
        <v>5868</v>
      </c>
      <c r="E65" s="16">
        <v>1673.51</v>
      </c>
      <c r="F65" s="16">
        <v>1673.51</v>
      </c>
      <c r="G65" s="19"/>
      <c r="H65" s="19">
        <f t="shared" si="6"/>
        <v>-4194.49</v>
      </c>
      <c r="I65" s="16">
        <v>60</v>
      </c>
      <c r="J65" s="16">
        <v>0</v>
      </c>
      <c r="K65" s="16"/>
      <c r="L65" s="16"/>
      <c r="M65" s="19"/>
      <c r="N65" s="19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3">
        <v>104</v>
      </c>
      <c r="AG65" s="28">
        <f t="shared" si="2"/>
        <v>1837.51</v>
      </c>
    </row>
    <row r="66" spans="1:33" ht="38.25">
      <c r="A66" s="63" t="s">
        <v>37</v>
      </c>
      <c r="B66" s="4">
        <v>380200026</v>
      </c>
      <c r="C66" s="16">
        <v>48958</v>
      </c>
      <c r="D66" s="16">
        <v>12240</v>
      </c>
      <c r="E66" s="16">
        <v>11669.3</v>
      </c>
      <c r="F66" s="16">
        <v>11669.3</v>
      </c>
      <c r="G66" s="19"/>
      <c r="H66" s="19">
        <f t="shared" si="6"/>
        <v>-570.7000000000007</v>
      </c>
      <c r="I66" s="16">
        <v>64</v>
      </c>
      <c r="J66" s="16">
        <v>0</v>
      </c>
      <c r="K66" s="16">
        <v>1125.11</v>
      </c>
      <c r="L66" s="16"/>
      <c r="M66" s="19"/>
      <c r="N66" s="19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>
        <v>992.51</v>
      </c>
      <c r="Z66" s="22"/>
      <c r="AA66" s="22"/>
      <c r="AB66" s="22"/>
      <c r="AC66" s="22"/>
      <c r="AD66" s="22"/>
      <c r="AE66" s="22"/>
      <c r="AF66" s="3">
        <v>627</v>
      </c>
      <c r="AG66" s="28">
        <f t="shared" si="2"/>
        <v>14477.92</v>
      </c>
    </row>
    <row r="67" spans="1:33" ht="25.5">
      <c r="A67" s="63" t="s">
        <v>19</v>
      </c>
      <c r="B67" s="4">
        <v>940200005</v>
      </c>
      <c r="C67" s="16">
        <v>34398</v>
      </c>
      <c r="D67" s="16">
        <v>8601</v>
      </c>
      <c r="E67" s="16">
        <v>6143.22</v>
      </c>
      <c r="F67" s="16">
        <v>6143.219999999999</v>
      </c>
      <c r="G67" s="19"/>
      <c r="H67" s="19">
        <f t="shared" si="6"/>
        <v>-2457.7799999999997</v>
      </c>
      <c r="I67" s="16">
        <v>144</v>
      </c>
      <c r="J67" s="16">
        <v>0</v>
      </c>
      <c r="K67" s="16"/>
      <c r="L67" s="16"/>
      <c r="M67" s="19"/>
      <c r="N67" s="19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3">
        <v>872</v>
      </c>
      <c r="AG67" s="28">
        <f t="shared" si="2"/>
        <v>7159.219999999999</v>
      </c>
    </row>
    <row r="68" spans="1:33" ht="12.75">
      <c r="A68" s="63" t="s">
        <v>85</v>
      </c>
      <c r="B68" s="4">
        <v>420200066</v>
      </c>
      <c r="C68" s="16">
        <v>71133</v>
      </c>
      <c r="D68" s="16">
        <v>17784</v>
      </c>
      <c r="E68" s="16">
        <v>23713.68</v>
      </c>
      <c r="F68" s="16">
        <v>17783.800000000003</v>
      </c>
      <c r="G68" s="19">
        <f t="shared" si="7"/>
        <v>5929.68</v>
      </c>
      <c r="H68" s="19"/>
      <c r="I68" s="16">
        <v>60</v>
      </c>
      <c r="J68" s="16">
        <v>76</v>
      </c>
      <c r="K68" s="16"/>
      <c r="L68" s="16"/>
      <c r="M68" s="19"/>
      <c r="N68" s="19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3">
        <v>876</v>
      </c>
      <c r="AG68" s="28">
        <f t="shared" si="2"/>
        <v>18719.800000000003</v>
      </c>
    </row>
    <row r="69" spans="1:33" ht="25.5">
      <c r="A69" s="63" t="s">
        <v>42</v>
      </c>
      <c r="B69" s="4">
        <v>940200012</v>
      </c>
      <c r="C69" s="16">
        <v>2574</v>
      </c>
      <c r="D69" s="16">
        <v>645</v>
      </c>
      <c r="E69" s="16">
        <v>303.56</v>
      </c>
      <c r="F69" s="16">
        <v>303.56</v>
      </c>
      <c r="G69" s="19"/>
      <c r="H69" s="19">
        <f t="shared" si="6"/>
        <v>-341.44</v>
      </c>
      <c r="I69" s="16">
        <v>4</v>
      </c>
      <c r="J69" s="16">
        <v>0</v>
      </c>
      <c r="K69" s="16"/>
      <c r="L69" s="16"/>
      <c r="M69" s="19"/>
      <c r="N69" s="19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3">
        <v>44</v>
      </c>
      <c r="AG69" s="28">
        <f t="shared" si="2"/>
        <v>351.56</v>
      </c>
    </row>
    <row r="70" spans="1:33" ht="25.5">
      <c r="A70" s="63" t="s">
        <v>88</v>
      </c>
      <c r="B70" s="4">
        <v>250000106</v>
      </c>
      <c r="C70" s="16">
        <v>55616</v>
      </c>
      <c r="D70" s="16">
        <v>13905</v>
      </c>
      <c r="E70" s="16">
        <v>29037.97</v>
      </c>
      <c r="F70" s="16">
        <v>13903.08</v>
      </c>
      <c r="G70" s="19">
        <f t="shared" si="7"/>
        <v>15132.970000000001</v>
      </c>
      <c r="H70" s="19"/>
      <c r="I70" s="16">
        <v>112</v>
      </c>
      <c r="J70" s="16">
        <v>0</v>
      </c>
      <c r="K70" s="16">
        <v>14664.92</v>
      </c>
      <c r="L70" s="16">
        <v>1828</v>
      </c>
      <c r="M70" s="19"/>
      <c r="N70" s="19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3">
        <v>4712</v>
      </c>
      <c r="AG70" s="28">
        <f>F70+I70+K70+L70+M70+N70+O70+P70+Q70+R70+S70+T70+U70+V70+W70+X70+Y70+Z70+AA70+AB70+AC70+AD70+AF70+AE70</f>
        <v>35220</v>
      </c>
    </row>
    <row r="71" spans="1:34" ht="14.25">
      <c r="A71" s="39" t="s">
        <v>5</v>
      </c>
      <c r="B71" s="39"/>
      <c r="C71" s="40">
        <f aca="true" t="shared" si="8" ref="C71:AG71">SUM(C9+C20+C29)</f>
        <v>14277338</v>
      </c>
      <c r="D71" s="40">
        <f t="shared" si="8"/>
        <v>3583645</v>
      </c>
      <c r="E71" s="40">
        <f t="shared" si="8"/>
        <v>3260492.1100000003</v>
      </c>
      <c r="F71" s="40">
        <f t="shared" si="8"/>
        <v>3142304.8000000003</v>
      </c>
      <c r="G71" s="40">
        <f t="shared" si="8"/>
        <v>91494.14000000004</v>
      </c>
      <c r="H71" s="40">
        <f t="shared" si="8"/>
        <v>-414647.0299999998</v>
      </c>
      <c r="I71" s="40">
        <f t="shared" si="8"/>
        <v>70139</v>
      </c>
      <c r="J71" s="40">
        <f t="shared" si="8"/>
        <v>3044</v>
      </c>
      <c r="K71" s="40">
        <f t="shared" si="8"/>
        <v>236963.34999999998</v>
      </c>
      <c r="L71" s="40">
        <f t="shared" si="8"/>
        <v>32115</v>
      </c>
      <c r="M71" s="40">
        <f t="shared" si="8"/>
        <v>302</v>
      </c>
      <c r="N71" s="40">
        <f t="shared" si="8"/>
        <v>32</v>
      </c>
      <c r="O71" s="40">
        <f t="shared" si="8"/>
        <v>555263.75</v>
      </c>
      <c r="P71" s="40">
        <f t="shared" si="8"/>
        <v>36930.85</v>
      </c>
      <c r="Q71" s="40">
        <f t="shared" si="8"/>
        <v>149124.62</v>
      </c>
      <c r="R71" s="40">
        <f t="shared" si="8"/>
        <v>7343</v>
      </c>
      <c r="S71" s="40">
        <f t="shared" si="8"/>
        <v>0</v>
      </c>
      <c r="T71" s="40">
        <f t="shared" si="8"/>
        <v>0</v>
      </c>
      <c r="U71" s="40">
        <f t="shared" si="8"/>
        <v>3372.12</v>
      </c>
      <c r="V71" s="40">
        <f t="shared" si="8"/>
        <v>48</v>
      </c>
      <c r="W71" s="40">
        <f t="shared" si="8"/>
        <v>4820.42</v>
      </c>
      <c r="X71" s="40">
        <f t="shared" si="8"/>
        <v>33</v>
      </c>
      <c r="Y71" s="40">
        <f t="shared" si="8"/>
        <v>27663.789999999997</v>
      </c>
      <c r="Z71" s="40">
        <f t="shared" si="8"/>
        <v>127</v>
      </c>
      <c r="AA71" s="40">
        <f t="shared" si="8"/>
        <v>0</v>
      </c>
      <c r="AB71" s="40">
        <f t="shared" si="8"/>
        <v>0</v>
      </c>
      <c r="AC71" s="40">
        <f t="shared" si="8"/>
        <v>189.2</v>
      </c>
      <c r="AD71" s="40">
        <f t="shared" si="8"/>
        <v>0</v>
      </c>
      <c r="AE71" s="41">
        <f t="shared" si="8"/>
        <v>55593.71000000001</v>
      </c>
      <c r="AF71" s="40">
        <f t="shared" si="8"/>
        <v>350504</v>
      </c>
      <c r="AG71" s="40">
        <f t="shared" si="8"/>
        <v>4672869.61</v>
      </c>
      <c r="AH71" s="21"/>
    </row>
    <row r="72" spans="1:34" s="1" customFormat="1" ht="12.75">
      <c r="A72" s="2"/>
      <c r="B72" s="2"/>
      <c r="AG72" s="33"/>
      <c r="AH72" s="33"/>
    </row>
    <row r="73" spans="1:33" s="1" customFormat="1" ht="15" customHeight="1">
      <c r="A73" s="62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AF73" s="33"/>
      <c r="AG73" s="33"/>
    </row>
    <row r="74" spans="32:33" ht="12.75">
      <c r="AF74" s="21"/>
      <c r="AG74" s="21"/>
    </row>
    <row r="75" spans="5:33" ht="12.75">
      <c r="E75" s="21"/>
      <c r="F75" s="21"/>
      <c r="M75" s="21"/>
      <c r="N75" s="21"/>
      <c r="O75" s="21"/>
      <c r="P75" s="21"/>
      <c r="Q75" s="21"/>
      <c r="R75" s="21"/>
      <c r="AG75" s="21"/>
    </row>
    <row r="76" spans="1:32" ht="15.75">
      <c r="A76" s="53"/>
      <c r="B76" s="53"/>
      <c r="C76" s="54"/>
      <c r="D76" s="54"/>
      <c r="E76" s="54"/>
      <c r="I76" s="55"/>
      <c r="J76" s="49"/>
      <c r="AF76" s="21"/>
    </row>
  </sheetData>
  <sheetProtection/>
  <mergeCells count="27">
    <mergeCell ref="A2:M2"/>
    <mergeCell ref="C6:C7"/>
    <mergeCell ref="D6:D7"/>
    <mergeCell ref="E6:E7"/>
    <mergeCell ref="M5:N6"/>
    <mergeCell ref="I6:J6"/>
    <mergeCell ref="A5:B7"/>
    <mergeCell ref="K5:L6"/>
    <mergeCell ref="A76:E76"/>
    <mergeCell ref="I76:J76"/>
    <mergeCell ref="A8:B8"/>
    <mergeCell ref="F6:F7"/>
    <mergeCell ref="H6:H7"/>
    <mergeCell ref="W5:X6"/>
    <mergeCell ref="C5:J5"/>
    <mergeCell ref="Q5:R6"/>
    <mergeCell ref="A73:M73"/>
    <mergeCell ref="G6:G7"/>
    <mergeCell ref="O5:P6"/>
    <mergeCell ref="AG5:AG7"/>
    <mergeCell ref="AC5:AD6"/>
    <mergeCell ref="AF5:AF7"/>
    <mergeCell ref="S5:T6"/>
    <mergeCell ref="U5:V6"/>
    <mergeCell ref="Y5:Z6"/>
    <mergeCell ref="AE5:AE7"/>
    <mergeCell ref="AA5:AB6"/>
  </mergeCells>
  <printOptions/>
  <pageMargins left="0.2755905511811024" right="0.2362204724409449" top="0.15748031496062992" bottom="0.15748031496062992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2021-05-26T10:49:14Z</cp:lastPrinted>
  <dcterms:created xsi:type="dcterms:W3CDTF">2006-03-14T12:21:32Z</dcterms:created>
  <dcterms:modified xsi:type="dcterms:W3CDTF">2021-05-28T12:10:03Z</dcterms:modified>
  <cp:category/>
  <cp:version/>
  <cp:contentType/>
  <cp:contentStatus/>
</cp:coreProperties>
</file>