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7" yWindow="32767" windowWidth="28800" windowHeight="12315" activeTab="0"/>
  </bookViews>
  <sheets>
    <sheet name="Rīga" sheetId="1" r:id="rId1"/>
  </sheets>
  <definedNames>
    <definedName name="_xlnm.Print_Titles" localSheetId="0">'Rīga'!$5:$7</definedName>
  </definedNames>
  <calcPr fullCalcOnLoad="1"/>
</workbook>
</file>

<file path=xl/sharedStrings.xml><?xml version="1.0" encoding="utf-8"?>
<sst xmlns="http://schemas.openxmlformats.org/spreadsheetml/2006/main" count="357" uniqueCount="202">
  <si>
    <t>Finansējuma neizpilde</t>
  </si>
  <si>
    <t>Stacionārās ārstniecības iestādes, kopā</t>
  </si>
  <si>
    <t>līguma ietvaros</t>
  </si>
  <si>
    <t>Veiktais darba apjoms līguma ietvaros</t>
  </si>
  <si>
    <t>Pārstrāde virs līguma summas</t>
  </si>
  <si>
    <t>KOPĀ</t>
  </si>
  <si>
    <t>Ārstniecības iestādes</t>
  </si>
  <si>
    <t>Līguma summa</t>
  </si>
  <si>
    <t>Pārskata perioda finansējums</t>
  </si>
  <si>
    <t>Veiktais darba apjoms pārskata periodā</t>
  </si>
  <si>
    <t>Profilaktiskās apskates (ieskaitot laboratoriskos pakalpojumus ar kodiem AP0803,AP0804,AP204 un AP205)</t>
  </si>
  <si>
    <t>Ārstniecības iestādes ieņēmumi kopā</t>
  </si>
  <si>
    <t>veiktais darba apjoms</t>
  </si>
  <si>
    <t>7=4-3</t>
  </si>
  <si>
    <t>t.sk.</t>
  </si>
  <si>
    <t>6=4-3</t>
  </si>
  <si>
    <t xml:space="preserve">Prognozējamā invaliditāte un novēršamās invaliditātes ārstu konsīlijs </t>
  </si>
  <si>
    <t>Augsta riska bērnu profilakse pret sezonālo saslimšanu ar respiratori sincitiālo vīrusu (Synagi) (kods AP47)</t>
  </si>
  <si>
    <t>Hroniska un akūta nieru aizstājējterapija dienas stacionārā</t>
  </si>
  <si>
    <t>Epizodes un manipulācijas</t>
  </si>
  <si>
    <t>Priekšlaicīgi dzimušo bērnu profilakse</t>
  </si>
  <si>
    <t xml:space="preserve">Fiksētais ikmēneša maksājums  
ārstu speciālistu kabinetiem un struktūrvienībām </t>
  </si>
  <si>
    <t>Poliklīnikas un veselības centri kopā</t>
  </si>
  <si>
    <t>t.sk.pa ārstniecības iestādēm</t>
  </si>
  <si>
    <t xml:space="preserve">SAVA speciālistu prakses, kopā </t>
  </si>
  <si>
    <t>Ādažu privātslimnīca, SIA</t>
  </si>
  <si>
    <t>Latvijas Jūras medicīnas centrs, Akciju sabiedrība</t>
  </si>
  <si>
    <t>Veselības centru apvienība, AS</t>
  </si>
  <si>
    <t>ALERĢISKO SLIMĪBU IZMEKLĒŠANAS UN ĀRSTĒŠANAS CENTRS, Medicīniskā sabiedrība SIA</t>
  </si>
  <si>
    <t>Mēs esam līdzās, Rehabilitācijas centrs</t>
  </si>
  <si>
    <t>Protezēšanas un ortopēdijas centrs, Akciju sabiedrība</t>
  </si>
  <si>
    <t>ULTRA EXPRESS, SIA</t>
  </si>
  <si>
    <t>Veselības centri un doktorāti, SIA</t>
  </si>
  <si>
    <t>LĀZERPLASTIKAS KLĪNIKA, SIA</t>
  </si>
  <si>
    <t>Akere Iveta - ārsta prakse otolaringoloģijā</t>
  </si>
  <si>
    <t>Alsberga Maruta - ārsta prakse oftalmoloģijā</t>
  </si>
  <si>
    <t>Bērziņa Inta - ārsta prakse dzemdniecībā, ginekoloģijā</t>
  </si>
  <si>
    <t>Vijas Dangas ārsta prakse dermatoveneroloģijā, SIA</t>
  </si>
  <si>
    <t>Diabēta centrs, SIA</t>
  </si>
  <si>
    <t>Dr. D.Kalvānes ārsta prakse, SIA</t>
  </si>
  <si>
    <t>IB-AP, IK</t>
  </si>
  <si>
    <t>Jansone Rūta - ārsta prakse neiroloģijā</t>
  </si>
  <si>
    <t>Jaunušāns Edvīns - ārsta prakse narkoloģijā</t>
  </si>
  <si>
    <t>Gerke Linda - ārsta prakse dermatoloģijā, veneroloģijā</t>
  </si>
  <si>
    <t>Kalniņa Rasma - ārsta prakse oftalmoloģijā</t>
  </si>
  <si>
    <t>Kanunņikova Natālija - ārsta prakse endokrinoloģijā</t>
  </si>
  <si>
    <t>Karstā Malda - ārsta prakse otolaringoloģijā</t>
  </si>
  <si>
    <t>Kogane Jekaterina - ārsta prakse pediatrijā un bērnu neiroloģijā</t>
  </si>
  <si>
    <t>Kokare Larisa - ārsta prakse endokrinoloģijā un dietoloģijā</t>
  </si>
  <si>
    <t>Kreica Inese - ārsta prakse otolaringoloģijā</t>
  </si>
  <si>
    <t>Kuzņecova Inna - ārsta prakse oftalmoloģijā</t>
  </si>
  <si>
    <t>Māras Jumejas ārsta prakse psihiatrijā, SIA</t>
  </si>
  <si>
    <t>Miķelsone Liana - ārsta prakse ķirurģijā</t>
  </si>
  <si>
    <t>Ozola Guna - ārsta prakse oftalmoloģijā</t>
  </si>
  <si>
    <t>Palmbaha Liene - ārsta prakse otolaringoloģijā</t>
  </si>
  <si>
    <t>Puķīte Lolita - ārsta prakse oftalmoloģijā</t>
  </si>
  <si>
    <t>Rudzīte Inga - ārsta prakse otolaringoloģijā</t>
  </si>
  <si>
    <t>Sniķere Gita - ārsta prakse ginekoloģijā, dzemdniecībā</t>
  </si>
  <si>
    <t>Keisa Spodrīte - ārsta prakse endokrinoloģijā</t>
  </si>
  <si>
    <t>Sproģis Juris - ārsta prakse ķirurģijā</t>
  </si>
  <si>
    <t>Šņitkova Alla -ārsta prakse neiroloģijā</t>
  </si>
  <si>
    <t>Tihomirova Margarita - ārsta prakse bērnu neiroloģijā</t>
  </si>
  <si>
    <t>Vasiļjeva Mārīte - ārsta prakse oftalmoloģijā</t>
  </si>
  <si>
    <t>Vucāne Silvija - ārsta prakse ginekoloģijā, dzemdniecībā</t>
  </si>
  <si>
    <t>Zābere Lauma - ārsta prakse kardioloģijā</t>
  </si>
  <si>
    <t>Siguldas slimnīca, SIA</t>
  </si>
  <si>
    <t>Rīgas veselības centrs, SIA</t>
  </si>
  <si>
    <t xml:space="preserve">Ļaundabīgo audzēju primārie diagnostiskie izmeklējumi    </t>
  </si>
  <si>
    <t xml:space="preserve">Speciālistu konsultācijas konstatētas atradnes gadījumā     </t>
  </si>
  <si>
    <t>Rīgas Dzemdību nams, SIA</t>
  </si>
  <si>
    <t>Rīgas 2. slimnīca, SIA</t>
  </si>
  <si>
    <t>Rīgas 1. slimnīca, SIA</t>
  </si>
  <si>
    <t>Ķekavas ambulance, Pašvaldības aģentūra</t>
  </si>
  <si>
    <t>Osteomed, SIA</t>
  </si>
  <si>
    <t>Klīnika DiaMed, SIA</t>
  </si>
  <si>
    <t>Āva Gundega - ārsta prakse neiroloģijā</t>
  </si>
  <si>
    <t>Ozola Sarmīte - ārsta prakse neiroloģijā un bērnu neiroloģijā</t>
  </si>
  <si>
    <t>Pujate Inese - ārsta prakse ginekoloģijā, dzemdniecībā</t>
  </si>
  <si>
    <t>Strade Māra -ārsta prakse ginekoloģijā, dzemdniecībā</t>
  </si>
  <si>
    <t>Stupina Tamāra - ārsta prakse dzemdniecībā, ginekoloģijā</t>
  </si>
  <si>
    <t>V</t>
  </si>
  <si>
    <t>P</t>
  </si>
  <si>
    <t>Mammogrāfija (stratēģiskais iepirkums)</t>
  </si>
  <si>
    <t>Medikamenti</t>
  </si>
  <si>
    <t>Medicīniskā apaugļošana (stratēģiskais iepirkums)</t>
  </si>
  <si>
    <t>Vaļkova Irīna - ārsta prakse oftalmoloģijā</t>
  </si>
  <si>
    <t>Aknu transplantācijai nepieciešamie izmeklējumi</t>
  </si>
  <si>
    <t>Ļaundabīgo audzēju sekundārie diagnostiskie izmeklējumi</t>
  </si>
  <si>
    <t xml:space="preserve">AP67 - Pozitronu emisijas tomogrāfijas/datortomogrāfijas (PET/DT) izmeklējumi </t>
  </si>
  <si>
    <t xml:space="preserve">veiktais darba apjoms ar ieturējumu </t>
  </si>
  <si>
    <t>Kārkliņa Inguna - ārsta prakse oftalmoloģijā</t>
  </si>
  <si>
    <t>Oculus, SIA</t>
  </si>
  <si>
    <t>Jura Ploņa ārsta prakse uroloģijā, SIA</t>
  </si>
  <si>
    <t xml:space="preserve">Citi pakalpojumu sniedzēji, kopā </t>
  </si>
  <si>
    <t>Valsts kompensētais pacienta līdzmaksājums</t>
  </si>
  <si>
    <t>valsts neapmaksātais pacienta līdzmaksājums, ņemot vērā pārstrādi</t>
  </si>
  <si>
    <t>valsts kompensētais pacienta līdzmaksājums</t>
  </si>
  <si>
    <t>Aprēķinātais pacientu līdzmaksājums par neatbrīvotajām kategorijām</t>
  </si>
  <si>
    <t>Kovriga Natālija - ārsta prakse bērnu ķirurģijā</t>
  </si>
  <si>
    <t>Rīgas Austrumu klīniskā universitātes slimnīca, SIA</t>
  </si>
  <si>
    <t>Adamoviča Vivija - ārsta prakse pulmonoloģijā</t>
  </si>
  <si>
    <t>I.Barengo ārsta prakse psihiatrijā, SIA</t>
  </si>
  <si>
    <t>Bērnu klīniskā universitātes slimnīca, Valsts SIA</t>
  </si>
  <si>
    <t>Paula Stradiņa klīniskā universitātes slimnīca, Valsts SIA</t>
  </si>
  <si>
    <t>Jūrmalas slimnīca, SIA</t>
  </si>
  <si>
    <t>Nacionālais rehabilitācijas centrs "Vaivari", Valsts SIA</t>
  </si>
  <si>
    <t>Rīgas psihiatrijas un narkoloģijas centrs, Valsts SIA</t>
  </si>
  <si>
    <t>Traumatoloģijas un ortopēdijas slimnīca, Valsts SIA</t>
  </si>
  <si>
    <t>Ādažu slimnīca, Pašvaldības SIA</t>
  </si>
  <si>
    <t>Balt Aliance, SIA</t>
  </si>
  <si>
    <t>REHABILITĀCIJAS CENTRS "KRIMULDA", SIA</t>
  </si>
  <si>
    <t>OlainMed, SIA</t>
  </si>
  <si>
    <t>SANARE-KRC JAUNĶEMERI, SIA</t>
  </si>
  <si>
    <t>Saulkrastu slimnīca, Pašvaldības SIA</t>
  </si>
  <si>
    <t>AKRONA 12, SIA</t>
  </si>
  <si>
    <t>Klīnika Dzintari, SIA</t>
  </si>
  <si>
    <t>VESELĪBAS CENTRS BIĶERNIEKI, SIA</t>
  </si>
  <si>
    <t>DZELZCEĻA VESELĪBAS CENTRS, SIA</t>
  </si>
  <si>
    <t>Dziedniecība, SIA</t>
  </si>
  <si>
    <t>Iekšlietu ministrijas poliklīnika, Valsts SIA</t>
  </si>
  <si>
    <t>MOŽUMS-1, SIA</t>
  </si>
  <si>
    <t>Salaspils veselības centrs, SIA</t>
  </si>
  <si>
    <t>Ūnijas doktorāts, SIA</t>
  </si>
  <si>
    <t>VESELĪBAS CENTRS 4, SIA</t>
  </si>
  <si>
    <t>Kauguru veselības centrs, Pašvaldības SIA</t>
  </si>
  <si>
    <t>Rīgas Stradiņa universitātes Stomatoloģijas institūts, SIA</t>
  </si>
  <si>
    <t>Arho Medicīnas Serviss, SIA</t>
  </si>
  <si>
    <t>Medicīnas sabiedrība "ARS", SIA</t>
  </si>
  <si>
    <t>DUBULTU DOKTORĀTS, SIA</t>
  </si>
  <si>
    <t>I.B., SIA</t>
  </si>
  <si>
    <t>I.VASARAUDZES PRIVĀTKLĪNIKA, SIA</t>
  </si>
  <si>
    <t>LAIMDOTAS BERĢĪTES ĀRSTA PRAKSE, SIA</t>
  </si>
  <si>
    <t>LaTi un Kompānija, SIA</t>
  </si>
  <si>
    <t>LATVIJAS AMERIKAS ACU CENTRS, SIA</t>
  </si>
  <si>
    <t>Latvijas Universitātes medicīniskās pēcdiploma izglītības institūts, SIA</t>
  </si>
  <si>
    <t>MEDICĪNAS SABIEDRĪBA GAIĻEZERS, SIA</t>
  </si>
  <si>
    <t>Teikas Klīnika, SIA</t>
  </si>
  <si>
    <t>URO, SIA</t>
  </si>
  <si>
    <t>Veselības korporācija, SIA</t>
  </si>
  <si>
    <t>Latvijas plastiskās, rekonstruktīvās un mikroķirurģijas centrs, SIA</t>
  </si>
  <si>
    <t>medicīnas firma "Elpa", SIA</t>
  </si>
  <si>
    <t>Ārstes Margaritas Puķītes prakse, SIA</t>
  </si>
  <si>
    <t>Dakteres Skerškānes prakse, SIA</t>
  </si>
  <si>
    <t>Ilgas Freidenfeldes  ārsta prakse, SIA</t>
  </si>
  <si>
    <t>GALORA, SIA</t>
  </si>
  <si>
    <t>Jūlijas Jurgaitītes ārsta prakse ginekoloģijā un dzemdniecībā, SIA</t>
  </si>
  <si>
    <t>VIZUS OPTIMA, SIA</t>
  </si>
  <si>
    <t>Jautrītes Liepiņas ārsta prakse otorinolaringoloģijā, SIA</t>
  </si>
  <si>
    <t>Agritas Mickevičas ārsta prakse ginekoloģijā un dzemdniecībā, SIA</t>
  </si>
  <si>
    <t>t.sk.kompensācijas maksājums gatavības režīma nodrošināšanai SAVA kvotētajiem pakalpojumiem AP77 (AP03)</t>
  </si>
  <si>
    <t>Akadēmiskā histoloģijas laboratorija, SIA</t>
  </si>
  <si>
    <t>t.sk.kompensācijas maksājums gatavības režīma nodrošināšanai AP79 (APSV)</t>
  </si>
  <si>
    <t>t.sk.no līdzekļiem neparedzētiem gadījumiem (budžeta programma 99.00)</t>
  </si>
  <si>
    <t xml:space="preserve"> t.sk. kompensācijas maksājums gatavības režīma nodrošināšanai SAVA nekvotētajiem pakalpojumiem AP78 (APSV)</t>
  </si>
  <si>
    <t>Stopiņu novada pašvaldības aģentūra "Stopiņu ambulance"</t>
  </si>
  <si>
    <t>R.D. doktorāts, SIA</t>
  </si>
  <si>
    <t>GREMOŠANAS SLIMĪBU CENTRS "GASTRO", SIA</t>
  </si>
  <si>
    <t>NMS Laboratorija, SIA</t>
  </si>
  <si>
    <t>Adoria, SIA</t>
  </si>
  <si>
    <t>Ārstu prakse "Mazcena 21", SIA</t>
  </si>
  <si>
    <t>CENTRĀLĀ LABORATORIJA, SIA</t>
  </si>
  <si>
    <t>E.GULBJA LABORATORIJA, SIA</t>
  </si>
  <si>
    <t>MED ALFA, SIA</t>
  </si>
  <si>
    <t>BALT INFO LAB, SIA</t>
  </si>
  <si>
    <t>Ingrīdas Šilbergas ārsta prakse ginekoloģijā un dzemdniecībā, SIA</t>
  </si>
  <si>
    <t>Lejniece Sarmīte - ārsta prakse ginekoloģijā, dzemdniecībā</t>
  </si>
  <si>
    <t>Ārstes Santas Lauskas klīnika, SIA</t>
  </si>
  <si>
    <t>Bāliņa Iveta - ārsta prakse ginekoloģijā, dzemdniecība</t>
  </si>
  <si>
    <t>Gailīte Inese - ārsta prakse ginekoloģijā, dzemdniecībā</t>
  </si>
  <si>
    <t>Vanaga Anita - ārsta prakse ginekoloģijā, dzemdniecībā</t>
  </si>
  <si>
    <t>Kozlovska Līga - ārsta prakse ginekoloģijā, dzemdniecībā</t>
  </si>
  <si>
    <t>Tamane Sandra - ārsta prakse ārsta prakse ginekoloģijā, dzemdniecībā</t>
  </si>
  <si>
    <t>Deližanova Dace - ārsta prakse ginekoloģijā, dzemdniecībā</t>
  </si>
  <si>
    <t>Ševele Aija - ārsta prakse otolaringoloģijā</t>
  </si>
  <si>
    <t>Capital Clinic Riga, SIA</t>
  </si>
  <si>
    <t>RSU Nukleārās medicīnas klīnika, SIA</t>
  </si>
  <si>
    <t>iVF Riga, SIA</t>
  </si>
  <si>
    <t>AVA CLINIC SIA</t>
  </si>
  <si>
    <t>VASU, SIA</t>
  </si>
  <si>
    <t>Pārtikas drošības, dzīvnieku veselības un vides zinātniskais institūts "BIOR"</t>
  </si>
  <si>
    <t>AP82 - Covid-19 laboratorijas pakalpojumi  </t>
  </si>
  <si>
    <t>Pārskats par noslēgtiem līgumiem  un veikto  sekundārās ambulatorās veselības aprūpes (SAVA) darba apjomu Rīgas nodaļā 2020.gada 12 mēnešos</t>
  </si>
  <si>
    <t>39=5+8+9+10+11+12+13+14+15+17 līdz 38</t>
  </si>
  <si>
    <t>Jūlijas Sočenovas ārsta prakse ginekoloģijā un dzemdniecībā, SIA</t>
  </si>
  <si>
    <t>ŽANETAS ABRAMSONES ĀRSTA PRAKSE GINEKOLOĢIJĀ UN DZEMDNIECĪBĀ, SIA</t>
  </si>
  <si>
    <t>Acu veselības centrs, SIA</t>
  </si>
  <si>
    <t>ILZES KATLAPAS MEDICĪNISKĀ PRIVĀTPRAKSE, SIA</t>
  </si>
  <si>
    <t>N. KALAŠŅIKOVAS PRIVĀTPRAKSE, SIA</t>
  </si>
  <si>
    <t>A. Klīnika, SIA</t>
  </si>
  <si>
    <t>AUXILIA PRIMA, SIA</t>
  </si>
  <si>
    <t>D.N.S., SIA</t>
  </si>
  <si>
    <t>Ginekologa Ilzes Lieljures privātprakse ASKLĒPIJS, SIA</t>
  </si>
  <si>
    <t>Kalviņu privātprakse, SIA</t>
  </si>
  <si>
    <t>Klīnika MEDEORA, SIA</t>
  </si>
  <si>
    <t>Ārstu prakse "SAULESPUĶE", SIA</t>
  </si>
  <si>
    <t>QUARTUS, SIA</t>
  </si>
  <si>
    <t>Alpino Pērle, SIA</t>
  </si>
  <si>
    <t>ĀRSTNIECĪBAS REHABILITĀCIJAS CENTRS VALEO, SIA</t>
  </si>
  <si>
    <t>DETOX, SIA</t>
  </si>
  <si>
    <t>MCRA, SIA</t>
  </si>
  <si>
    <t>KLĪNIKA EGV, SIA</t>
  </si>
  <si>
    <t>Reproduktīvās medicīnas Centrs "EMBRIONS", SIA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</si>
</sst>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6" formatCode="0.0"/>
    <numFmt numFmtId="187" formatCode="0.000"/>
    <numFmt numFmtId="188" formatCode="#,##0.0"/>
    <numFmt numFmtId="189" formatCode="#.00"/>
    <numFmt numFmtId="190" formatCode="#,##0.000"/>
    <numFmt numFmtId="191" formatCode="#,##0.0000"/>
    <numFmt numFmtId="192" formatCode="0.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%"/>
    <numFmt numFmtId="198" formatCode="#\ ###\ ###"/>
    <numFmt numFmtId="199" formatCode="_-* #,##0_-;\-* #,##0_-;_-* &quot;-&quot;??_-;_-@_-"/>
    <numFmt numFmtId="200" formatCode="#,##0_ ;\-#,##0\ "/>
    <numFmt numFmtId="201" formatCode="_-* #,##0\ _L_s_-;\-* #,##0\ _L_s_-;_-* &quot;-&quot;??\ _L_s_-;_-@_-"/>
    <numFmt numFmtId="202" formatCode="dd\.mm\.yyyy"/>
  </numFmts>
  <fonts count="54">
    <font>
      <sz val="10"/>
      <name val="Arial"/>
      <family val="0"/>
    </font>
    <font>
      <sz val="10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u val="single"/>
      <sz val="12"/>
      <color indexed="12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hair"/>
      <right style="hair"/>
      <top/>
      <bottom style="thin"/>
    </border>
    <border>
      <left style="hair"/>
      <right style="hair"/>
      <top style="thin"/>
      <bottom/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6" fillId="3" borderId="0" applyNumberFormat="0" applyBorder="0" applyAlignment="0" applyProtection="0"/>
    <xf numFmtId="0" fontId="35" fillId="4" borderId="0" applyNumberFormat="0" applyBorder="0" applyAlignment="0" applyProtection="0"/>
    <xf numFmtId="0" fontId="6" fillId="5" borderId="0" applyNumberFormat="0" applyBorder="0" applyAlignment="0" applyProtection="0"/>
    <xf numFmtId="0" fontId="35" fillId="6" borderId="0" applyNumberFormat="0" applyBorder="0" applyAlignment="0" applyProtection="0"/>
    <xf numFmtId="0" fontId="6" fillId="7" borderId="0" applyNumberFormat="0" applyBorder="0" applyAlignment="0" applyProtection="0"/>
    <xf numFmtId="0" fontId="35" fillId="8" borderId="0" applyNumberFormat="0" applyBorder="0" applyAlignment="0" applyProtection="0"/>
    <xf numFmtId="0" fontId="6" fillId="9" borderId="0" applyNumberFormat="0" applyBorder="0" applyAlignment="0" applyProtection="0"/>
    <xf numFmtId="0" fontId="35" fillId="10" borderId="0" applyNumberFormat="0" applyBorder="0" applyAlignment="0" applyProtection="0"/>
    <xf numFmtId="0" fontId="6" fillId="11" borderId="0" applyNumberFormat="0" applyBorder="0" applyAlignment="0" applyProtection="0"/>
    <xf numFmtId="0" fontId="35" fillId="12" borderId="0" applyNumberFormat="0" applyBorder="0" applyAlignment="0" applyProtection="0"/>
    <xf numFmtId="0" fontId="6" fillId="13" borderId="0" applyNumberFormat="0" applyBorder="0" applyAlignment="0" applyProtection="0"/>
    <xf numFmtId="0" fontId="35" fillId="14" borderId="0" applyNumberFormat="0" applyBorder="0" applyAlignment="0" applyProtection="0"/>
    <xf numFmtId="0" fontId="6" fillId="15" borderId="0" applyNumberFormat="0" applyBorder="0" applyAlignment="0" applyProtection="0"/>
    <xf numFmtId="0" fontId="35" fillId="16" borderId="0" applyNumberFormat="0" applyBorder="0" applyAlignment="0" applyProtection="0"/>
    <xf numFmtId="0" fontId="6" fillId="17" borderId="0" applyNumberFormat="0" applyBorder="0" applyAlignment="0" applyProtection="0"/>
    <xf numFmtId="0" fontId="35" fillId="18" borderId="0" applyNumberFormat="0" applyBorder="0" applyAlignment="0" applyProtection="0"/>
    <xf numFmtId="0" fontId="6" fillId="19" borderId="0" applyNumberFormat="0" applyBorder="0" applyAlignment="0" applyProtection="0"/>
    <xf numFmtId="0" fontId="35" fillId="20" borderId="0" applyNumberFormat="0" applyBorder="0" applyAlignment="0" applyProtection="0"/>
    <xf numFmtId="0" fontId="6" fillId="9" borderId="0" applyNumberFormat="0" applyBorder="0" applyAlignment="0" applyProtection="0"/>
    <xf numFmtId="0" fontId="35" fillId="21" borderId="0" applyNumberFormat="0" applyBorder="0" applyAlignment="0" applyProtection="0"/>
    <xf numFmtId="0" fontId="6" fillId="15" borderId="0" applyNumberFormat="0" applyBorder="0" applyAlignment="0" applyProtection="0"/>
    <xf numFmtId="0" fontId="35" fillId="22" borderId="0" applyNumberFormat="0" applyBorder="0" applyAlignment="0" applyProtection="0"/>
    <xf numFmtId="0" fontId="6" fillId="23" borderId="0" applyNumberFormat="0" applyBorder="0" applyAlignment="0" applyProtection="0"/>
    <xf numFmtId="0" fontId="36" fillId="24" borderId="0" applyNumberFormat="0" applyBorder="0" applyAlignment="0" applyProtection="0"/>
    <xf numFmtId="0" fontId="7" fillId="25" borderId="0" applyNumberFormat="0" applyBorder="0" applyAlignment="0" applyProtection="0"/>
    <xf numFmtId="0" fontId="36" fillId="26" borderId="0" applyNumberFormat="0" applyBorder="0" applyAlignment="0" applyProtection="0"/>
    <xf numFmtId="0" fontId="7" fillId="17" borderId="0" applyNumberFormat="0" applyBorder="0" applyAlignment="0" applyProtection="0"/>
    <xf numFmtId="0" fontId="36" fillId="27" borderId="0" applyNumberFormat="0" applyBorder="0" applyAlignment="0" applyProtection="0"/>
    <xf numFmtId="0" fontId="7" fillId="19" borderId="0" applyNumberFormat="0" applyBorder="0" applyAlignment="0" applyProtection="0"/>
    <xf numFmtId="0" fontId="36" fillId="28" borderId="0" applyNumberFormat="0" applyBorder="0" applyAlignment="0" applyProtection="0"/>
    <xf numFmtId="0" fontId="7" fillId="29" borderId="0" applyNumberFormat="0" applyBorder="0" applyAlignment="0" applyProtection="0"/>
    <xf numFmtId="0" fontId="36" fillId="30" borderId="0" applyNumberFormat="0" applyBorder="0" applyAlignment="0" applyProtection="0"/>
    <xf numFmtId="0" fontId="7" fillId="31" borderId="0" applyNumberFormat="0" applyBorder="0" applyAlignment="0" applyProtection="0"/>
    <xf numFmtId="0" fontId="36" fillId="32" borderId="0" applyNumberFormat="0" applyBorder="0" applyAlignment="0" applyProtection="0"/>
    <xf numFmtId="0" fontId="7" fillId="33" borderId="0" applyNumberFormat="0" applyBorder="0" applyAlignment="0" applyProtection="0"/>
    <xf numFmtId="0" fontId="36" fillId="34" borderId="0" applyNumberFormat="0" applyBorder="0" applyAlignment="0" applyProtection="0"/>
    <xf numFmtId="0" fontId="7" fillId="35" borderId="0" applyNumberFormat="0" applyBorder="0" applyAlignment="0" applyProtection="0"/>
    <xf numFmtId="0" fontId="36" fillId="36" borderId="0" applyNumberFormat="0" applyBorder="0" applyAlignment="0" applyProtection="0"/>
    <xf numFmtId="0" fontId="7" fillId="37" borderId="0" applyNumberFormat="0" applyBorder="0" applyAlignment="0" applyProtection="0"/>
    <xf numFmtId="0" fontId="36" fillId="38" borderId="0" applyNumberFormat="0" applyBorder="0" applyAlignment="0" applyProtection="0"/>
    <xf numFmtId="0" fontId="7" fillId="39" borderId="0" applyNumberFormat="0" applyBorder="0" applyAlignment="0" applyProtection="0"/>
    <xf numFmtId="0" fontId="36" fillId="40" borderId="0" applyNumberFormat="0" applyBorder="0" applyAlignment="0" applyProtection="0"/>
    <xf numFmtId="0" fontId="7" fillId="29" borderId="0" applyNumberFormat="0" applyBorder="0" applyAlignment="0" applyProtection="0"/>
    <xf numFmtId="0" fontId="36" fillId="41" borderId="0" applyNumberFormat="0" applyBorder="0" applyAlignment="0" applyProtection="0"/>
    <xf numFmtId="0" fontId="7" fillId="31" borderId="0" applyNumberFormat="0" applyBorder="0" applyAlignment="0" applyProtection="0"/>
    <xf numFmtId="0" fontId="36" fillId="42" borderId="0" applyNumberFormat="0" applyBorder="0" applyAlignment="0" applyProtection="0"/>
    <xf numFmtId="0" fontId="7" fillId="43" borderId="0" applyNumberFormat="0" applyBorder="0" applyAlignment="0" applyProtection="0"/>
    <xf numFmtId="0" fontId="37" fillId="44" borderId="0" applyNumberFormat="0" applyBorder="0" applyAlignment="0" applyProtection="0"/>
    <xf numFmtId="0" fontId="8" fillId="5" borderId="0" applyNumberFormat="0" applyBorder="0" applyAlignment="0" applyProtection="0"/>
    <xf numFmtId="0" fontId="38" fillId="45" borderId="1" applyNumberFormat="0" applyAlignment="0" applyProtection="0"/>
    <xf numFmtId="0" fontId="9" fillId="46" borderId="2" applyNumberFormat="0" applyAlignment="0" applyProtection="0"/>
    <xf numFmtId="0" fontId="39" fillId="47" borderId="3" applyNumberFormat="0" applyAlignment="0" applyProtection="0"/>
    <xf numFmtId="0" fontId="10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2" fillId="7" borderId="0" applyNumberFormat="0" applyBorder="0" applyAlignment="0" applyProtection="0"/>
    <xf numFmtId="0" fontId="42" fillId="0" borderId="5" applyNumberFormat="0" applyFill="0" applyAlignment="0" applyProtection="0"/>
    <xf numFmtId="0" fontId="13" fillId="0" borderId="6" applyNumberFormat="0" applyFill="0" applyAlignment="0" applyProtection="0"/>
    <xf numFmtId="0" fontId="43" fillId="0" borderId="7" applyNumberFormat="0" applyFill="0" applyAlignment="0" applyProtection="0"/>
    <xf numFmtId="0" fontId="14" fillId="0" borderId="8" applyNumberFormat="0" applyFill="0" applyAlignment="0" applyProtection="0"/>
    <xf numFmtId="0" fontId="44" fillId="0" borderId="9" applyNumberFormat="0" applyFill="0" applyAlignment="0" applyProtection="0"/>
    <xf numFmtId="0" fontId="15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50" borderId="1" applyNumberFormat="0" applyAlignment="0" applyProtection="0"/>
    <xf numFmtId="0" fontId="16" fillId="13" borderId="2" applyNumberFormat="0" applyAlignment="0" applyProtection="0"/>
    <xf numFmtId="0" fontId="47" fillId="0" borderId="11" applyNumberFormat="0" applyFill="0" applyAlignment="0" applyProtection="0"/>
    <xf numFmtId="0" fontId="17" fillId="0" borderId="12" applyNumberFormat="0" applyFill="0" applyAlignment="0" applyProtection="0"/>
    <xf numFmtId="0" fontId="48" fillId="51" borderId="0" applyNumberFormat="0" applyBorder="0" applyAlignment="0" applyProtection="0"/>
    <xf numFmtId="0" fontId="18" fillId="52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6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49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0" fillId="45" borderId="15" applyNumberFormat="0" applyAlignment="0" applyProtection="0"/>
    <xf numFmtId="0" fontId="19" fillId="46" borderId="16" applyNumberFormat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21" fillId="0" borderId="18" applyNumberFormat="0" applyFill="0" applyAlignment="0" applyProtection="0"/>
    <xf numFmtId="0" fontId="53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" fontId="1" fillId="0" borderId="19" xfId="0" applyNumberFormat="1" applyFont="1" applyBorder="1" applyAlignment="1">
      <alignment/>
    </xf>
    <xf numFmtId="0" fontId="1" fillId="0" borderId="19" xfId="0" applyFont="1" applyBorder="1" applyAlignment="1">
      <alignment wrapText="1"/>
    </xf>
    <xf numFmtId="0" fontId="1" fillId="55" borderId="0" xfId="0" applyFont="1" applyFill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26" fillId="55" borderId="19" xfId="0" applyFont="1" applyFill="1" applyBorder="1" applyAlignment="1">
      <alignment horizontal="right" vertical="center" wrapText="1"/>
    </xf>
    <xf numFmtId="4" fontId="5" fillId="0" borderId="1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/>
    </xf>
    <xf numFmtId="0" fontId="1" fillId="0" borderId="19" xfId="0" applyFont="1" applyBorder="1" applyAlignment="1">
      <alignment/>
    </xf>
    <xf numFmtId="3" fontId="1" fillId="56" borderId="19" xfId="0" applyNumberFormat="1" applyFont="1" applyFill="1" applyBorder="1" applyAlignment="1">
      <alignment wrapText="1"/>
    </xf>
    <xf numFmtId="0" fontId="27" fillId="0" borderId="19" xfId="0" applyFont="1" applyBorder="1" applyAlignment="1">
      <alignment horizontal="right" vertical="center" wrapText="1"/>
    </xf>
    <xf numFmtId="4" fontId="4" fillId="0" borderId="19" xfId="0" applyNumberFormat="1" applyFont="1" applyBorder="1" applyAlignment="1">
      <alignment horizontal="right" vertical="center" wrapText="1"/>
    </xf>
    <xf numFmtId="4" fontId="4" fillId="0" borderId="19" xfId="0" applyNumberFormat="1" applyFont="1" applyBorder="1" applyAlignment="1">
      <alignment horizontal="right" wrapText="1"/>
    </xf>
    <xf numFmtId="4" fontId="4" fillId="0" borderId="19" xfId="0" applyNumberFormat="1" applyFont="1" applyBorder="1" applyAlignment="1">
      <alignment horizontal="right"/>
    </xf>
    <xf numFmtId="4" fontId="4" fillId="0" borderId="19" xfId="0" applyNumberFormat="1" applyFont="1" applyFill="1" applyBorder="1" applyAlignment="1">
      <alignment horizontal="right" wrapText="1"/>
    </xf>
    <xf numFmtId="0" fontId="1" fillId="0" borderId="19" xfId="0" applyFont="1" applyBorder="1" applyAlignment="1">
      <alignment horizontal="left" wrapText="1"/>
    </xf>
    <xf numFmtId="4" fontId="4" fillId="0" borderId="19" xfId="0" applyNumberFormat="1" applyFont="1" applyBorder="1" applyAlignment="1">
      <alignment/>
    </xf>
    <xf numFmtId="4" fontId="4" fillId="0" borderId="19" xfId="0" applyNumberFormat="1" applyFont="1" applyBorder="1" applyAlignment="1">
      <alignment wrapText="1"/>
    </xf>
    <xf numFmtId="4" fontId="1" fillId="0" borderId="19" xfId="0" applyNumberFormat="1" applyFont="1" applyBorder="1" applyAlignment="1">
      <alignment horizontal="center" vertical="center" wrapText="1"/>
    </xf>
    <xf numFmtId="0" fontId="5" fillId="55" borderId="19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" fontId="1" fillId="0" borderId="19" xfId="0" applyNumberFormat="1" applyFont="1" applyBorder="1" applyAlignment="1">
      <alignment wrapText="1"/>
    </xf>
    <xf numFmtId="0" fontId="25" fillId="57" borderId="19" xfId="0" applyFont="1" applyFill="1" applyBorder="1" applyAlignment="1">
      <alignment/>
    </xf>
    <xf numFmtId="4" fontId="1" fillId="0" borderId="19" xfId="0" applyNumberFormat="1" applyFont="1" applyFill="1" applyBorder="1" applyAlignment="1">
      <alignment horizontal="center" vertical="center" wrapText="1"/>
    </xf>
    <xf numFmtId="0" fontId="1" fillId="56" borderId="0" xfId="0" applyFont="1" applyFill="1" applyAlignment="1">
      <alignment/>
    </xf>
    <xf numFmtId="4" fontId="1" fillId="56" borderId="19" xfId="96" applyNumberFormat="1" applyFont="1" applyFill="1" applyBorder="1" applyAlignment="1">
      <alignment horizontal="center"/>
      <protection/>
    </xf>
    <xf numFmtId="0" fontId="1" fillId="56" borderId="19" xfId="96" applyFont="1" applyFill="1" applyBorder="1" applyAlignment="1">
      <alignment wrapText="1"/>
      <protection/>
    </xf>
    <xf numFmtId="0" fontId="1" fillId="56" borderId="19" xfId="96" applyNumberFormat="1" applyFont="1" applyFill="1" applyBorder="1">
      <alignment/>
      <protection/>
    </xf>
    <xf numFmtId="4" fontId="1" fillId="56" borderId="19" xfId="96" applyNumberFormat="1" applyFont="1" applyFill="1" applyBorder="1" applyAlignment="1">
      <alignment horizontal="right"/>
      <protection/>
    </xf>
    <xf numFmtId="3" fontId="3" fillId="12" borderId="19" xfId="0" applyNumberFormat="1" applyFont="1" applyFill="1" applyBorder="1" applyAlignment="1">
      <alignment wrapText="1"/>
    </xf>
    <xf numFmtId="4" fontId="3" fillId="12" borderId="19" xfId="0" applyNumberFormat="1" applyFont="1" applyFill="1" applyBorder="1" applyAlignment="1">
      <alignment wrapText="1"/>
    </xf>
    <xf numFmtId="0" fontId="3" fillId="12" borderId="19" xfId="0" applyFont="1" applyFill="1" applyBorder="1" applyAlignment="1">
      <alignment horizontal="left" vertical="center" wrapText="1"/>
    </xf>
    <xf numFmtId="4" fontId="23" fillId="12" borderId="19" xfId="0" applyNumberFormat="1" applyFont="1" applyFill="1" applyBorder="1" applyAlignment="1">
      <alignment horizontal="right" wrapText="1"/>
    </xf>
    <xf numFmtId="4" fontId="23" fillId="12" borderId="19" xfId="0" applyNumberFormat="1" applyFont="1" applyFill="1" applyBorder="1" applyAlignment="1">
      <alignment wrapText="1"/>
    </xf>
    <xf numFmtId="4" fontId="25" fillId="57" borderId="19" xfId="0" applyNumberFormat="1" applyFont="1" applyFill="1" applyBorder="1" applyAlignment="1">
      <alignment/>
    </xf>
    <xf numFmtId="0" fontId="27" fillId="0" borderId="0" xfId="0" applyFont="1" applyAlignment="1">
      <alignment/>
    </xf>
    <xf numFmtId="0" fontId="28" fillId="55" borderId="19" xfId="0" applyFont="1" applyFill="1" applyBorder="1" applyAlignment="1">
      <alignment horizontal="center" vertical="center" wrapText="1"/>
    </xf>
    <xf numFmtId="4" fontId="26" fillId="12" borderId="19" xfId="0" applyNumberFormat="1" applyFont="1" applyFill="1" applyBorder="1" applyAlignment="1">
      <alignment wrapText="1"/>
    </xf>
    <xf numFmtId="4" fontId="28" fillId="0" borderId="19" xfId="0" applyNumberFormat="1" applyFont="1" applyBorder="1" applyAlignment="1">
      <alignment horizontal="center" vertical="center" wrapText="1"/>
    </xf>
    <xf numFmtId="4" fontId="29" fillId="12" borderId="19" xfId="0" applyNumberFormat="1" applyFont="1" applyFill="1" applyBorder="1" applyAlignment="1">
      <alignment horizontal="right" wrapText="1"/>
    </xf>
    <xf numFmtId="4" fontId="30" fillId="0" borderId="19" xfId="0" applyNumberFormat="1" applyFont="1" applyBorder="1" applyAlignment="1">
      <alignment horizontal="right" wrapText="1"/>
    </xf>
    <xf numFmtId="4" fontId="29" fillId="12" borderId="19" xfId="0" applyNumberFormat="1" applyFont="1" applyFill="1" applyBorder="1" applyAlignment="1">
      <alignment wrapText="1"/>
    </xf>
    <xf numFmtId="4" fontId="30" fillId="0" borderId="19" xfId="0" applyNumberFormat="1" applyFont="1" applyBorder="1" applyAlignment="1">
      <alignment wrapText="1"/>
    </xf>
    <xf numFmtId="4" fontId="27" fillId="0" borderId="19" xfId="0" applyNumberFormat="1" applyFont="1" applyBorder="1" applyAlignment="1">
      <alignment/>
    </xf>
    <xf numFmtId="4" fontId="27" fillId="0" borderId="19" xfId="0" applyNumberFormat="1" applyFont="1" applyBorder="1" applyAlignment="1">
      <alignment horizontal="center" vertical="center" wrapText="1"/>
    </xf>
    <xf numFmtId="4" fontId="27" fillId="0" borderId="20" xfId="0" applyNumberFormat="1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/>
    </xf>
    <xf numFmtId="4" fontId="27" fillId="56" borderId="19" xfId="96" applyNumberFormat="1" applyFont="1" applyFill="1" applyBorder="1" applyAlignment="1">
      <alignment horizontal="center"/>
      <protection/>
    </xf>
    <xf numFmtId="4" fontId="27" fillId="0" borderId="19" xfId="0" applyNumberFormat="1" applyFont="1" applyBorder="1" applyAlignment="1">
      <alignment wrapText="1"/>
    </xf>
    <xf numFmtId="4" fontId="27" fillId="0" borderId="0" xfId="0" applyNumberFormat="1" applyFont="1" applyAlignment="1">
      <alignment/>
    </xf>
    <xf numFmtId="4" fontId="1" fillId="56" borderId="19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3" fontId="1" fillId="56" borderId="19" xfId="0" applyNumberFormat="1" applyFont="1" applyFill="1" applyBorder="1" applyAlignment="1">
      <alignment vertical="top" wrapText="1"/>
    </xf>
    <xf numFmtId="4" fontId="1" fillId="0" borderId="19" xfId="0" applyNumberFormat="1" applyFont="1" applyBorder="1" applyAlignment="1">
      <alignment horizontal="right"/>
    </xf>
    <xf numFmtId="4" fontId="1" fillId="56" borderId="19" xfId="0" applyNumberFormat="1" applyFont="1" applyFill="1" applyBorder="1" applyAlignment="1">
      <alignment horizontal="right"/>
    </xf>
    <xf numFmtId="4" fontId="27" fillId="0" borderId="19" xfId="0" applyNumberFormat="1" applyFont="1" applyBorder="1" applyAlignment="1">
      <alignment horizontal="right"/>
    </xf>
    <xf numFmtId="4" fontId="3" fillId="0" borderId="19" xfId="0" applyNumberFormat="1" applyFont="1" applyBorder="1" applyAlignment="1">
      <alignment/>
    </xf>
    <xf numFmtId="0" fontId="3" fillId="0" borderId="0" xfId="0" applyFont="1" applyAlignment="1">
      <alignment/>
    </xf>
    <xf numFmtId="4" fontId="1" fillId="0" borderId="19" xfId="0" applyNumberFormat="1" applyFont="1" applyFill="1" applyBorder="1" applyAlignment="1">
      <alignment horizontal="right"/>
    </xf>
    <xf numFmtId="4" fontId="27" fillId="56" borderId="19" xfId="0" applyNumberFormat="1" applyFont="1" applyFill="1" applyBorder="1" applyAlignment="1">
      <alignment horizontal="right"/>
    </xf>
    <xf numFmtId="4" fontId="32" fillId="57" borderId="19" xfId="0" applyNumberFormat="1" applyFont="1" applyFill="1" applyBorder="1" applyAlignment="1">
      <alignment/>
    </xf>
    <xf numFmtId="0" fontId="0" fillId="0" borderId="0" xfId="0" applyFont="1" applyAlignment="1">
      <alignment/>
    </xf>
    <xf numFmtId="4" fontId="1" fillId="0" borderId="19" xfId="0" applyNumberFormat="1" applyFont="1" applyFill="1" applyBorder="1" applyAlignment="1">
      <alignment wrapText="1"/>
    </xf>
    <xf numFmtId="4" fontId="1" fillId="0" borderId="19" xfId="96" applyNumberFormat="1" applyFont="1" applyFill="1" applyBorder="1" applyAlignment="1">
      <alignment horizontal="center"/>
      <protection/>
    </xf>
    <xf numFmtId="0" fontId="5" fillId="55" borderId="19" xfId="0" applyFont="1" applyFill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0" fontId="24" fillId="55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0" fontId="1" fillId="56" borderId="19" xfId="0" applyFont="1" applyFill="1" applyBorder="1" applyAlignment="1">
      <alignment horizontal="center" vertical="center"/>
    </xf>
    <xf numFmtId="4" fontId="27" fillId="0" borderId="19" xfId="0" applyNumberFormat="1" applyFont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</cellXfs>
  <cellStyles count="10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omma 4" xfId="73"/>
    <cellStyle name="Currency" xfId="74"/>
    <cellStyle name="Currency [0]" xfId="75"/>
    <cellStyle name="Explanatory Text" xfId="76"/>
    <cellStyle name="Explanatory Text 2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yperlink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10" xfId="95"/>
    <cellStyle name="Normal 2" xfId="96"/>
    <cellStyle name="Normal 2 2" xfId="97"/>
    <cellStyle name="Normal 2 3" xfId="98"/>
    <cellStyle name="Normal 2 4" xfId="99"/>
    <cellStyle name="Normal 2 5" xfId="100"/>
    <cellStyle name="Normal 3" xfId="101"/>
    <cellStyle name="Normal 3 2" xfId="102"/>
    <cellStyle name="Normal 4" xfId="103"/>
    <cellStyle name="Normal 5" xfId="104"/>
    <cellStyle name="Normal 6" xfId="105"/>
    <cellStyle name="Normal 9" xfId="106"/>
    <cellStyle name="Note" xfId="107"/>
    <cellStyle name="Note 2" xfId="108"/>
    <cellStyle name="Output" xfId="109"/>
    <cellStyle name="Output 2" xfId="110"/>
    <cellStyle name="Percent" xfId="111"/>
    <cellStyle name="Percent 2" xfId="112"/>
    <cellStyle name="Percent 2 2 2" xfId="113"/>
    <cellStyle name="Percent 2 3" xfId="114"/>
    <cellStyle name="Percent 4" xfId="115"/>
    <cellStyle name="Title" xfId="116"/>
    <cellStyle name="Title 2" xfId="117"/>
    <cellStyle name="Total" xfId="118"/>
    <cellStyle name="Total 2" xfId="119"/>
    <cellStyle name="Warning Text" xfId="120"/>
    <cellStyle name="Warning Text 2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79"/>
  <sheetViews>
    <sheetView tabSelected="1" zoomScale="80" zoomScaleNormal="80" zoomScalePageLayoutView="0" workbookViewId="0" topLeftCell="A1">
      <pane xSplit="2" ySplit="9" topLeftCell="D163" activePane="bottomRight" state="frozen"/>
      <selection pane="topLeft" activeCell="J85" sqref="J85"/>
      <selection pane="topRight" activeCell="J85" sqref="J85"/>
      <selection pane="bottomLeft" activeCell="J85" sqref="J85"/>
      <selection pane="bottomRight" activeCell="F12" sqref="F12"/>
    </sheetView>
  </sheetViews>
  <sheetFormatPr defaultColWidth="9.140625" defaultRowHeight="12.75"/>
  <cols>
    <col min="1" max="1" width="28.421875" style="4" customWidth="1"/>
    <col min="2" max="3" width="10.57421875" style="4" hidden="1" customWidth="1"/>
    <col min="4" max="4" width="15.00390625" style="5" customWidth="1"/>
    <col min="5" max="5" width="14.421875" style="5" customWidth="1"/>
    <col min="6" max="6" width="14.7109375" style="5" customWidth="1"/>
    <col min="7" max="7" width="15.140625" style="5" customWidth="1"/>
    <col min="8" max="8" width="17.00390625" style="39" hidden="1" customWidth="1"/>
    <col min="9" max="9" width="12.7109375" style="5" customWidth="1"/>
    <col min="10" max="10" width="13.140625" style="5" customWidth="1"/>
    <col min="11" max="11" width="17.00390625" style="39" hidden="1" customWidth="1"/>
    <col min="12" max="12" width="12.7109375" style="5" customWidth="1"/>
    <col min="13" max="13" width="12.7109375" style="39" hidden="1" customWidth="1"/>
    <col min="14" max="14" width="10.7109375" style="5" customWidth="1"/>
    <col min="15" max="15" width="12.28125" style="5" customWidth="1"/>
    <col min="16" max="17" width="12.28125" style="5" hidden="1" customWidth="1"/>
    <col min="18" max="18" width="12.140625" style="5" customWidth="1"/>
    <col min="19" max="19" width="10.28125" style="5" customWidth="1"/>
    <col min="20" max="20" width="10.8515625" style="5" customWidth="1"/>
    <col min="21" max="21" width="13.140625" style="5" customWidth="1"/>
    <col min="22" max="22" width="11.140625" style="5" customWidth="1"/>
    <col min="23" max="24" width="13.140625" style="5" customWidth="1"/>
    <col min="25" max="25" width="13.00390625" style="5" customWidth="1"/>
    <col min="26" max="26" width="12.57421875" style="5" customWidth="1"/>
    <col min="27" max="33" width="12.00390625" style="5" customWidth="1"/>
    <col min="34" max="34" width="12.7109375" style="5" customWidth="1"/>
    <col min="35" max="37" width="12.00390625" style="5" customWidth="1"/>
    <col min="38" max="38" width="12.8515625" style="5" customWidth="1"/>
    <col min="39" max="39" width="11.28125" style="5" customWidth="1"/>
    <col min="40" max="40" width="12.00390625" style="5" customWidth="1"/>
    <col min="41" max="41" width="9.57421875" style="5" customWidth="1"/>
    <col min="42" max="42" width="12.7109375" style="5" customWidth="1"/>
    <col min="43" max="43" width="12.00390625" style="5" customWidth="1"/>
    <col min="44" max="44" width="12.00390625" style="39" hidden="1" customWidth="1"/>
    <col min="45" max="45" width="14.00390625" style="5" customWidth="1"/>
    <col min="46" max="46" width="13.421875" style="5" customWidth="1"/>
    <col min="47" max="47" width="14.7109375" style="5" customWidth="1"/>
    <col min="48" max="16384" width="9.140625" style="5" customWidth="1"/>
  </cols>
  <sheetData>
    <row r="1" ht="12.75">
      <c r="S1" s="9"/>
    </row>
    <row r="2" spans="1:19" ht="15.75" customHeight="1">
      <c r="A2" s="70" t="s">
        <v>181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</row>
    <row r="6" spans="1:47" ht="66.75" customHeight="1">
      <c r="A6" s="73" t="s">
        <v>6</v>
      </c>
      <c r="B6" s="73"/>
      <c r="C6" s="73"/>
      <c r="D6" s="72" t="s">
        <v>19</v>
      </c>
      <c r="E6" s="72"/>
      <c r="F6" s="72"/>
      <c r="G6" s="72"/>
      <c r="H6" s="72"/>
      <c r="I6" s="72"/>
      <c r="J6" s="72"/>
      <c r="K6" s="72"/>
      <c r="L6" s="72"/>
      <c r="M6" s="72"/>
      <c r="N6" s="72"/>
      <c r="O6" s="69" t="s">
        <v>10</v>
      </c>
      <c r="P6" s="69"/>
      <c r="Q6" s="69"/>
      <c r="R6" s="69"/>
      <c r="S6" s="69" t="s">
        <v>20</v>
      </c>
      <c r="T6" s="69"/>
      <c r="U6" s="69" t="s">
        <v>21</v>
      </c>
      <c r="V6" s="69"/>
      <c r="W6" s="75" t="s">
        <v>83</v>
      </c>
      <c r="X6" s="75"/>
      <c r="Y6" s="75" t="s">
        <v>88</v>
      </c>
      <c r="Z6" s="69" t="s">
        <v>18</v>
      </c>
      <c r="AA6" s="69"/>
      <c r="AB6" s="69" t="s">
        <v>17</v>
      </c>
      <c r="AC6" s="69"/>
      <c r="AD6" s="69" t="s">
        <v>16</v>
      </c>
      <c r="AE6" s="69"/>
      <c r="AF6" s="69" t="s">
        <v>82</v>
      </c>
      <c r="AG6" s="69"/>
      <c r="AH6" s="69" t="s">
        <v>84</v>
      </c>
      <c r="AI6" s="69"/>
      <c r="AJ6" s="75" t="s">
        <v>86</v>
      </c>
      <c r="AK6" s="75"/>
      <c r="AL6" s="69" t="s">
        <v>67</v>
      </c>
      <c r="AM6" s="69"/>
      <c r="AN6" s="69" t="s">
        <v>68</v>
      </c>
      <c r="AO6" s="69"/>
      <c r="AP6" s="69" t="s">
        <v>87</v>
      </c>
      <c r="AQ6" s="69"/>
      <c r="AR6" s="74" t="s">
        <v>153</v>
      </c>
      <c r="AS6" s="69" t="s">
        <v>180</v>
      </c>
      <c r="AT6" s="69" t="s">
        <v>97</v>
      </c>
      <c r="AU6" s="69" t="s">
        <v>11</v>
      </c>
    </row>
    <row r="7" spans="1:47" ht="39.75" customHeight="1">
      <c r="A7" s="73"/>
      <c r="B7" s="73"/>
      <c r="C7" s="73"/>
      <c r="D7" s="72" t="s">
        <v>7</v>
      </c>
      <c r="E7" s="72" t="s">
        <v>8</v>
      </c>
      <c r="F7" s="72" t="s">
        <v>9</v>
      </c>
      <c r="G7" s="72" t="s">
        <v>3</v>
      </c>
      <c r="H7" s="77" t="s">
        <v>152</v>
      </c>
      <c r="I7" s="72" t="s">
        <v>4</v>
      </c>
      <c r="J7" s="72" t="s">
        <v>0</v>
      </c>
      <c r="K7" s="77" t="s">
        <v>149</v>
      </c>
      <c r="L7" s="76" t="s">
        <v>94</v>
      </c>
      <c r="M7" s="76"/>
      <c r="N7" s="76"/>
      <c r="O7" s="69"/>
      <c r="P7" s="69"/>
      <c r="Q7" s="69"/>
      <c r="R7" s="69"/>
      <c r="S7" s="69"/>
      <c r="T7" s="69"/>
      <c r="U7" s="69"/>
      <c r="V7" s="69"/>
      <c r="W7" s="75"/>
      <c r="X7" s="75"/>
      <c r="Y7" s="75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75"/>
      <c r="AK7" s="75"/>
      <c r="AL7" s="69"/>
      <c r="AM7" s="69"/>
      <c r="AN7" s="69"/>
      <c r="AO7" s="69"/>
      <c r="AP7" s="69"/>
      <c r="AQ7" s="69"/>
      <c r="AR7" s="74"/>
      <c r="AS7" s="69"/>
      <c r="AT7" s="69"/>
      <c r="AU7" s="69"/>
    </row>
    <row r="8" spans="1:47" s="6" customFormat="1" ht="67.5" customHeight="1">
      <c r="A8" s="73"/>
      <c r="B8" s="73"/>
      <c r="C8" s="73"/>
      <c r="D8" s="72"/>
      <c r="E8" s="72"/>
      <c r="F8" s="72"/>
      <c r="G8" s="72"/>
      <c r="H8" s="78"/>
      <c r="I8" s="72"/>
      <c r="J8" s="72"/>
      <c r="K8" s="78"/>
      <c r="L8" s="21" t="s">
        <v>2</v>
      </c>
      <c r="M8" s="48" t="s">
        <v>152</v>
      </c>
      <c r="N8" s="21" t="s">
        <v>95</v>
      </c>
      <c r="O8" s="21" t="s">
        <v>89</v>
      </c>
      <c r="P8" s="48" t="s">
        <v>152</v>
      </c>
      <c r="Q8" s="49" t="s">
        <v>151</v>
      </c>
      <c r="R8" s="21" t="s">
        <v>96</v>
      </c>
      <c r="S8" s="21" t="s">
        <v>12</v>
      </c>
      <c r="T8" s="21" t="s">
        <v>96</v>
      </c>
      <c r="U8" s="21" t="s">
        <v>12</v>
      </c>
      <c r="V8" s="54" t="s">
        <v>96</v>
      </c>
      <c r="W8" s="27" t="s">
        <v>9</v>
      </c>
      <c r="X8" s="27" t="s">
        <v>3</v>
      </c>
      <c r="Y8" s="21" t="s">
        <v>12</v>
      </c>
      <c r="Z8" s="21" t="s">
        <v>12</v>
      </c>
      <c r="AA8" s="21" t="s">
        <v>96</v>
      </c>
      <c r="AB8" s="21" t="s">
        <v>12</v>
      </c>
      <c r="AC8" s="21" t="s">
        <v>96</v>
      </c>
      <c r="AD8" s="21" t="s">
        <v>12</v>
      </c>
      <c r="AE8" s="21" t="s">
        <v>96</v>
      </c>
      <c r="AF8" s="21" t="s">
        <v>12</v>
      </c>
      <c r="AG8" s="21" t="s">
        <v>96</v>
      </c>
      <c r="AH8" s="21" t="s">
        <v>12</v>
      </c>
      <c r="AI8" s="21" t="s">
        <v>96</v>
      </c>
      <c r="AJ8" s="21" t="s">
        <v>12</v>
      </c>
      <c r="AK8" s="21" t="s">
        <v>96</v>
      </c>
      <c r="AL8" s="21" t="s">
        <v>12</v>
      </c>
      <c r="AM8" s="21" t="s">
        <v>96</v>
      </c>
      <c r="AN8" s="21" t="s">
        <v>12</v>
      </c>
      <c r="AO8" s="21" t="s">
        <v>96</v>
      </c>
      <c r="AP8" s="21" t="s">
        <v>12</v>
      </c>
      <c r="AQ8" s="21" t="s">
        <v>96</v>
      </c>
      <c r="AR8" s="74"/>
      <c r="AS8" s="69"/>
      <c r="AT8" s="69"/>
      <c r="AU8" s="69"/>
    </row>
    <row r="9" spans="1:47" s="55" customFormat="1" ht="29.25" customHeight="1">
      <c r="A9" s="68">
        <v>1</v>
      </c>
      <c r="B9" s="68"/>
      <c r="C9" s="22"/>
      <c r="D9" s="22">
        <v>2</v>
      </c>
      <c r="E9" s="22">
        <v>3</v>
      </c>
      <c r="F9" s="22">
        <v>4</v>
      </c>
      <c r="G9" s="22">
        <v>5</v>
      </c>
      <c r="H9" s="40">
        <v>8</v>
      </c>
      <c r="I9" s="22" t="s">
        <v>15</v>
      </c>
      <c r="J9" s="22" t="s">
        <v>13</v>
      </c>
      <c r="K9" s="40">
        <v>8</v>
      </c>
      <c r="L9" s="22">
        <v>8</v>
      </c>
      <c r="M9" s="40"/>
      <c r="N9" s="22">
        <v>9</v>
      </c>
      <c r="O9" s="22">
        <v>10</v>
      </c>
      <c r="P9" s="22"/>
      <c r="Q9" s="22">
        <v>12</v>
      </c>
      <c r="R9" s="22">
        <v>11</v>
      </c>
      <c r="S9" s="22">
        <v>12</v>
      </c>
      <c r="T9" s="22">
        <v>13</v>
      </c>
      <c r="U9" s="22">
        <v>14</v>
      </c>
      <c r="V9" s="22">
        <v>15</v>
      </c>
      <c r="W9" s="22">
        <v>16</v>
      </c>
      <c r="X9" s="22">
        <v>17</v>
      </c>
      <c r="Y9" s="22">
        <v>18</v>
      </c>
      <c r="Z9" s="22">
        <v>19</v>
      </c>
      <c r="AA9" s="22">
        <v>20</v>
      </c>
      <c r="AB9" s="22">
        <v>21</v>
      </c>
      <c r="AC9" s="22">
        <v>22</v>
      </c>
      <c r="AD9" s="22">
        <v>23</v>
      </c>
      <c r="AE9" s="22">
        <v>24</v>
      </c>
      <c r="AF9" s="22">
        <v>25</v>
      </c>
      <c r="AG9" s="22">
        <v>26</v>
      </c>
      <c r="AH9" s="22">
        <v>27</v>
      </c>
      <c r="AI9" s="22">
        <v>28</v>
      </c>
      <c r="AJ9" s="22">
        <v>29</v>
      </c>
      <c r="AK9" s="22">
        <v>30</v>
      </c>
      <c r="AL9" s="22">
        <v>31</v>
      </c>
      <c r="AM9" s="22">
        <v>32</v>
      </c>
      <c r="AN9" s="22">
        <v>33</v>
      </c>
      <c r="AO9" s="22">
        <v>34</v>
      </c>
      <c r="AP9" s="22">
        <v>35</v>
      </c>
      <c r="AQ9" s="22">
        <v>36</v>
      </c>
      <c r="AR9" s="40">
        <v>41</v>
      </c>
      <c r="AS9" s="22">
        <v>37</v>
      </c>
      <c r="AT9" s="22">
        <v>38</v>
      </c>
      <c r="AU9" s="22" t="s">
        <v>182</v>
      </c>
    </row>
    <row r="10" spans="1:47" s="55" customFormat="1" ht="29.25" customHeight="1">
      <c r="A10" s="33" t="s">
        <v>1</v>
      </c>
      <c r="B10" s="33"/>
      <c r="C10" s="33"/>
      <c r="D10" s="34">
        <f aca="true" t="shared" si="0" ref="D10:AT10">SUM(D12:D32)</f>
        <v>77955607</v>
      </c>
      <c r="E10" s="34">
        <f t="shared" si="0"/>
        <v>77955607</v>
      </c>
      <c r="F10" s="34">
        <f t="shared" si="0"/>
        <v>77956689.15000002</v>
      </c>
      <c r="G10" s="34">
        <f t="shared" si="0"/>
        <v>77954270.39000003</v>
      </c>
      <c r="H10" s="41">
        <f>SUM(H12:H32)</f>
        <v>599678.0700000001</v>
      </c>
      <c r="I10" s="34">
        <f t="shared" si="0"/>
        <v>1084.9800000082178</v>
      </c>
      <c r="J10" s="34">
        <f t="shared" si="0"/>
        <v>-2.8299999888404272</v>
      </c>
      <c r="K10" s="41">
        <f>SUM(K12:K32)</f>
        <v>4330183</v>
      </c>
      <c r="L10" s="34">
        <f t="shared" si="0"/>
        <v>2450738.1</v>
      </c>
      <c r="M10" s="41">
        <f t="shared" si="0"/>
        <v>325212.75999999995</v>
      </c>
      <c r="N10" s="34">
        <f t="shared" si="0"/>
        <v>295</v>
      </c>
      <c r="O10" s="34">
        <f t="shared" si="0"/>
        <v>1614827.41</v>
      </c>
      <c r="P10" s="34">
        <f t="shared" si="0"/>
        <v>5919.9400000000005</v>
      </c>
      <c r="Q10" s="34">
        <f t="shared" si="0"/>
        <v>36420</v>
      </c>
      <c r="R10" s="34">
        <f t="shared" si="0"/>
        <v>167582</v>
      </c>
      <c r="S10" s="34">
        <f t="shared" si="0"/>
        <v>29130.629999999997</v>
      </c>
      <c r="T10" s="34">
        <f t="shared" si="0"/>
        <v>3704</v>
      </c>
      <c r="U10" s="34">
        <f t="shared" si="0"/>
        <v>3613809.8</v>
      </c>
      <c r="V10" s="34">
        <f t="shared" si="0"/>
        <v>61672</v>
      </c>
      <c r="W10" s="34">
        <f t="shared" si="0"/>
        <v>1393577.2500000002</v>
      </c>
      <c r="X10" s="34">
        <f t="shared" si="0"/>
        <v>1390303.1600000001</v>
      </c>
      <c r="Y10" s="34">
        <f t="shared" si="0"/>
        <v>87108.15999999999</v>
      </c>
      <c r="Z10" s="34">
        <f t="shared" si="0"/>
        <v>1760330.6099999999</v>
      </c>
      <c r="AA10" s="34">
        <f t="shared" si="0"/>
        <v>90706</v>
      </c>
      <c r="AB10" s="34">
        <f t="shared" si="0"/>
        <v>20143.550000000003</v>
      </c>
      <c r="AC10" s="34">
        <f t="shared" si="0"/>
        <v>76</v>
      </c>
      <c r="AD10" s="34">
        <f t="shared" si="0"/>
        <v>20.68</v>
      </c>
      <c r="AE10" s="34">
        <f t="shared" si="0"/>
        <v>0</v>
      </c>
      <c r="AF10" s="34">
        <f t="shared" si="0"/>
        <v>251201.09000000003</v>
      </c>
      <c r="AG10" s="34">
        <f t="shared" si="0"/>
        <v>1043</v>
      </c>
      <c r="AH10" s="34">
        <f t="shared" si="0"/>
        <v>908.86</v>
      </c>
      <c r="AI10" s="34">
        <f t="shared" si="0"/>
        <v>24</v>
      </c>
      <c r="AJ10" s="34">
        <f t="shared" si="0"/>
        <v>1817.0099999999998</v>
      </c>
      <c r="AK10" s="34">
        <f t="shared" si="0"/>
        <v>4</v>
      </c>
      <c r="AL10" s="34">
        <f t="shared" si="0"/>
        <v>825236.6499999999</v>
      </c>
      <c r="AM10" s="34">
        <f t="shared" si="0"/>
        <v>2424</v>
      </c>
      <c r="AN10" s="34">
        <f t="shared" si="0"/>
        <v>505423.9800000001</v>
      </c>
      <c r="AO10" s="34">
        <f t="shared" si="0"/>
        <v>2088</v>
      </c>
      <c r="AP10" s="34">
        <f t="shared" si="0"/>
        <v>1240756.5499999998</v>
      </c>
      <c r="AQ10" s="34">
        <f t="shared" si="0"/>
        <v>3003</v>
      </c>
      <c r="AR10" s="41">
        <f t="shared" si="0"/>
        <v>5455</v>
      </c>
      <c r="AS10" s="34">
        <f t="shared" si="0"/>
        <v>1735724.6600000001</v>
      </c>
      <c r="AT10" s="34">
        <f t="shared" si="0"/>
        <v>5311348.7</v>
      </c>
      <c r="AU10" s="34">
        <f>SUM(AU12:AU32)</f>
        <v>99125425.99000007</v>
      </c>
    </row>
    <row r="11" spans="1:47" s="6" customFormat="1" ht="12" customHeight="1">
      <c r="A11" s="7" t="s">
        <v>14</v>
      </c>
      <c r="B11" s="7"/>
      <c r="C11" s="7"/>
      <c r="D11" s="8"/>
      <c r="E11" s="8"/>
      <c r="F11" s="8"/>
      <c r="G11" s="8"/>
      <c r="H11" s="42"/>
      <c r="I11" s="8"/>
      <c r="J11" s="8"/>
      <c r="K11" s="42"/>
      <c r="L11" s="8"/>
      <c r="M11" s="42"/>
      <c r="N11" s="8"/>
      <c r="O11" s="8"/>
      <c r="P11" s="8"/>
      <c r="Q11" s="8"/>
      <c r="R11" s="8"/>
      <c r="S11" s="8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50"/>
      <c r="AS11" s="23"/>
      <c r="AT11" s="23"/>
      <c r="AU11" s="23"/>
    </row>
    <row r="12" spans="1:47" s="61" customFormat="1" ht="29.25" customHeight="1">
      <c r="A12" s="56" t="s">
        <v>102</v>
      </c>
      <c r="B12" s="24">
        <v>10011804</v>
      </c>
      <c r="C12" s="24">
        <v>8121026</v>
      </c>
      <c r="D12" s="57">
        <v>8920741</v>
      </c>
      <c r="E12" s="58">
        <v>8920741</v>
      </c>
      <c r="F12" s="58">
        <v>8920741.14</v>
      </c>
      <c r="G12" s="58">
        <v>8919407.22</v>
      </c>
      <c r="H12" s="59">
        <v>110747.74</v>
      </c>
      <c r="I12" s="57">
        <f>F12-E12</f>
        <v>0.14000000059604645</v>
      </c>
      <c r="J12" s="57"/>
      <c r="K12" s="59">
        <v>846812</v>
      </c>
      <c r="L12" s="57">
        <v>1179746</v>
      </c>
      <c r="M12" s="59">
        <v>73778.32</v>
      </c>
      <c r="N12" s="62">
        <v>260</v>
      </c>
      <c r="O12" s="57">
        <v>417704.36000000004</v>
      </c>
      <c r="P12" s="57">
        <v>0</v>
      </c>
      <c r="Q12" s="57">
        <v>11250</v>
      </c>
      <c r="R12" s="57">
        <v>33624</v>
      </c>
      <c r="S12" s="57">
        <v>29130.629999999997</v>
      </c>
      <c r="T12" s="57">
        <v>3704</v>
      </c>
      <c r="U12" s="57">
        <v>1043379.78</v>
      </c>
      <c r="V12" s="57">
        <v>0</v>
      </c>
      <c r="W12" s="57">
        <v>579615.1300000001</v>
      </c>
      <c r="X12" s="57">
        <v>579615.13</v>
      </c>
      <c r="Y12" s="57">
        <v>0</v>
      </c>
      <c r="Z12" s="57">
        <v>0</v>
      </c>
      <c r="AA12" s="57">
        <v>0</v>
      </c>
      <c r="AB12" s="57">
        <v>17024.050000000003</v>
      </c>
      <c r="AC12" s="57">
        <v>60</v>
      </c>
      <c r="AD12" s="57">
        <v>0</v>
      </c>
      <c r="AE12" s="57">
        <v>0</v>
      </c>
      <c r="AF12" s="57">
        <v>0</v>
      </c>
      <c r="AG12" s="57">
        <v>0</v>
      </c>
      <c r="AH12" s="57">
        <v>0</v>
      </c>
      <c r="AI12" s="57">
        <v>0</v>
      </c>
      <c r="AJ12" s="57">
        <v>0</v>
      </c>
      <c r="AK12" s="57">
        <v>0</v>
      </c>
      <c r="AL12" s="57">
        <v>0</v>
      </c>
      <c r="AM12" s="57">
        <v>0</v>
      </c>
      <c r="AN12" s="57">
        <v>0</v>
      </c>
      <c r="AO12" s="57">
        <v>0</v>
      </c>
      <c r="AP12" s="57">
        <v>16.59</v>
      </c>
      <c r="AQ12" s="57">
        <v>0</v>
      </c>
      <c r="AR12" s="59">
        <v>2871</v>
      </c>
      <c r="AS12" s="57"/>
      <c r="AT12" s="57">
        <v>22768</v>
      </c>
      <c r="AU12" s="60">
        <f>G12+L12+O12+R12+S12+T12+U12+V12+X12+Y12+Z12+AA12+AB12+AC12+AD12+AE12+AF12+AG12+AH12+AI12+AJ12+AK12+AL12+AM12+AN12+AO12+AP12+AQ12+AT12+AS12</f>
        <v>12246179.760000002</v>
      </c>
    </row>
    <row r="13" spans="1:47" s="61" customFormat="1" ht="29.25" customHeight="1">
      <c r="A13" s="56" t="s">
        <v>103</v>
      </c>
      <c r="B13" s="24">
        <v>10011803</v>
      </c>
      <c r="C13" s="24">
        <v>20691207</v>
      </c>
      <c r="D13" s="57">
        <v>22531552</v>
      </c>
      <c r="E13" s="58">
        <v>22531552</v>
      </c>
      <c r="F13" s="57">
        <v>22531550.64000001</v>
      </c>
      <c r="G13" s="57">
        <v>22531550.64000001</v>
      </c>
      <c r="H13" s="59">
        <v>105125.54000000001</v>
      </c>
      <c r="I13" s="57"/>
      <c r="J13" s="57">
        <f>F13-E13</f>
        <v>-1.3599999882280827</v>
      </c>
      <c r="K13" s="59">
        <v>1082616</v>
      </c>
      <c r="L13" s="57">
        <v>148106</v>
      </c>
      <c r="M13" s="59">
        <v>90436.63999999998</v>
      </c>
      <c r="N13" s="57">
        <v>0</v>
      </c>
      <c r="O13" s="57">
        <v>105771.29</v>
      </c>
      <c r="P13" s="57">
        <v>0</v>
      </c>
      <c r="Q13" s="57">
        <v>2129</v>
      </c>
      <c r="R13" s="57">
        <v>11675</v>
      </c>
      <c r="S13" s="57">
        <v>0</v>
      </c>
      <c r="T13" s="57">
        <v>0</v>
      </c>
      <c r="U13" s="57">
        <v>110946.14</v>
      </c>
      <c r="V13" s="57">
        <v>0</v>
      </c>
      <c r="W13" s="57">
        <v>0</v>
      </c>
      <c r="X13" s="57">
        <v>0</v>
      </c>
      <c r="Y13" s="57">
        <v>0</v>
      </c>
      <c r="Z13" s="57">
        <v>1044612.22</v>
      </c>
      <c r="AA13" s="57">
        <v>57337</v>
      </c>
      <c r="AB13" s="57">
        <v>3119.5</v>
      </c>
      <c r="AC13" s="57">
        <v>16</v>
      </c>
      <c r="AD13" s="57">
        <v>0</v>
      </c>
      <c r="AE13" s="57">
        <v>0</v>
      </c>
      <c r="AF13" s="57">
        <v>43374.44</v>
      </c>
      <c r="AG13" s="57">
        <v>207</v>
      </c>
      <c r="AH13" s="57">
        <v>0</v>
      </c>
      <c r="AI13" s="57">
        <v>0</v>
      </c>
      <c r="AJ13" s="57">
        <v>1817.0099999999998</v>
      </c>
      <c r="AK13" s="57">
        <v>4</v>
      </c>
      <c r="AL13" s="57">
        <v>331900.43999999994</v>
      </c>
      <c r="AM13" s="57">
        <v>583</v>
      </c>
      <c r="AN13" s="57">
        <v>101110.41000000003</v>
      </c>
      <c r="AO13" s="57">
        <v>314</v>
      </c>
      <c r="AP13" s="57">
        <v>154347.09000000003</v>
      </c>
      <c r="AQ13" s="57">
        <v>0</v>
      </c>
      <c r="AR13" s="59">
        <v>916</v>
      </c>
      <c r="AS13" s="57"/>
      <c r="AT13" s="57">
        <v>1498691</v>
      </c>
      <c r="AU13" s="60">
        <f aca="true" t="shared" si="1" ref="AU13:AU32">G13+L13+O13+R13+S13+T13+U13+V13+X13+Y13+Z13+AA13+AB13+AC13+AD13+AE13+AF13+AG13+AH13+AI13+AJ13+AK13+AL13+AM13+AN13+AO13+AP13+AQ13+AT13+AS13</f>
        <v>26145482.180000015</v>
      </c>
    </row>
    <row r="14" spans="1:47" s="61" customFormat="1" ht="29.25" customHeight="1">
      <c r="A14" s="56" t="s">
        <v>99</v>
      </c>
      <c r="B14" s="24">
        <v>10000234</v>
      </c>
      <c r="C14" s="24"/>
      <c r="D14" s="57">
        <v>24364469</v>
      </c>
      <c r="E14" s="58">
        <v>24364469</v>
      </c>
      <c r="F14" s="57">
        <v>24365018.630000006</v>
      </c>
      <c r="G14" s="57">
        <v>24364469.000000007</v>
      </c>
      <c r="H14" s="59">
        <v>178857.14</v>
      </c>
      <c r="I14" s="57">
        <f>F14-E14</f>
        <v>549.6300000064075</v>
      </c>
      <c r="J14" s="57"/>
      <c r="K14" s="59">
        <v>1151543</v>
      </c>
      <c r="L14" s="57">
        <f>400531-61672</f>
        <v>338859</v>
      </c>
      <c r="M14" s="59">
        <v>86296.32</v>
      </c>
      <c r="N14" s="57">
        <v>0</v>
      </c>
      <c r="O14" s="57">
        <v>70294.28</v>
      </c>
      <c r="P14" s="57">
        <v>0</v>
      </c>
      <c r="Q14" s="57">
        <v>4031</v>
      </c>
      <c r="R14" s="57">
        <v>5732</v>
      </c>
      <c r="S14" s="57">
        <v>0</v>
      </c>
      <c r="T14" s="57">
        <v>0</v>
      </c>
      <c r="U14" s="57">
        <v>533624.63</v>
      </c>
      <c r="V14" s="57">
        <v>61672</v>
      </c>
      <c r="W14" s="57">
        <v>813962.1200000001</v>
      </c>
      <c r="X14" s="57">
        <v>810688.03</v>
      </c>
      <c r="Y14" s="57">
        <v>0</v>
      </c>
      <c r="Z14" s="57">
        <v>715718.39</v>
      </c>
      <c r="AA14" s="57">
        <v>33369</v>
      </c>
      <c r="AB14" s="57">
        <v>0</v>
      </c>
      <c r="AC14" s="57">
        <v>0</v>
      </c>
      <c r="AD14" s="57">
        <v>12.05</v>
      </c>
      <c r="AE14" s="57">
        <v>0</v>
      </c>
      <c r="AF14" s="57">
        <v>197547.75000000003</v>
      </c>
      <c r="AG14" s="57">
        <v>803</v>
      </c>
      <c r="AH14" s="57">
        <v>0</v>
      </c>
      <c r="AI14" s="57">
        <v>0</v>
      </c>
      <c r="AJ14" s="57">
        <v>0</v>
      </c>
      <c r="AK14" s="57">
        <v>0</v>
      </c>
      <c r="AL14" s="57">
        <v>456646.04999999993</v>
      </c>
      <c r="AM14" s="57">
        <v>1713</v>
      </c>
      <c r="AN14" s="57">
        <v>404087.4100000001</v>
      </c>
      <c r="AO14" s="57">
        <v>1774</v>
      </c>
      <c r="AP14" s="57">
        <v>1053148.39</v>
      </c>
      <c r="AQ14" s="57">
        <v>3003</v>
      </c>
      <c r="AR14" s="59">
        <v>1059</v>
      </c>
      <c r="AS14" s="57">
        <v>1735724.6600000001</v>
      </c>
      <c r="AT14" s="57">
        <v>1631752</v>
      </c>
      <c r="AU14" s="60">
        <f t="shared" si="1"/>
        <v>32420637.64000001</v>
      </c>
    </row>
    <row r="15" spans="1:47" s="61" customFormat="1" ht="19.5" customHeight="1">
      <c r="A15" s="56" t="s">
        <v>104</v>
      </c>
      <c r="B15" s="24">
        <v>130020302</v>
      </c>
      <c r="C15" s="24">
        <v>801663</v>
      </c>
      <c r="D15" s="57">
        <v>906219</v>
      </c>
      <c r="E15" s="58">
        <v>906219</v>
      </c>
      <c r="F15" s="57">
        <v>906219.3199999997</v>
      </c>
      <c r="G15" s="57">
        <v>906218.9999999998</v>
      </c>
      <c r="H15" s="59">
        <v>9841.640000000001</v>
      </c>
      <c r="I15" s="57">
        <f>F15-E15</f>
        <v>0.3199999997159466</v>
      </c>
      <c r="J15" s="57"/>
      <c r="K15" s="59">
        <v>31502</v>
      </c>
      <c r="L15" s="57">
        <v>10290</v>
      </c>
      <c r="M15" s="59">
        <v>415</v>
      </c>
      <c r="N15" s="57">
        <v>0</v>
      </c>
      <c r="O15" s="57">
        <v>83551.98999999999</v>
      </c>
      <c r="P15" s="57">
        <v>0</v>
      </c>
      <c r="Q15" s="57">
        <v>2340</v>
      </c>
      <c r="R15" s="57">
        <v>8188</v>
      </c>
      <c r="S15" s="57">
        <v>0</v>
      </c>
      <c r="T15" s="57">
        <v>0</v>
      </c>
      <c r="U15" s="57">
        <v>0</v>
      </c>
      <c r="V15" s="57">
        <v>0</v>
      </c>
      <c r="W15" s="57">
        <v>0</v>
      </c>
      <c r="X15" s="57">
        <v>0</v>
      </c>
      <c r="Y15" s="57">
        <v>0</v>
      </c>
      <c r="Z15" s="57">
        <v>0</v>
      </c>
      <c r="AA15" s="57">
        <v>0</v>
      </c>
      <c r="AB15" s="57">
        <v>0</v>
      </c>
      <c r="AC15" s="57">
        <v>0</v>
      </c>
      <c r="AD15" s="57">
        <v>0</v>
      </c>
      <c r="AE15" s="57">
        <v>0</v>
      </c>
      <c r="AF15" s="57">
        <v>0</v>
      </c>
      <c r="AG15" s="57">
        <v>0</v>
      </c>
      <c r="AH15" s="57">
        <v>908.86</v>
      </c>
      <c r="AI15" s="57">
        <v>24</v>
      </c>
      <c r="AJ15" s="57">
        <v>0</v>
      </c>
      <c r="AK15" s="57">
        <v>0</v>
      </c>
      <c r="AL15" s="57">
        <v>3462.04</v>
      </c>
      <c r="AM15" s="57">
        <v>21</v>
      </c>
      <c r="AN15" s="57">
        <v>0</v>
      </c>
      <c r="AO15" s="57">
        <v>0</v>
      </c>
      <c r="AP15" s="57">
        <v>123.60999999999999</v>
      </c>
      <c r="AQ15" s="57">
        <v>0</v>
      </c>
      <c r="AR15" s="59">
        <v>0</v>
      </c>
      <c r="AS15" s="57"/>
      <c r="AT15" s="57">
        <v>115872</v>
      </c>
      <c r="AU15" s="60">
        <f t="shared" si="1"/>
        <v>1128660.4999999998</v>
      </c>
    </row>
    <row r="16" spans="1:47" ht="12.75">
      <c r="A16" s="12" t="s">
        <v>65</v>
      </c>
      <c r="B16" s="24">
        <v>801600003</v>
      </c>
      <c r="C16" s="24">
        <v>731500</v>
      </c>
      <c r="D16" s="57">
        <v>848701</v>
      </c>
      <c r="E16" s="62">
        <v>848701</v>
      </c>
      <c r="F16" s="57">
        <v>848700.9399999997</v>
      </c>
      <c r="G16" s="57">
        <v>848700.9399999997</v>
      </c>
      <c r="H16" s="59">
        <v>9591.23</v>
      </c>
      <c r="I16" s="57"/>
      <c r="J16" s="57">
        <f aca="true" t="shared" si="2" ref="J16:J29">F16-E16</f>
        <v>-0.06000000028871</v>
      </c>
      <c r="K16" s="59">
        <v>0</v>
      </c>
      <c r="L16" s="57">
        <v>29714</v>
      </c>
      <c r="M16" s="59">
        <v>407.40000000000003</v>
      </c>
      <c r="N16" s="57">
        <v>0</v>
      </c>
      <c r="O16" s="57">
        <v>0</v>
      </c>
      <c r="P16" s="57">
        <v>0</v>
      </c>
      <c r="Q16" s="57">
        <v>0</v>
      </c>
      <c r="R16" s="57">
        <v>0</v>
      </c>
      <c r="S16" s="57">
        <v>0</v>
      </c>
      <c r="T16" s="57">
        <v>0</v>
      </c>
      <c r="U16" s="57">
        <v>105085.79000000001</v>
      </c>
      <c r="V16" s="57">
        <v>0</v>
      </c>
      <c r="W16" s="57">
        <v>0</v>
      </c>
      <c r="X16" s="57">
        <v>0</v>
      </c>
      <c r="Y16" s="57">
        <v>0</v>
      </c>
      <c r="Z16" s="57">
        <v>0</v>
      </c>
      <c r="AA16" s="57">
        <v>0</v>
      </c>
      <c r="AB16" s="57">
        <v>0</v>
      </c>
      <c r="AC16" s="57">
        <v>0</v>
      </c>
      <c r="AD16" s="57">
        <v>0</v>
      </c>
      <c r="AE16" s="57">
        <v>0</v>
      </c>
      <c r="AF16" s="57">
        <v>0</v>
      </c>
      <c r="AG16" s="57">
        <v>0</v>
      </c>
      <c r="AH16" s="57">
        <v>0</v>
      </c>
      <c r="AI16" s="57">
        <v>0</v>
      </c>
      <c r="AJ16" s="57">
        <v>0</v>
      </c>
      <c r="AK16" s="57">
        <v>0</v>
      </c>
      <c r="AL16" s="57">
        <v>14817.220000000001</v>
      </c>
      <c r="AM16" s="57">
        <v>84</v>
      </c>
      <c r="AN16" s="57">
        <v>0</v>
      </c>
      <c r="AO16" s="57">
        <v>0</v>
      </c>
      <c r="AP16" s="57">
        <v>0</v>
      </c>
      <c r="AQ16" s="57">
        <v>0</v>
      </c>
      <c r="AR16" s="59">
        <v>0</v>
      </c>
      <c r="AS16" s="57"/>
      <c r="AT16" s="57">
        <v>75449</v>
      </c>
      <c r="AU16" s="60">
        <f t="shared" si="1"/>
        <v>1073850.9499999997</v>
      </c>
    </row>
    <row r="17" spans="1:47" ht="28.5" customHeight="1">
      <c r="A17" s="12" t="s">
        <v>105</v>
      </c>
      <c r="B17" s="24">
        <v>130013001</v>
      </c>
      <c r="C17" s="24">
        <v>642460</v>
      </c>
      <c r="D17" s="57">
        <v>768682</v>
      </c>
      <c r="E17" s="62">
        <v>768682</v>
      </c>
      <c r="F17" s="57">
        <v>768682.2899999999</v>
      </c>
      <c r="G17" s="57">
        <v>768681.9999999998</v>
      </c>
      <c r="H17" s="59">
        <v>10434.35</v>
      </c>
      <c r="I17" s="57">
        <f aca="true" t="shared" si="3" ref="I17:I32">F17-E17</f>
        <v>0.2899999999208376</v>
      </c>
      <c r="J17" s="57"/>
      <c r="K17" s="59">
        <v>72415</v>
      </c>
      <c r="L17" s="57">
        <v>6816</v>
      </c>
      <c r="M17" s="59">
        <v>1641.24</v>
      </c>
      <c r="N17" s="57">
        <v>0</v>
      </c>
      <c r="O17" s="57">
        <v>226.22000000000006</v>
      </c>
      <c r="P17" s="57">
        <v>0</v>
      </c>
      <c r="Q17" s="57">
        <v>45</v>
      </c>
      <c r="R17" s="57">
        <v>72</v>
      </c>
      <c r="S17" s="57">
        <v>0</v>
      </c>
      <c r="T17" s="57">
        <v>0</v>
      </c>
      <c r="U17" s="57">
        <v>0</v>
      </c>
      <c r="V17" s="57">
        <v>0</v>
      </c>
      <c r="W17" s="57">
        <v>0</v>
      </c>
      <c r="X17" s="57">
        <v>0</v>
      </c>
      <c r="Y17" s="57">
        <v>0</v>
      </c>
      <c r="Z17" s="57">
        <v>0</v>
      </c>
      <c r="AA17" s="57">
        <v>0</v>
      </c>
      <c r="AB17" s="57">
        <v>0</v>
      </c>
      <c r="AC17" s="57">
        <v>0</v>
      </c>
      <c r="AD17" s="57">
        <v>0</v>
      </c>
      <c r="AE17" s="57">
        <v>0</v>
      </c>
      <c r="AF17" s="57">
        <v>0</v>
      </c>
      <c r="AG17" s="57">
        <v>0</v>
      </c>
      <c r="AH17" s="57">
        <v>0</v>
      </c>
      <c r="AI17" s="57">
        <v>0</v>
      </c>
      <c r="AJ17" s="57">
        <v>0</v>
      </c>
      <c r="AK17" s="57">
        <v>0</v>
      </c>
      <c r="AL17" s="57">
        <v>0</v>
      </c>
      <c r="AM17" s="57">
        <v>0</v>
      </c>
      <c r="AN17" s="57">
        <v>0</v>
      </c>
      <c r="AO17" s="57">
        <v>0</v>
      </c>
      <c r="AP17" s="57">
        <v>0</v>
      </c>
      <c r="AQ17" s="57">
        <v>0</v>
      </c>
      <c r="AR17" s="59">
        <v>0</v>
      </c>
      <c r="AS17" s="57"/>
      <c r="AT17" s="57">
        <v>32109</v>
      </c>
      <c r="AU17" s="60">
        <f t="shared" si="1"/>
        <v>807905.2199999997</v>
      </c>
    </row>
    <row r="18" spans="1:47" ht="15.75" customHeight="1">
      <c r="A18" s="12" t="s">
        <v>69</v>
      </c>
      <c r="B18" s="24">
        <v>10021301</v>
      </c>
      <c r="C18" s="24">
        <v>70923</v>
      </c>
      <c r="D18" s="57">
        <v>67466</v>
      </c>
      <c r="E18" s="62">
        <v>67466</v>
      </c>
      <c r="F18" s="57">
        <v>67466.25</v>
      </c>
      <c r="G18" s="57">
        <v>67466</v>
      </c>
      <c r="H18" s="59">
        <v>1928.47</v>
      </c>
      <c r="I18" s="57">
        <f t="shared" si="3"/>
        <v>0.25</v>
      </c>
      <c r="J18" s="57"/>
      <c r="K18" s="59">
        <v>3694</v>
      </c>
      <c r="L18" s="57">
        <v>14176</v>
      </c>
      <c r="M18" s="59">
        <v>325.92</v>
      </c>
      <c r="N18" s="57">
        <v>0</v>
      </c>
      <c r="O18" s="57">
        <v>687586.4800000001</v>
      </c>
      <c r="P18" s="57">
        <v>5919.9400000000005</v>
      </c>
      <c r="Q18" s="57">
        <v>12567</v>
      </c>
      <c r="R18" s="57">
        <v>72864</v>
      </c>
      <c r="S18" s="57">
        <v>0</v>
      </c>
      <c r="T18" s="57">
        <v>0</v>
      </c>
      <c r="U18" s="57">
        <v>0</v>
      </c>
      <c r="V18" s="57">
        <v>0</v>
      </c>
      <c r="W18" s="57">
        <v>0</v>
      </c>
      <c r="X18" s="57">
        <v>0</v>
      </c>
      <c r="Y18" s="57">
        <v>0</v>
      </c>
      <c r="Z18" s="57">
        <v>0</v>
      </c>
      <c r="AA18" s="57">
        <v>0</v>
      </c>
      <c r="AB18" s="57">
        <v>0</v>
      </c>
      <c r="AC18" s="57">
        <v>0</v>
      </c>
      <c r="AD18" s="57">
        <v>0</v>
      </c>
      <c r="AE18" s="57">
        <v>0</v>
      </c>
      <c r="AF18" s="57">
        <v>0</v>
      </c>
      <c r="AG18" s="57">
        <v>0</v>
      </c>
      <c r="AH18" s="57">
        <v>0</v>
      </c>
      <c r="AI18" s="57">
        <v>0</v>
      </c>
      <c r="AJ18" s="57">
        <v>0</v>
      </c>
      <c r="AK18" s="57">
        <v>0</v>
      </c>
      <c r="AL18" s="57">
        <v>0</v>
      </c>
      <c r="AM18" s="57">
        <v>0</v>
      </c>
      <c r="AN18" s="57">
        <v>0</v>
      </c>
      <c r="AO18" s="57">
        <v>0</v>
      </c>
      <c r="AP18" s="57">
        <v>0</v>
      </c>
      <c r="AQ18" s="57">
        <v>0</v>
      </c>
      <c r="AR18" s="59">
        <v>0</v>
      </c>
      <c r="AS18" s="57"/>
      <c r="AT18" s="57">
        <v>5897</v>
      </c>
      <c r="AU18" s="60">
        <f t="shared" si="1"/>
        <v>847989.4800000001</v>
      </c>
    </row>
    <row r="19" spans="1:47" ht="31.5" customHeight="1">
      <c r="A19" s="12" t="s">
        <v>106</v>
      </c>
      <c r="B19" s="24">
        <v>10012202</v>
      </c>
      <c r="C19" s="24">
        <v>1281563</v>
      </c>
      <c r="D19" s="57">
        <v>1206967</v>
      </c>
      <c r="E19" s="62">
        <v>1206967</v>
      </c>
      <c r="F19" s="57">
        <v>1206967.3</v>
      </c>
      <c r="G19" s="57">
        <v>1206967</v>
      </c>
      <c r="H19" s="59">
        <v>5216.450000000001</v>
      </c>
      <c r="I19" s="57">
        <f t="shared" si="3"/>
        <v>0.30000000004656613</v>
      </c>
      <c r="J19" s="57"/>
      <c r="K19" s="59">
        <v>56152</v>
      </c>
      <c r="L19" s="57">
        <v>306852.1</v>
      </c>
      <c r="M19" s="59">
        <v>19985.88</v>
      </c>
      <c r="N19" s="62">
        <v>8</v>
      </c>
      <c r="O19" s="57">
        <v>0</v>
      </c>
      <c r="P19" s="57">
        <v>0</v>
      </c>
      <c r="Q19" s="57">
        <v>0</v>
      </c>
      <c r="R19" s="57">
        <v>0</v>
      </c>
      <c r="S19" s="57">
        <v>0</v>
      </c>
      <c r="T19" s="57">
        <v>0</v>
      </c>
      <c r="U19" s="57">
        <v>1520434.6</v>
      </c>
      <c r="V19" s="57">
        <v>0</v>
      </c>
      <c r="W19" s="57">
        <v>0</v>
      </c>
      <c r="X19" s="57">
        <v>0</v>
      </c>
      <c r="Y19" s="57">
        <v>0</v>
      </c>
      <c r="Z19" s="57">
        <v>0</v>
      </c>
      <c r="AA19" s="57">
        <v>0</v>
      </c>
      <c r="AB19" s="57">
        <v>0</v>
      </c>
      <c r="AC19" s="57">
        <v>0</v>
      </c>
      <c r="AD19" s="57">
        <v>0</v>
      </c>
      <c r="AE19" s="57">
        <v>0</v>
      </c>
      <c r="AF19" s="57">
        <v>0</v>
      </c>
      <c r="AG19" s="57">
        <v>0</v>
      </c>
      <c r="AH19" s="57">
        <v>0</v>
      </c>
      <c r="AI19" s="57">
        <v>0</v>
      </c>
      <c r="AJ19" s="57">
        <v>0</v>
      </c>
      <c r="AK19" s="57">
        <v>0</v>
      </c>
      <c r="AL19" s="57">
        <v>0</v>
      </c>
      <c r="AM19" s="57">
        <v>0</v>
      </c>
      <c r="AN19" s="57">
        <v>0</v>
      </c>
      <c r="AO19" s="57">
        <v>0</v>
      </c>
      <c r="AP19" s="57">
        <v>0</v>
      </c>
      <c r="AQ19" s="57">
        <v>0</v>
      </c>
      <c r="AR19" s="59">
        <v>0</v>
      </c>
      <c r="AS19" s="57"/>
      <c r="AT19" s="57">
        <v>72092</v>
      </c>
      <c r="AU19" s="60">
        <f t="shared" si="1"/>
        <v>3106345.7</v>
      </c>
    </row>
    <row r="20" spans="1:47" ht="18.75" customHeight="1">
      <c r="A20" s="12" t="s">
        <v>70</v>
      </c>
      <c r="B20" s="24">
        <v>10020302</v>
      </c>
      <c r="C20" s="24">
        <v>1021238</v>
      </c>
      <c r="D20" s="57">
        <v>960913</v>
      </c>
      <c r="E20" s="62">
        <v>960913</v>
      </c>
      <c r="F20" s="57">
        <v>960913.4999999999</v>
      </c>
      <c r="G20" s="57">
        <v>960913</v>
      </c>
      <c r="H20" s="59">
        <v>15486.84</v>
      </c>
      <c r="I20" s="57">
        <f t="shared" si="3"/>
        <v>0.4999999998835847</v>
      </c>
      <c r="J20" s="57"/>
      <c r="K20" s="59">
        <v>79262</v>
      </c>
      <c r="L20" s="57">
        <v>6556</v>
      </c>
      <c r="M20" s="59">
        <v>2886.72</v>
      </c>
      <c r="N20" s="57">
        <v>0</v>
      </c>
      <c r="O20" s="57">
        <v>2088.09</v>
      </c>
      <c r="P20" s="57">
        <v>0</v>
      </c>
      <c r="Q20" s="57">
        <v>65</v>
      </c>
      <c r="R20" s="57">
        <v>244</v>
      </c>
      <c r="S20" s="57">
        <v>0</v>
      </c>
      <c r="T20" s="57">
        <v>0</v>
      </c>
      <c r="U20" s="57">
        <v>0</v>
      </c>
      <c r="V20" s="57">
        <v>0</v>
      </c>
      <c r="W20" s="57">
        <v>0</v>
      </c>
      <c r="X20" s="57">
        <v>0</v>
      </c>
      <c r="Y20" s="57">
        <v>0</v>
      </c>
      <c r="Z20" s="57">
        <v>0</v>
      </c>
      <c r="AA20" s="57">
        <v>0</v>
      </c>
      <c r="AB20" s="57">
        <v>0</v>
      </c>
      <c r="AC20" s="57">
        <v>0</v>
      </c>
      <c r="AD20" s="57">
        <v>0</v>
      </c>
      <c r="AE20" s="57">
        <v>0</v>
      </c>
      <c r="AF20" s="57">
        <v>0</v>
      </c>
      <c r="AG20" s="57">
        <v>0</v>
      </c>
      <c r="AH20" s="57">
        <v>0</v>
      </c>
      <c r="AI20" s="57">
        <v>0</v>
      </c>
      <c r="AJ20" s="57">
        <v>0</v>
      </c>
      <c r="AK20" s="57">
        <v>0</v>
      </c>
      <c r="AL20" s="57">
        <v>9.88</v>
      </c>
      <c r="AM20" s="57">
        <v>0</v>
      </c>
      <c r="AN20" s="57">
        <v>0</v>
      </c>
      <c r="AO20" s="57">
        <v>0</v>
      </c>
      <c r="AP20" s="57">
        <v>3.94</v>
      </c>
      <c r="AQ20" s="57">
        <v>0</v>
      </c>
      <c r="AR20" s="59">
        <v>0</v>
      </c>
      <c r="AS20" s="57"/>
      <c r="AT20" s="57">
        <v>145547.7</v>
      </c>
      <c r="AU20" s="60">
        <f t="shared" si="1"/>
        <v>1115362.6099999999</v>
      </c>
    </row>
    <row r="21" spans="1:47" ht="27.75" customHeight="1">
      <c r="A21" s="30" t="s">
        <v>107</v>
      </c>
      <c r="B21" s="31">
        <v>10011401</v>
      </c>
      <c r="C21" s="31">
        <v>1196843</v>
      </c>
      <c r="D21" s="32">
        <v>1160839</v>
      </c>
      <c r="E21" s="32">
        <v>1160839</v>
      </c>
      <c r="F21" s="32">
        <v>1160838.53</v>
      </c>
      <c r="G21" s="32">
        <v>1160838.53</v>
      </c>
      <c r="H21" s="59">
        <v>22312.04</v>
      </c>
      <c r="I21" s="57"/>
      <c r="J21" s="57">
        <f t="shared" si="2"/>
        <v>-0.4699999999720603</v>
      </c>
      <c r="K21" s="59">
        <v>104384</v>
      </c>
      <c r="L21" s="57">
        <v>15803</v>
      </c>
      <c r="M21" s="59">
        <v>6727.92</v>
      </c>
      <c r="N21" s="62">
        <v>0</v>
      </c>
      <c r="O21" s="57">
        <v>0</v>
      </c>
      <c r="P21" s="57">
        <v>0</v>
      </c>
      <c r="Q21" s="57">
        <v>0</v>
      </c>
      <c r="R21" s="57">
        <v>0</v>
      </c>
      <c r="S21" s="57">
        <v>0</v>
      </c>
      <c r="T21" s="57">
        <v>0</v>
      </c>
      <c r="U21" s="57">
        <v>0</v>
      </c>
      <c r="V21" s="57">
        <v>0</v>
      </c>
      <c r="W21" s="57">
        <v>0</v>
      </c>
      <c r="X21" s="57">
        <v>0</v>
      </c>
      <c r="Y21" s="57">
        <v>0</v>
      </c>
      <c r="Z21" s="57">
        <v>0</v>
      </c>
      <c r="AA21" s="57">
        <v>0</v>
      </c>
      <c r="AB21" s="57">
        <v>0</v>
      </c>
      <c r="AC21" s="57">
        <v>0</v>
      </c>
      <c r="AD21" s="57">
        <v>0</v>
      </c>
      <c r="AE21" s="57">
        <v>0</v>
      </c>
      <c r="AF21" s="57">
        <v>0</v>
      </c>
      <c r="AG21" s="57">
        <v>0</v>
      </c>
      <c r="AH21" s="57">
        <v>0</v>
      </c>
      <c r="AI21" s="57">
        <v>0</v>
      </c>
      <c r="AJ21" s="57">
        <v>0</v>
      </c>
      <c r="AK21" s="57">
        <v>0</v>
      </c>
      <c r="AL21" s="57">
        <v>0</v>
      </c>
      <c r="AM21" s="57">
        <v>0</v>
      </c>
      <c r="AN21" s="57">
        <v>0</v>
      </c>
      <c r="AO21" s="57">
        <v>0</v>
      </c>
      <c r="AP21" s="57">
        <v>0</v>
      </c>
      <c r="AQ21" s="57">
        <v>0</v>
      </c>
      <c r="AR21" s="59">
        <v>0</v>
      </c>
      <c r="AS21" s="57"/>
      <c r="AT21" s="57">
        <v>219481</v>
      </c>
      <c r="AU21" s="60">
        <f t="shared" si="1"/>
        <v>1396122.53</v>
      </c>
    </row>
    <row r="22" spans="1:47" ht="18" customHeight="1">
      <c r="A22" s="30" t="s">
        <v>25</v>
      </c>
      <c r="B22" s="31">
        <v>804462601</v>
      </c>
      <c r="C22" s="31">
        <v>1075833</v>
      </c>
      <c r="D22" s="32">
        <v>924880</v>
      </c>
      <c r="E22" s="32">
        <v>924880</v>
      </c>
      <c r="F22" s="32">
        <v>924879.93</v>
      </c>
      <c r="G22" s="32">
        <v>924879.93</v>
      </c>
      <c r="H22" s="59">
        <v>9.49</v>
      </c>
      <c r="I22" s="57"/>
      <c r="J22" s="57">
        <f t="shared" si="2"/>
        <v>-0.06999999994877726</v>
      </c>
      <c r="K22" s="59">
        <v>0</v>
      </c>
      <c r="L22" s="57">
        <v>1729</v>
      </c>
      <c r="M22" s="59">
        <v>0</v>
      </c>
      <c r="N22" s="62">
        <v>0</v>
      </c>
      <c r="O22" s="57">
        <v>0</v>
      </c>
      <c r="P22" s="57">
        <v>0</v>
      </c>
      <c r="Q22" s="57">
        <v>0</v>
      </c>
      <c r="R22" s="57">
        <v>0</v>
      </c>
      <c r="S22" s="57">
        <v>0</v>
      </c>
      <c r="T22" s="57">
        <v>0</v>
      </c>
      <c r="U22" s="57">
        <v>0</v>
      </c>
      <c r="V22" s="57">
        <v>0</v>
      </c>
      <c r="W22" s="57">
        <v>0</v>
      </c>
      <c r="X22" s="57">
        <v>0</v>
      </c>
      <c r="Y22" s="57">
        <v>0</v>
      </c>
      <c r="Z22" s="57">
        <v>0</v>
      </c>
      <c r="AA22" s="57">
        <v>0</v>
      </c>
      <c r="AB22" s="57">
        <v>0</v>
      </c>
      <c r="AC22" s="57">
        <v>0</v>
      </c>
      <c r="AD22" s="57">
        <v>0</v>
      </c>
      <c r="AE22" s="57">
        <v>0</v>
      </c>
      <c r="AF22" s="57">
        <v>0</v>
      </c>
      <c r="AG22" s="57">
        <v>0</v>
      </c>
      <c r="AH22" s="57">
        <v>0</v>
      </c>
      <c r="AI22" s="57">
        <v>0</v>
      </c>
      <c r="AJ22" s="57">
        <v>0</v>
      </c>
      <c r="AK22" s="57">
        <v>0</v>
      </c>
      <c r="AL22" s="57">
        <v>0</v>
      </c>
      <c r="AM22" s="57">
        <v>0</v>
      </c>
      <c r="AN22" s="57">
        <v>0</v>
      </c>
      <c r="AO22" s="57">
        <v>0</v>
      </c>
      <c r="AP22" s="57">
        <v>0</v>
      </c>
      <c r="AQ22" s="57">
        <v>0</v>
      </c>
      <c r="AR22" s="59">
        <v>0</v>
      </c>
      <c r="AS22" s="57"/>
      <c r="AT22" s="57">
        <v>28134</v>
      </c>
      <c r="AU22" s="60">
        <f t="shared" si="1"/>
        <v>954742.93</v>
      </c>
    </row>
    <row r="23" spans="1:47" ht="18" customHeight="1">
      <c r="A23" s="30" t="s">
        <v>108</v>
      </c>
      <c r="B23" s="31">
        <v>804435102</v>
      </c>
      <c r="C23" s="31">
        <v>730810</v>
      </c>
      <c r="D23" s="32">
        <v>872952</v>
      </c>
      <c r="E23" s="32">
        <v>872952</v>
      </c>
      <c r="F23" s="32">
        <v>872951.78</v>
      </c>
      <c r="G23" s="32">
        <v>872951.78</v>
      </c>
      <c r="H23" s="59">
        <v>10554.94</v>
      </c>
      <c r="I23" s="57"/>
      <c r="J23" s="57">
        <f t="shared" si="2"/>
        <v>-0.21999999997206032</v>
      </c>
      <c r="K23" s="59">
        <v>14997</v>
      </c>
      <c r="L23" s="57">
        <v>13370</v>
      </c>
      <c r="M23" s="59">
        <v>5354.4</v>
      </c>
      <c r="N23" s="62">
        <v>0</v>
      </c>
      <c r="O23" s="57">
        <v>19548.460000000003</v>
      </c>
      <c r="P23" s="57">
        <v>0</v>
      </c>
      <c r="Q23" s="57">
        <v>313</v>
      </c>
      <c r="R23" s="57">
        <v>3404</v>
      </c>
      <c r="S23" s="57">
        <v>0</v>
      </c>
      <c r="T23" s="57">
        <v>0</v>
      </c>
      <c r="U23" s="57">
        <v>0</v>
      </c>
      <c r="V23" s="57">
        <v>0</v>
      </c>
      <c r="W23" s="57">
        <v>0</v>
      </c>
      <c r="X23" s="57">
        <v>0</v>
      </c>
      <c r="Y23" s="57">
        <v>0</v>
      </c>
      <c r="Z23" s="57">
        <v>0</v>
      </c>
      <c r="AA23" s="57">
        <v>0</v>
      </c>
      <c r="AB23" s="57">
        <v>0</v>
      </c>
      <c r="AC23" s="57">
        <v>0</v>
      </c>
      <c r="AD23" s="57">
        <v>0</v>
      </c>
      <c r="AE23" s="57">
        <v>0</v>
      </c>
      <c r="AF23" s="57">
        <v>0</v>
      </c>
      <c r="AG23" s="57">
        <v>0</v>
      </c>
      <c r="AH23" s="57">
        <v>0</v>
      </c>
      <c r="AI23" s="57">
        <v>0</v>
      </c>
      <c r="AJ23" s="57">
        <v>0</v>
      </c>
      <c r="AK23" s="57">
        <v>0</v>
      </c>
      <c r="AL23" s="57">
        <v>0</v>
      </c>
      <c r="AM23" s="57">
        <v>0</v>
      </c>
      <c r="AN23" s="57">
        <v>0</v>
      </c>
      <c r="AO23" s="57">
        <v>0</v>
      </c>
      <c r="AP23" s="57">
        <v>0</v>
      </c>
      <c r="AQ23" s="57">
        <v>0</v>
      </c>
      <c r="AR23" s="59">
        <v>0</v>
      </c>
      <c r="AS23" s="57"/>
      <c r="AT23" s="57">
        <v>93965</v>
      </c>
      <c r="AU23" s="60">
        <f t="shared" si="1"/>
        <v>1003239.24</v>
      </c>
    </row>
    <row r="24" spans="1:47" ht="18.75" customHeight="1">
      <c r="A24" s="30" t="s">
        <v>109</v>
      </c>
      <c r="B24" s="31">
        <v>806012001</v>
      </c>
      <c r="C24" s="31">
        <v>938004</v>
      </c>
      <c r="D24" s="32">
        <v>1063179</v>
      </c>
      <c r="E24" s="32">
        <v>1063179</v>
      </c>
      <c r="F24" s="32">
        <v>1063178.6</v>
      </c>
      <c r="G24" s="32">
        <v>1063178.6</v>
      </c>
      <c r="H24" s="59">
        <v>533.2</v>
      </c>
      <c r="I24" s="57"/>
      <c r="J24" s="57">
        <f t="shared" si="2"/>
        <v>-0.39999999990686774</v>
      </c>
      <c r="K24" s="59">
        <v>166791</v>
      </c>
      <c r="L24" s="57">
        <v>89115</v>
      </c>
      <c r="M24" s="59">
        <v>0</v>
      </c>
      <c r="N24" s="62">
        <v>0</v>
      </c>
      <c r="O24" s="57">
        <v>0</v>
      </c>
      <c r="P24" s="57">
        <v>0</v>
      </c>
      <c r="Q24" s="57">
        <v>0</v>
      </c>
      <c r="R24" s="57">
        <v>0</v>
      </c>
      <c r="S24" s="57">
        <v>0</v>
      </c>
      <c r="T24" s="57">
        <v>0</v>
      </c>
      <c r="U24" s="57">
        <v>0</v>
      </c>
      <c r="V24" s="57">
        <v>0</v>
      </c>
      <c r="W24" s="57">
        <v>0</v>
      </c>
      <c r="X24" s="57">
        <v>0</v>
      </c>
      <c r="Y24" s="57">
        <v>0</v>
      </c>
      <c r="Z24" s="57">
        <v>0</v>
      </c>
      <c r="AA24" s="57">
        <v>0</v>
      </c>
      <c r="AB24" s="57">
        <v>0</v>
      </c>
      <c r="AC24" s="57">
        <v>0</v>
      </c>
      <c r="AD24" s="57">
        <v>0</v>
      </c>
      <c r="AE24" s="57">
        <v>0</v>
      </c>
      <c r="AF24" s="57">
        <v>0</v>
      </c>
      <c r="AG24" s="57">
        <v>0</v>
      </c>
      <c r="AH24" s="57">
        <v>0</v>
      </c>
      <c r="AI24" s="57">
        <v>0</v>
      </c>
      <c r="AJ24" s="57">
        <v>0</v>
      </c>
      <c r="AK24" s="57">
        <v>0</v>
      </c>
      <c r="AL24" s="57">
        <v>0</v>
      </c>
      <c r="AM24" s="57">
        <v>0</v>
      </c>
      <c r="AN24" s="57">
        <v>0</v>
      </c>
      <c r="AO24" s="57">
        <v>0</v>
      </c>
      <c r="AP24" s="57">
        <v>0</v>
      </c>
      <c r="AQ24" s="57">
        <v>0</v>
      </c>
      <c r="AR24" s="59">
        <v>0</v>
      </c>
      <c r="AS24" s="57"/>
      <c r="AT24" s="57">
        <v>1680</v>
      </c>
      <c r="AU24" s="60">
        <f t="shared" si="1"/>
        <v>1153973.6</v>
      </c>
    </row>
    <row r="25" spans="1:47" ht="30" customHeight="1">
      <c r="A25" s="30" t="s">
        <v>110</v>
      </c>
      <c r="B25" s="31">
        <v>801600004</v>
      </c>
      <c r="C25" s="31">
        <v>323288</v>
      </c>
      <c r="D25" s="32">
        <v>348981</v>
      </c>
      <c r="E25" s="32">
        <v>348981</v>
      </c>
      <c r="F25" s="32">
        <v>348981.22000000003</v>
      </c>
      <c r="G25" s="32">
        <v>348981</v>
      </c>
      <c r="H25" s="59">
        <v>1744.6800000000003</v>
      </c>
      <c r="I25" s="57">
        <f t="shared" si="3"/>
        <v>0.22000000003026798</v>
      </c>
      <c r="J25" s="57"/>
      <c r="K25" s="59">
        <v>49364</v>
      </c>
      <c r="L25" s="57">
        <v>14527</v>
      </c>
      <c r="M25" s="59">
        <v>0</v>
      </c>
      <c r="N25" s="62">
        <v>0</v>
      </c>
      <c r="O25" s="57">
        <v>0</v>
      </c>
      <c r="P25" s="57">
        <v>0</v>
      </c>
      <c r="Q25" s="57">
        <v>0</v>
      </c>
      <c r="R25" s="57">
        <v>0</v>
      </c>
      <c r="S25" s="57">
        <v>0</v>
      </c>
      <c r="T25" s="57">
        <v>0</v>
      </c>
      <c r="U25" s="57">
        <v>0</v>
      </c>
      <c r="V25" s="57">
        <v>0</v>
      </c>
      <c r="W25" s="57">
        <v>0</v>
      </c>
      <c r="X25" s="57">
        <v>0</v>
      </c>
      <c r="Y25" s="57">
        <v>0</v>
      </c>
      <c r="Z25" s="57">
        <v>0</v>
      </c>
      <c r="AA25" s="57">
        <v>0</v>
      </c>
      <c r="AB25" s="57">
        <v>0</v>
      </c>
      <c r="AC25" s="57">
        <v>0</v>
      </c>
      <c r="AD25" s="57">
        <v>0</v>
      </c>
      <c r="AE25" s="57">
        <v>0</v>
      </c>
      <c r="AF25" s="57">
        <v>0</v>
      </c>
      <c r="AG25" s="57">
        <v>0</v>
      </c>
      <c r="AH25" s="57">
        <v>0</v>
      </c>
      <c r="AI25" s="57">
        <v>0</v>
      </c>
      <c r="AJ25" s="57">
        <v>0</v>
      </c>
      <c r="AK25" s="57">
        <v>0</v>
      </c>
      <c r="AL25" s="57">
        <v>0</v>
      </c>
      <c r="AM25" s="57">
        <v>0</v>
      </c>
      <c r="AN25" s="57">
        <v>0</v>
      </c>
      <c r="AO25" s="57">
        <v>0</v>
      </c>
      <c r="AP25" s="57">
        <v>0</v>
      </c>
      <c r="AQ25" s="57">
        <v>0</v>
      </c>
      <c r="AR25" s="59">
        <v>0</v>
      </c>
      <c r="AS25" s="57"/>
      <c r="AT25" s="57">
        <v>17334</v>
      </c>
      <c r="AU25" s="60">
        <f t="shared" si="1"/>
        <v>380842</v>
      </c>
    </row>
    <row r="26" spans="1:47" s="28" customFormat="1" ht="25.5">
      <c r="A26" s="30" t="s">
        <v>26</v>
      </c>
      <c r="B26" s="31">
        <v>10040307</v>
      </c>
      <c r="C26" s="31">
        <v>3352754</v>
      </c>
      <c r="D26" s="32">
        <v>3563862</v>
      </c>
      <c r="E26" s="32">
        <v>3563862</v>
      </c>
      <c r="F26" s="32">
        <v>3563861.9399999995</v>
      </c>
      <c r="G26" s="32">
        <v>3563861.9399999995</v>
      </c>
      <c r="H26" s="63">
        <v>37133.25</v>
      </c>
      <c r="I26" s="57"/>
      <c r="J26" s="57">
        <f t="shared" si="2"/>
        <v>-0.06000000052154064</v>
      </c>
      <c r="K26" s="63">
        <v>188415</v>
      </c>
      <c r="L26" s="58">
        <v>40837</v>
      </c>
      <c r="M26" s="63">
        <v>3678.2400000000002</v>
      </c>
      <c r="N26" s="62">
        <v>0</v>
      </c>
      <c r="O26" s="58">
        <v>61036.39</v>
      </c>
      <c r="P26" s="58">
        <v>0</v>
      </c>
      <c r="Q26" s="58">
        <v>1973</v>
      </c>
      <c r="R26" s="58">
        <v>9930</v>
      </c>
      <c r="S26" s="58">
        <v>0</v>
      </c>
      <c r="T26" s="58">
        <v>0</v>
      </c>
      <c r="U26" s="58">
        <v>17087.7</v>
      </c>
      <c r="V26" s="58">
        <v>0</v>
      </c>
      <c r="W26" s="58">
        <v>0</v>
      </c>
      <c r="X26" s="58">
        <v>0</v>
      </c>
      <c r="Y26" s="58">
        <v>87108.15999999999</v>
      </c>
      <c r="Z26" s="58">
        <v>0</v>
      </c>
      <c r="AA26" s="58">
        <v>0</v>
      </c>
      <c r="AB26" s="58">
        <v>0</v>
      </c>
      <c r="AC26" s="58">
        <v>0</v>
      </c>
      <c r="AD26" s="58">
        <v>0</v>
      </c>
      <c r="AE26" s="58">
        <v>0</v>
      </c>
      <c r="AF26" s="58">
        <v>10278.899999999996</v>
      </c>
      <c r="AG26" s="58">
        <v>33</v>
      </c>
      <c r="AH26" s="58">
        <v>0</v>
      </c>
      <c r="AI26" s="58">
        <v>0</v>
      </c>
      <c r="AJ26" s="58">
        <v>0</v>
      </c>
      <c r="AK26" s="58">
        <v>0</v>
      </c>
      <c r="AL26" s="58">
        <v>1489.36</v>
      </c>
      <c r="AM26" s="58">
        <v>0</v>
      </c>
      <c r="AN26" s="58">
        <v>226.16</v>
      </c>
      <c r="AO26" s="58">
        <v>0</v>
      </c>
      <c r="AP26" s="58">
        <v>33116.93</v>
      </c>
      <c r="AQ26" s="58">
        <v>0</v>
      </c>
      <c r="AR26" s="63">
        <v>609</v>
      </c>
      <c r="AS26" s="58"/>
      <c r="AT26" s="58">
        <v>458593</v>
      </c>
      <c r="AU26" s="60">
        <f t="shared" si="1"/>
        <v>4283598.54</v>
      </c>
    </row>
    <row r="27" spans="1:47" ht="18.75" customHeight="1">
      <c r="A27" s="30" t="s">
        <v>111</v>
      </c>
      <c r="B27" s="31">
        <v>801000013</v>
      </c>
      <c r="C27" s="31">
        <v>292112</v>
      </c>
      <c r="D27" s="32">
        <v>303440</v>
      </c>
      <c r="E27" s="32">
        <v>303440</v>
      </c>
      <c r="F27" s="32">
        <v>303736.05000000005</v>
      </c>
      <c r="G27" s="32">
        <v>303440</v>
      </c>
      <c r="H27" s="59">
        <v>4084.4800000000005</v>
      </c>
      <c r="I27" s="57">
        <f t="shared" si="3"/>
        <v>296.05000000004657</v>
      </c>
      <c r="J27" s="57"/>
      <c r="K27" s="59">
        <v>14109</v>
      </c>
      <c r="L27" s="57">
        <v>9185</v>
      </c>
      <c r="M27" s="59">
        <v>0</v>
      </c>
      <c r="N27" s="62">
        <v>24</v>
      </c>
      <c r="O27" s="57">
        <v>23691.72000000001</v>
      </c>
      <c r="P27" s="57">
        <v>0</v>
      </c>
      <c r="Q27" s="57">
        <v>178</v>
      </c>
      <c r="R27" s="57">
        <v>4500</v>
      </c>
      <c r="S27" s="57">
        <v>0</v>
      </c>
      <c r="T27" s="57">
        <v>0</v>
      </c>
      <c r="U27" s="57">
        <v>0</v>
      </c>
      <c r="V27" s="57">
        <v>0</v>
      </c>
      <c r="W27" s="57">
        <v>0</v>
      </c>
      <c r="X27" s="57">
        <v>0</v>
      </c>
      <c r="Y27" s="57">
        <v>0</v>
      </c>
      <c r="Z27" s="57">
        <v>0</v>
      </c>
      <c r="AA27" s="57">
        <v>0</v>
      </c>
      <c r="AB27" s="57">
        <v>0</v>
      </c>
      <c r="AC27" s="57">
        <v>0</v>
      </c>
      <c r="AD27" s="57">
        <v>0</v>
      </c>
      <c r="AE27" s="57">
        <v>0</v>
      </c>
      <c r="AF27" s="57">
        <v>0</v>
      </c>
      <c r="AG27" s="57">
        <v>0</v>
      </c>
      <c r="AH27" s="57">
        <v>0</v>
      </c>
      <c r="AI27" s="57">
        <v>0</v>
      </c>
      <c r="AJ27" s="57">
        <v>0</v>
      </c>
      <c r="AK27" s="57">
        <v>0</v>
      </c>
      <c r="AL27" s="57">
        <v>43.790000000000006</v>
      </c>
      <c r="AM27" s="57">
        <v>0</v>
      </c>
      <c r="AN27" s="57">
        <v>0</v>
      </c>
      <c r="AO27" s="57">
        <v>0</v>
      </c>
      <c r="AP27" s="57">
        <v>0</v>
      </c>
      <c r="AQ27" s="57">
        <v>0</v>
      </c>
      <c r="AR27" s="59">
        <v>0</v>
      </c>
      <c r="AS27" s="57"/>
      <c r="AT27" s="57">
        <v>52045</v>
      </c>
      <c r="AU27" s="60">
        <f t="shared" si="1"/>
        <v>392905.51</v>
      </c>
    </row>
    <row r="28" spans="1:47" ht="25.5">
      <c r="A28" s="30" t="s">
        <v>112</v>
      </c>
      <c r="B28" s="31">
        <v>130064003</v>
      </c>
      <c r="C28" s="31">
        <v>278227</v>
      </c>
      <c r="D28" s="32">
        <v>313308</v>
      </c>
      <c r="E28" s="32">
        <v>313308</v>
      </c>
      <c r="F28" s="32">
        <v>313328.30999999994</v>
      </c>
      <c r="G28" s="32">
        <v>313308</v>
      </c>
      <c r="H28" s="59">
        <v>1764.6200000000001</v>
      </c>
      <c r="I28" s="57">
        <f t="shared" si="3"/>
        <v>20.309999999939464</v>
      </c>
      <c r="J28" s="57"/>
      <c r="K28" s="59">
        <v>24835</v>
      </c>
      <c r="L28" s="57">
        <v>2921</v>
      </c>
      <c r="M28" s="59">
        <v>0</v>
      </c>
      <c r="N28" s="62">
        <v>0</v>
      </c>
      <c r="O28" s="57">
        <v>172.65</v>
      </c>
      <c r="P28" s="57">
        <v>0</v>
      </c>
      <c r="Q28" s="57">
        <v>0</v>
      </c>
      <c r="R28" s="57">
        <v>48</v>
      </c>
      <c r="S28" s="57">
        <v>0</v>
      </c>
      <c r="T28" s="57">
        <v>0</v>
      </c>
      <c r="U28" s="57">
        <v>0</v>
      </c>
      <c r="V28" s="57">
        <v>0</v>
      </c>
      <c r="W28" s="57">
        <v>0</v>
      </c>
      <c r="X28" s="57">
        <v>0</v>
      </c>
      <c r="Y28" s="57">
        <v>0</v>
      </c>
      <c r="Z28" s="57">
        <v>0</v>
      </c>
      <c r="AA28" s="57">
        <v>0</v>
      </c>
      <c r="AB28" s="57">
        <v>0</v>
      </c>
      <c r="AC28" s="57">
        <v>0</v>
      </c>
      <c r="AD28" s="57">
        <v>0</v>
      </c>
      <c r="AE28" s="57">
        <v>0</v>
      </c>
      <c r="AF28" s="57">
        <v>0</v>
      </c>
      <c r="AG28" s="57">
        <v>0</v>
      </c>
      <c r="AH28" s="57">
        <v>0</v>
      </c>
      <c r="AI28" s="57">
        <v>0</v>
      </c>
      <c r="AJ28" s="57">
        <v>0</v>
      </c>
      <c r="AK28" s="57">
        <v>0</v>
      </c>
      <c r="AL28" s="57">
        <v>0</v>
      </c>
      <c r="AM28" s="57">
        <v>0</v>
      </c>
      <c r="AN28" s="57">
        <v>0</v>
      </c>
      <c r="AO28" s="57">
        <v>0</v>
      </c>
      <c r="AP28" s="57">
        <v>0</v>
      </c>
      <c r="AQ28" s="57">
        <v>0</v>
      </c>
      <c r="AR28" s="59">
        <v>0</v>
      </c>
      <c r="AS28" s="57"/>
      <c r="AT28" s="57">
        <v>25668</v>
      </c>
      <c r="AU28" s="60">
        <f t="shared" si="1"/>
        <v>342117.65</v>
      </c>
    </row>
    <row r="29" spans="1:47" ht="25.5">
      <c r="A29" s="30" t="s">
        <v>113</v>
      </c>
      <c r="B29" s="31">
        <v>801400002</v>
      </c>
      <c r="C29" s="31">
        <v>170473</v>
      </c>
      <c r="D29" s="32">
        <v>178713</v>
      </c>
      <c r="E29" s="32">
        <v>178713</v>
      </c>
      <c r="F29" s="32">
        <v>178712.81</v>
      </c>
      <c r="G29" s="32">
        <v>178712.80999999997</v>
      </c>
      <c r="H29" s="59">
        <v>3512.74</v>
      </c>
      <c r="I29" s="57"/>
      <c r="J29" s="57">
        <f t="shared" si="2"/>
        <v>-0.1900000000023283</v>
      </c>
      <c r="K29" s="59">
        <v>12257</v>
      </c>
      <c r="L29" s="57">
        <v>9241</v>
      </c>
      <c r="M29" s="59">
        <v>93.12</v>
      </c>
      <c r="N29" s="62">
        <v>4</v>
      </c>
      <c r="O29" s="57">
        <v>1886.76</v>
      </c>
      <c r="P29" s="57">
        <v>0</v>
      </c>
      <c r="Q29" s="57">
        <v>91</v>
      </c>
      <c r="R29" s="57">
        <v>432</v>
      </c>
      <c r="S29" s="57">
        <v>0</v>
      </c>
      <c r="T29" s="57">
        <v>0</v>
      </c>
      <c r="U29" s="57">
        <v>234631.05</v>
      </c>
      <c r="V29" s="57">
        <v>0</v>
      </c>
      <c r="W29" s="57">
        <v>0</v>
      </c>
      <c r="X29" s="57">
        <v>0</v>
      </c>
      <c r="Y29" s="57">
        <v>0</v>
      </c>
      <c r="Z29" s="57">
        <v>0</v>
      </c>
      <c r="AA29" s="57">
        <v>0</v>
      </c>
      <c r="AB29" s="57">
        <v>0</v>
      </c>
      <c r="AC29" s="57">
        <v>0</v>
      </c>
      <c r="AD29" s="57">
        <v>0</v>
      </c>
      <c r="AE29" s="57">
        <v>0</v>
      </c>
      <c r="AF29" s="57">
        <v>0</v>
      </c>
      <c r="AG29" s="57">
        <v>0</v>
      </c>
      <c r="AH29" s="57">
        <v>0</v>
      </c>
      <c r="AI29" s="57">
        <v>0</v>
      </c>
      <c r="AJ29" s="57">
        <v>0</v>
      </c>
      <c r="AK29" s="57">
        <v>0</v>
      </c>
      <c r="AL29" s="57">
        <v>0</v>
      </c>
      <c r="AM29" s="57">
        <v>0</v>
      </c>
      <c r="AN29" s="57">
        <v>0</v>
      </c>
      <c r="AO29" s="57">
        <v>0</v>
      </c>
      <c r="AP29" s="57">
        <v>0</v>
      </c>
      <c r="AQ29" s="57">
        <v>0</v>
      </c>
      <c r="AR29" s="59">
        <v>0</v>
      </c>
      <c r="AS29" s="57"/>
      <c r="AT29" s="57">
        <v>33755</v>
      </c>
      <c r="AU29" s="60">
        <f t="shared" si="1"/>
        <v>458658.62</v>
      </c>
    </row>
    <row r="30" spans="1:47" ht="18.75" customHeight="1">
      <c r="A30" s="30" t="s">
        <v>71</v>
      </c>
      <c r="B30" s="31">
        <v>10020301</v>
      </c>
      <c r="C30" s="31">
        <v>715</v>
      </c>
      <c r="D30" s="32">
        <v>8155892</v>
      </c>
      <c r="E30" s="32">
        <v>8155892</v>
      </c>
      <c r="F30" s="32">
        <v>8156108.720000002</v>
      </c>
      <c r="G30" s="32">
        <v>8155892.000000001</v>
      </c>
      <c r="H30" s="59">
        <v>69333.68</v>
      </c>
      <c r="I30" s="57">
        <f t="shared" si="3"/>
        <v>216.72000000160187</v>
      </c>
      <c r="J30" s="57"/>
      <c r="K30" s="59">
        <v>407919</v>
      </c>
      <c r="L30" s="57">
        <v>75002</v>
      </c>
      <c r="M30" s="59">
        <v>33185.64</v>
      </c>
      <c r="N30" s="62">
        <v>-22</v>
      </c>
      <c r="O30" s="57">
        <v>141268.72000000006</v>
      </c>
      <c r="P30" s="57">
        <v>0</v>
      </c>
      <c r="Q30" s="57">
        <v>1438</v>
      </c>
      <c r="R30" s="57">
        <v>16869</v>
      </c>
      <c r="S30" s="57">
        <v>0</v>
      </c>
      <c r="T30" s="57">
        <v>0</v>
      </c>
      <c r="U30" s="57">
        <v>18138.71</v>
      </c>
      <c r="V30" s="57">
        <v>0</v>
      </c>
      <c r="W30" s="57">
        <v>0</v>
      </c>
      <c r="X30" s="57">
        <v>0</v>
      </c>
      <c r="Y30" s="57">
        <v>0</v>
      </c>
      <c r="Z30" s="57">
        <v>0</v>
      </c>
      <c r="AA30" s="57">
        <v>0</v>
      </c>
      <c r="AB30" s="57">
        <v>0</v>
      </c>
      <c r="AC30" s="57">
        <v>0</v>
      </c>
      <c r="AD30" s="57">
        <v>8.63</v>
      </c>
      <c r="AE30" s="57">
        <v>0</v>
      </c>
      <c r="AF30" s="57">
        <v>0</v>
      </c>
      <c r="AG30" s="57">
        <v>0</v>
      </c>
      <c r="AH30" s="57">
        <v>0</v>
      </c>
      <c r="AI30" s="57">
        <v>0</v>
      </c>
      <c r="AJ30" s="57">
        <v>0</v>
      </c>
      <c r="AK30" s="57">
        <v>0</v>
      </c>
      <c r="AL30" s="57">
        <v>16867.870000000003</v>
      </c>
      <c r="AM30" s="57">
        <v>23</v>
      </c>
      <c r="AN30" s="57">
        <v>0</v>
      </c>
      <c r="AO30" s="57">
        <v>0</v>
      </c>
      <c r="AP30" s="57">
        <v>0</v>
      </c>
      <c r="AQ30" s="57">
        <v>0</v>
      </c>
      <c r="AR30" s="59">
        <v>0</v>
      </c>
      <c r="AS30" s="57"/>
      <c r="AT30" s="57">
        <v>762534</v>
      </c>
      <c r="AU30" s="60">
        <f t="shared" si="1"/>
        <v>9186603.930000002</v>
      </c>
    </row>
    <row r="31" spans="1:47" ht="18" customHeight="1">
      <c r="A31" s="30" t="s">
        <v>114</v>
      </c>
      <c r="B31" s="31">
        <v>19466201</v>
      </c>
      <c r="C31" s="31">
        <v>7631296</v>
      </c>
      <c r="D31" s="32">
        <v>83590</v>
      </c>
      <c r="E31" s="32">
        <v>83590</v>
      </c>
      <c r="F31" s="32">
        <v>83590.16</v>
      </c>
      <c r="G31" s="32">
        <v>83590</v>
      </c>
      <c r="H31" s="59">
        <v>97.88</v>
      </c>
      <c r="I31" s="57">
        <f t="shared" si="3"/>
        <v>0.16000000000349246</v>
      </c>
      <c r="J31" s="57"/>
      <c r="K31" s="59">
        <v>22653</v>
      </c>
      <c r="L31" s="57">
        <v>5915</v>
      </c>
      <c r="M31" s="59">
        <v>0</v>
      </c>
      <c r="N31" s="62">
        <v>0</v>
      </c>
      <c r="O31" s="57">
        <v>0</v>
      </c>
      <c r="P31" s="57">
        <v>0</v>
      </c>
      <c r="Q31" s="57">
        <v>0</v>
      </c>
      <c r="R31" s="57">
        <v>0</v>
      </c>
      <c r="S31" s="57">
        <v>0</v>
      </c>
      <c r="T31" s="57">
        <v>0</v>
      </c>
      <c r="U31" s="57">
        <v>0</v>
      </c>
      <c r="V31" s="57">
        <v>0</v>
      </c>
      <c r="W31" s="57">
        <v>0</v>
      </c>
      <c r="X31" s="57">
        <v>0</v>
      </c>
      <c r="Y31" s="57">
        <v>0</v>
      </c>
      <c r="Z31" s="57">
        <v>0</v>
      </c>
      <c r="AA31" s="57">
        <v>0</v>
      </c>
      <c r="AB31" s="57">
        <v>0</v>
      </c>
      <c r="AC31" s="57">
        <v>0</v>
      </c>
      <c r="AD31" s="57">
        <v>0</v>
      </c>
      <c r="AE31" s="57">
        <v>0</v>
      </c>
      <c r="AF31" s="57">
        <v>0</v>
      </c>
      <c r="AG31" s="57">
        <v>0</v>
      </c>
      <c r="AH31" s="57">
        <v>0</v>
      </c>
      <c r="AI31" s="57">
        <v>0</v>
      </c>
      <c r="AJ31" s="57">
        <v>0</v>
      </c>
      <c r="AK31" s="57">
        <v>0</v>
      </c>
      <c r="AL31" s="57">
        <v>0</v>
      </c>
      <c r="AM31" s="57">
        <v>0</v>
      </c>
      <c r="AN31" s="57">
        <v>0</v>
      </c>
      <c r="AO31" s="57">
        <v>0</v>
      </c>
      <c r="AP31" s="57">
        <v>0</v>
      </c>
      <c r="AQ31" s="57">
        <v>0</v>
      </c>
      <c r="AR31" s="59">
        <v>0</v>
      </c>
      <c r="AS31" s="57"/>
      <c r="AT31" s="57">
        <v>17982</v>
      </c>
      <c r="AU31" s="60">
        <f t="shared" si="1"/>
        <v>107487</v>
      </c>
    </row>
    <row r="32" spans="1:47" ht="21" customHeight="1">
      <c r="A32" s="30" t="s">
        <v>115</v>
      </c>
      <c r="B32" s="31">
        <v>130063401</v>
      </c>
      <c r="C32" s="31">
        <v>110505</v>
      </c>
      <c r="D32" s="32">
        <v>410261</v>
      </c>
      <c r="E32" s="32">
        <v>410261</v>
      </c>
      <c r="F32" s="32">
        <v>410261.09</v>
      </c>
      <c r="G32" s="32">
        <v>410261</v>
      </c>
      <c r="H32" s="59">
        <v>1367.67</v>
      </c>
      <c r="I32" s="57">
        <f t="shared" si="3"/>
        <v>0.09000000002561137</v>
      </c>
      <c r="J32" s="57"/>
      <c r="K32" s="59">
        <v>463</v>
      </c>
      <c r="L32" s="57">
        <v>131978</v>
      </c>
      <c r="M32" s="59">
        <v>0</v>
      </c>
      <c r="N32" s="62">
        <v>21</v>
      </c>
      <c r="O32" s="57">
        <v>0</v>
      </c>
      <c r="P32" s="57">
        <v>0</v>
      </c>
      <c r="Q32" s="57">
        <v>0</v>
      </c>
      <c r="R32" s="57">
        <v>0</v>
      </c>
      <c r="S32" s="57">
        <v>0</v>
      </c>
      <c r="T32" s="57">
        <v>0</v>
      </c>
      <c r="U32" s="57">
        <v>30481.4</v>
      </c>
      <c r="V32" s="57">
        <v>0</v>
      </c>
      <c r="W32" s="57">
        <v>0</v>
      </c>
      <c r="X32" s="57">
        <v>0</v>
      </c>
      <c r="Y32" s="57">
        <v>0</v>
      </c>
      <c r="Z32" s="57">
        <v>0</v>
      </c>
      <c r="AA32" s="57">
        <v>0</v>
      </c>
      <c r="AB32" s="57">
        <v>0</v>
      </c>
      <c r="AC32" s="57">
        <v>0</v>
      </c>
      <c r="AD32" s="57">
        <v>0</v>
      </c>
      <c r="AE32" s="57">
        <v>0</v>
      </c>
      <c r="AF32" s="57">
        <v>0</v>
      </c>
      <c r="AG32" s="57">
        <v>0</v>
      </c>
      <c r="AH32" s="57">
        <v>0</v>
      </c>
      <c r="AI32" s="57">
        <v>0</v>
      </c>
      <c r="AJ32" s="57">
        <v>0</v>
      </c>
      <c r="AK32" s="57">
        <v>0</v>
      </c>
      <c r="AL32" s="57">
        <v>0</v>
      </c>
      <c r="AM32" s="57">
        <v>0</v>
      </c>
      <c r="AN32" s="57">
        <v>0</v>
      </c>
      <c r="AO32" s="57">
        <v>0</v>
      </c>
      <c r="AP32" s="57">
        <v>0</v>
      </c>
      <c r="AQ32" s="57">
        <v>0</v>
      </c>
      <c r="AR32" s="59">
        <v>0</v>
      </c>
      <c r="AS32" s="57"/>
      <c r="AT32" s="57">
        <v>0</v>
      </c>
      <c r="AU32" s="60">
        <f t="shared" si="1"/>
        <v>572720.4</v>
      </c>
    </row>
    <row r="33" spans="1:47" s="61" customFormat="1" ht="32.25" customHeight="1">
      <c r="A33" s="35" t="s">
        <v>22</v>
      </c>
      <c r="B33" s="35"/>
      <c r="C33" s="35"/>
      <c r="D33" s="36">
        <f aca="true" t="shared" si="4" ref="D33:AU33">SUM(D35:D82)</f>
        <v>37490253</v>
      </c>
      <c r="E33" s="36">
        <f t="shared" si="4"/>
        <v>37490253</v>
      </c>
      <c r="F33" s="36">
        <f t="shared" si="4"/>
        <v>37490123.24000001</v>
      </c>
      <c r="G33" s="36">
        <f t="shared" si="4"/>
        <v>37489782.72</v>
      </c>
      <c r="H33" s="43">
        <f>SUM(H35:H82)</f>
        <v>509585.91000000003</v>
      </c>
      <c r="I33" s="36">
        <f>SUM(I35:I82)</f>
        <v>340.0200000064658</v>
      </c>
      <c r="J33" s="36">
        <f t="shared" si="4"/>
        <v>-469.78000000035354</v>
      </c>
      <c r="K33" s="43">
        <f>SUM(K35:K82)</f>
        <v>1305895</v>
      </c>
      <c r="L33" s="36">
        <f t="shared" si="4"/>
        <v>688898.55</v>
      </c>
      <c r="M33" s="43">
        <f t="shared" si="4"/>
        <v>177358.68000000002</v>
      </c>
      <c r="N33" s="36">
        <f t="shared" si="4"/>
        <v>3</v>
      </c>
      <c r="O33" s="36">
        <f t="shared" si="4"/>
        <v>4524406.37</v>
      </c>
      <c r="P33" s="36">
        <f t="shared" si="4"/>
        <v>5108</v>
      </c>
      <c r="Q33" s="36">
        <f t="shared" si="4"/>
        <v>118405</v>
      </c>
      <c r="R33" s="36">
        <f t="shared" si="4"/>
        <v>336681</v>
      </c>
      <c r="S33" s="36">
        <f t="shared" si="4"/>
        <v>0</v>
      </c>
      <c r="T33" s="36">
        <f t="shared" si="4"/>
        <v>0</v>
      </c>
      <c r="U33" s="36">
        <f t="shared" si="4"/>
        <v>682032.62</v>
      </c>
      <c r="V33" s="36">
        <f t="shared" si="4"/>
        <v>3796</v>
      </c>
      <c r="W33" s="36">
        <f t="shared" si="4"/>
        <v>0</v>
      </c>
      <c r="X33" s="36">
        <f t="shared" si="4"/>
        <v>0</v>
      </c>
      <c r="Y33" s="36">
        <f t="shared" si="4"/>
        <v>306471.60999999987</v>
      </c>
      <c r="Z33" s="36">
        <f t="shared" si="4"/>
        <v>2922734.500000001</v>
      </c>
      <c r="AA33" s="36">
        <f t="shared" si="4"/>
        <v>156373</v>
      </c>
      <c r="AB33" s="36">
        <f t="shared" si="4"/>
        <v>0</v>
      </c>
      <c r="AC33" s="36">
        <f t="shared" si="4"/>
        <v>0</v>
      </c>
      <c r="AD33" s="36">
        <f t="shared" si="4"/>
        <v>449.21</v>
      </c>
      <c r="AE33" s="36">
        <f t="shared" si="4"/>
        <v>0</v>
      </c>
      <c r="AF33" s="36">
        <f t="shared" si="4"/>
        <v>190799.02</v>
      </c>
      <c r="AG33" s="36">
        <f t="shared" si="4"/>
        <v>432</v>
      </c>
      <c r="AH33" s="36">
        <f t="shared" si="4"/>
        <v>0</v>
      </c>
      <c r="AI33" s="36">
        <f t="shared" si="4"/>
        <v>0</v>
      </c>
      <c r="AJ33" s="36">
        <f t="shared" si="4"/>
        <v>0</v>
      </c>
      <c r="AK33" s="36">
        <f t="shared" si="4"/>
        <v>0</v>
      </c>
      <c r="AL33" s="36">
        <f t="shared" si="4"/>
        <v>724018.0700000001</v>
      </c>
      <c r="AM33" s="36">
        <f t="shared" si="4"/>
        <v>277</v>
      </c>
      <c r="AN33" s="36">
        <f t="shared" si="4"/>
        <v>205.46</v>
      </c>
      <c r="AO33" s="36">
        <f t="shared" si="4"/>
        <v>4</v>
      </c>
      <c r="AP33" s="36">
        <f t="shared" si="4"/>
        <v>407990.3899999998</v>
      </c>
      <c r="AQ33" s="36">
        <f t="shared" si="4"/>
        <v>0</v>
      </c>
      <c r="AR33" s="43">
        <f t="shared" si="4"/>
        <v>7248</v>
      </c>
      <c r="AS33" s="36">
        <f t="shared" si="4"/>
        <v>16320060</v>
      </c>
      <c r="AT33" s="36">
        <f t="shared" si="4"/>
        <v>4459576.85</v>
      </c>
      <c r="AU33" s="36">
        <f t="shared" si="4"/>
        <v>69214988.36999996</v>
      </c>
    </row>
    <row r="34" spans="1:47" ht="12.75">
      <c r="A34" s="13" t="s">
        <v>23</v>
      </c>
      <c r="B34" s="13"/>
      <c r="C34" s="13"/>
      <c r="D34" s="14"/>
      <c r="E34" s="15"/>
      <c r="F34" s="15"/>
      <c r="G34" s="15"/>
      <c r="H34" s="44"/>
      <c r="I34" s="15"/>
      <c r="J34" s="15"/>
      <c r="K34" s="44"/>
      <c r="L34" s="15"/>
      <c r="M34" s="44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44"/>
      <c r="AS34" s="15"/>
      <c r="AT34" s="15"/>
      <c r="AU34" s="16"/>
    </row>
    <row r="35" spans="1:47" ht="28.5" customHeight="1">
      <c r="A35" s="30" t="s">
        <v>116</v>
      </c>
      <c r="B35" s="31">
        <v>10054211</v>
      </c>
      <c r="C35" s="31" t="s">
        <v>81</v>
      </c>
      <c r="D35" s="29">
        <v>1487816</v>
      </c>
      <c r="E35" s="29">
        <v>1487816</v>
      </c>
      <c r="F35" s="29">
        <v>1487815.8599999999</v>
      </c>
      <c r="G35" s="29">
        <v>1487815.86</v>
      </c>
      <c r="H35" s="47">
        <v>14446.66</v>
      </c>
      <c r="I35" s="2"/>
      <c r="J35" s="2">
        <f>F35-E35</f>
        <v>-0.14000000013038516</v>
      </c>
      <c r="K35" s="47">
        <v>124898</v>
      </c>
      <c r="L35" s="2">
        <v>74252</v>
      </c>
      <c r="M35" s="47">
        <v>81.48</v>
      </c>
      <c r="N35" s="2">
        <v>0</v>
      </c>
      <c r="O35" s="2">
        <v>9230.75</v>
      </c>
      <c r="P35" s="2">
        <v>0</v>
      </c>
      <c r="Q35" s="2">
        <v>533</v>
      </c>
      <c r="R35" s="2">
        <v>2532</v>
      </c>
      <c r="S35" s="2"/>
      <c r="T35" s="2"/>
      <c r="U35" s="2">
        <v>0</v>
      </c>
      <c r="V35" s="2">
        <v>0</v>
      </c>
      <c r="W35" s="2"/>
      <c r="X35" s="2"/>
      <c r="Y35" s="57">
        <v>0</v>
      </c>
      <c r="Z35" s="2">
        <v>0</v>
      </c>
      <c r="AA35" s="2">
        <v>0</v>
      </c>
      <c r="AB35" s="2"/>
      <c r="AC35" s="2"/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/>
      <c r="AK35" s="2"/>
      <c r="AL35" s="2">
        <v>0</v>
      </c>
      <c r="AM35" s="2">
        <v>0</v>
      </c>
      <c r="AN35" s="2">
        <v>0</v>
      </c>
      <c r="AO35" s="2">
        <v>0</v>
      </c>
      <c r="AP35" s="2">
        <v>0</v>
      </c>
      <c r="AQ35" s="2">
        <v>0</v>
      </c>
      <c r="AR35" s="47">
        <v>0</v>
      </c>
      <c r="AS35" s="2"/>
      <c r="AT35" s="2">
        <v>2976</v>
      </c>
      <c r="AU35" s="60">
        <f aca="true" t="shared" si="5" ref="AU35:AU82">G35+L35+O35+R35+S35+T35+U35+V35+X35+Y35+Z35+AA35+AB35+AC35+AD35+AE35+AF35+AG35+AH35+AI35+AJ35+AK35+AL35+AM35+AN35+AO35+AP35+AQ35+AT35+AS35</f>
        <v>1576806.61</v>
      </c>
    </row>
    <row r="36" spans="1:47" ht="32.25" customHeight="1">
      <c r="A36" s="3" t="s">
        <v>117</v>
      </c>
      <c r="B36" s="24">
        <v>10054114</v>
      </c>
      <c r="C36" s="24" t="s">
        <v>81</v>
      </c>
      <c r="D36" s="15">
        <v>433420</v>
      </c>
      <c r="E36" s="15">
        <v>433420</v>
      </c>
      <c r="F36" s="15">
        <v>433420.39</v>
      </c>
      <c r="G36" s="15">
        <v>433420</v>
      </c>
      <c r="H36" s="47">
        <v>8233.199999999999</v>
      </c>
      <c r="I36" s="2">
        <f aca="true" t="shared" si="6" ref="I36:I79">F36-E36</f>
        <v>0.39000000001396984</v>
      </c>
      <c r="J36" s="2"/>
      <c r="K36" s="47">
        <v>0</v>
      </c>
      <c r="L36" s="29">
        <v>4406</v>
      </c>
      <c r="M36" s="51">
        <v>9847.44</v>
      </c>
      <c r="N36" s="67">
        <v>3</v>
      </c>
      <c r="O36" s="15">
        <v>45388.88000000001</v>
      </c>
      <c r="P36" s="15">
        <v>0</v>
      </c>
      <c r="Q36" s="15">
        <v>740</v>
      </c>
      <c r="R36" s="15">
        <v>6728</v>
      </c>
      <c r="S36" s="15"/>
      <c r="T36" s="15"/>
      <c r="U36" s="15">
        <v>0</v>
      </c>
      <c r="V36" s="15">
        <v>0</v>
      </c>
      <c r="W36" s="15"/>
      <c r="X36" s="15"/>
      <c r="Y36" s="15">
        <v>0</v>
      </c>
      <c r="Z36" s="15">
        <v>0</v>
      </c>
      <c r="AA36" s="15">
        <v>0</v>
      </c>
      <c r="AB36" s="15"/>
      <c r="AC36" s="15"/>
      <c r="AD36" s="15">
        <v>0</v>
      </c>
      <c r="AE36" s="15">
        <v>0</v>
      </c>
      <c r="AF36" s="15">
        <v>0</v>
      </c>
      <c r="AG36" s="15">
        <v>0</v>
      </c>
      <c r="AH36" s="15">
        <v>0</v>
      </c>
      <c r="AI36" s="15">
        <v>0</v>
      </c>
      <c r="AJ36" s="15"/>
      <c r="AK36" s="15"/>
      <c r="AL36" s="15">
        <v>90.25</v>
      </c>
      <c r="AM36" s="15">
        <v>4</v>
      </c>
      <c r="AN36" s="15">
        <v>18.7</v>
      </c>
      <c r="AO36" s="15">
        <v>0</v>
      </c>
      <c r="AP36" s="15">
        <v>0</v>
      </c>
      <c r="AQ36" s="15">
        <v>0</v>
      </c>
      <c r="AR36" s="44">
        <v>0</v>
      </c>
      <c r="AS36" s="15"/>
      <c r="AT36" s="15">
        <v>71210</v>
      </c>
      <c r="AU36" s="60">
        <f t="shared" si="5"/>
        <v>561265.8300000001</v>
      </c>
    </row>
    <row r="37" spans="1:47" ht="16.5" customHeight="1">
      <c r="A37" s="3" t="s">
        <v>118</v>
      </c>
      <c r="B37" s="24">
        <v>10064111</v>
      </c>
      <c r="C37" s="24" t="s">
        <v>81</v>
      </c>
      <c r="D37" s="15">
        <v>3310701</v>
      </c>
      <c r="E37" s="17">
        <v>3310701</v>
      </c>
      <c r="F37" s="15">
        <v>3310701.380000001</v>
      </c>
      <c r="G37" s="15">
        <v>3310701.000000001</v>
      </c>
      <c r="H37" s="47">
        <v>49469.76</v>
      </c>
      <c r="I37" s="2">
        <f t="shared" si="6"/>
        <v>0.38000000081956387</v>
      </c>
      <c r="J37" s="2"/>
      <c r="K37" s="47">
        <v>205757</v>
      </c>
      <c r="L37" s="29">
        <v>51068</v>
      </c>
      <c r="M37" s="51">
        <v>19171.08</v>
      </c>
      <c r="N37" s="29">
        <v>0</v>
      </c>
      <c r="O37" s="15">
        <v>497327.05</v>
      </c>
      <c r="P37" s="15">
        <v>0</v>
      </c>
      <c r="Q37" s="15">
        <v>21857</v>
      </c>
      <c r="R37" s="15">
        <v>55926</v>
      </c>
      <c r="S37" s="15"/>
      <c r="T37" s="15"/>
      <c r="U37" s="15">
        <v>63573.5</v>
      </c>
      <c r="V37" s="15">
        <v>0</v>
      </c>
      <c r="W37" s="15"/>
      <c r="X37" s="15"/>
      <c r="Y37" s="15">
        <v>0</v>
      </c>
      <c r="Z37" s="15">
        <v>0</v>
      </c>
      <c r="AA37" s="15">
        <v>0</v>
      </c>
      <c r="AB37" s="15"/>
      <c r="AC37" s="15"/>
      <c r="AD37" s="15">
        <v>0</v>
      </c>
      <c r="AE37" s="15">
        <v>0</v>
      </c>
      <c r="AF37" s="15">
        <v>32446.44</v>
      </c>
      <c r="AG37" s="15">
        <v>141</v>
      </c>
      <c r="AH37" s="15">
        <v>0</v>
      </c>
      <c r="AI37" s="15">
        <v>0</v>
      </c>
      <c r="AJ37" s="15"/>
      <c r="AK37" s="15"/>
      <c r="AL37" s="15">
        <v>20649.67</v>
      </c>
      <c r="AM37" s="15">
        <v>3</v>
      </c>
      <c r="AN37" s="15">
        <v>0</v>
      </c>
      <c r="AO37" s="15">
        <v>0</v>
      </c>
      <c r="AP37" s="15">
        <v>2177.8199999999997</v>
      </c>
      <c r="AQ37" s="15">
        <v>0</v>
      </c>
      <c r="AR37" s="44">
        <v>1498</v>
      </c>
      <c r="AS37" s="15">
        <v>477921.72</v>
      </c>
      <c r="AT37" s="15">
        <v>626195</v>
      </c>
      <c r="AU37" s="60">
        <f t="shared" si="5"/>
        <v>5138130.2</v>
      </c>
    </row>
    <row r="38" spans="1:47" ht="12.75">
      <c r="A38" s="11" t="s">
        <v>119</v>
      </c>
      <c r="B38" s="24">
        <v>10054109</v>
      </c>
      <c r="C38" s="24" t="s">
        <v>80</v>
      </c>
      <c r="D38" s="15">
        <v>289509</v>
      </c>
      <c r="E38" s="15">
        <v>289509</v>
      </c>
      <c r="F38" s="15">
        <v>289508.99000000005</v>
      </c>
      <c r="G38" s="15">
        <v>289508.99</v>
      </c>
      <c r="H38" s="47">
        <v>4802.7300000000005</v>
      </c>
      <c r="I38" s="2"/>
      <c r="J38" s="2">
        <f aca="true" t="shared" si="7" ref="J38:J82">F38-E38</f>
        <v>-0.009999999951105565</v>
      </c>
      <c r="K38" s="47">
        <v>14896</v>
      </c>
      <c r="L38" s="29">
        <v>1906</v>
      </c>
      <c r="M38" s="51">
        <v>12780.720000000001</v>
      </c>
      <c r="N38" s="29">
        <v>0</v>
      </c>
      <c r="O38" s="15">
        <v>3448.07</v>
      </c>
      <c r="P38" s="15">
        <v>0</v>
      </c>
      <c r="Q38" s="15">
        <v>161</v>
      </c>
      <c r="R38" s="15">
        <v>967</v>
      </c>
      <c r="S38" s="15"/>
      <c r="T38" s="15"/>
      <c r="U38" s="15">
        <v>0</v>
      </c>
      <c r="V38" s="15">
        <v>0</v>
      </c>
      <c r="W38" s="15"/>
      <c r="X38" s="15"/>
      <c r="Y38" s="15">
        <v>0</v>
      </c>
      <c r="Z38" s="15">
        <v>0</v>
      </c>
      <c r="AA38" s="15">
        <v>0</v>
      </c>
      <c r="AB38" s="15"/>
      <c r="AC38" s="15"/>
      <c r="AD38" s="15">
        <v>0</v>
      </c>
      <c r="AE38" s="15">
        <v>0</v>
      </c>
      <c r="AF38" s="15">
        <v>0</v>
      </c>
      <c r="AG38" s="15">
        <v>0</v>
      </c>
      <c r="AH38" s="15">
        <v>0</v>
      </c>
      <c r="AI38" s="15">
        <v>0</v>
      </c>
      <c r="AJ38" s="15"/>
      <c r="AK38" s="15"/>
      <c r="AL38" s="15">
        <v>452.43</v>
      </c>
      <c r="AM38" s="15">
        <v>0</v>
      </c>
      <c r="AN38" s="15">
        <v>0</v>
      </c>
      <c r="AO38" s="15">
        <v>0</v>
      </c>
      <c r="AP38" s="15">
        <v>97.42999999999999</v>
      </c>
      <c r="AQ38" s="15">
        <v>0</v>
      </c>
      <c r="AR38" s="44">
        <v>0</v>
      </c>
      <c r="AS38" s="15"/>
      <c r="AT38" s="15">
        <v>53151</v>
      </c>
      <c r="AU38" s="60">
        <f t="shared" si="5"/>
        <v>349530.92</v>
      </c>
    </row>
    <row r="39" spans="1:47" ht="12.75">
      <c r="A39" s="3" t="s">
        <v>27</v>
      </c>
      <c r="B39" s="24">
        <v>10064120</v>
      </c>
      <c r="C39" s="24" t="s">
        <v>80</v>
      </c>
      <c r="D39" s="15">
        <v>13009628</v>
      </c>
      <c r="E39" s="15">
        <v>13009628</v>
      </c>
      <c r="F39" s="15">
        <v>13009702.620000005</v>
      </c>
      <c r="G39" s="15">
        <v>13009627.820000002</v>
      </c>
      <c r="H39" s="47">
        <v>240244.34000000003</v>
      </c>
      <c r="I39" s="2">
        <f t="shared" si="6"/>
        <v>74.62000000476837</v>
      </c>
      <c r="J39" s="2"/>
      <c r="K39" s="47">
        <v>263667</v>
      </c>
      <c r="L39" s="29">
        <f>213282.85-3796</f>
        <v>209486.85</v>
      </c>
      <c r="M39" s="51">
        <v>75741.48</v>
      </c>
      <c r="N39" s="29">
        <v>0</v>
      </c>
      <c r="O39" s="15">
        <v>727623.58</v>
      </c>
      <c r="P39" s="15">
        <v>0</v>
      </c>
      <c r="Q39" s="15">
        <v>21857</v>
      </c>
      <c r="R39" s="15">
        <v>110550</v>
      </c>
      <c r="S39" s="15"/>
      <c r="T39" s="15"/>
      <c r="U39" s="15">
        <v>298380.46</v>
      </c>
      <c r="V39" s="15">
        <v>3796</v>
      </c>
      <c r="W39" s="15"/>
      <c r="X39" s="15"/>
      <c r="Y39" s="15">
        <v>0</v>
      </c>
      <c r="Z39" s="15">
        <v>0</v>
      </c>
      <c r="AA39" s="15">
        <v>0</v>
      </c>
      <c r="AB39" s="15"/>
      <c r="AC39" s="15"/>
      <c r="AD39" s="15">
        <v>65.76</v>
      </c>
      <c r="AE39" s="15">
        <v>0</v>
      </c>
      <c r="AF39" s="15">
        <v>47174.98</v>
      </c>
      <c r="AG39" s="15">
        <v>195</v>
      </c>
      <c r="AH39" s="15">
        <v>0</v>
      </c>
      <c r="AI39" s="15">
        <v>0</v>
      </c>
      <c r="AJ39" s="15"/>
      <c r="AK39" s="15"/>
      <c r="AL39" s="15">
        <v>108617.21999999997</v>
      </c>
      <c r="AM39" s="15">
        <v>186</v>
      </c>
      <c r="AN39" s="15">
        <v>186.76000000000002</v>
      </c>
      <c r="AO39" s="15">
        <v>4</v>
      </c>
      <c r="AP39" s="15">
        <v>0</v>
      </c>
      <c r="AQ39" s="15">
        <v>0</v>
      </c>
      <c r="AR39" s="44">
        <v>1894</v>
      </c>
      <c r="AS39" s="15"/>
      <c r="AT39" s="15">
        <v>1637010</v>
      </c>
      <c r="AU39" s="60">
        <f t="shared" si="5"/>
        <v>16152904.430000003</v>
      </c>
    </row>
    <row r="40" spans="1:47" ht="25.5">
      <c r="A40" s="3" t="s">
        <v>72</v>
      </c>
      <c r="B40" s="24">
        <v>800800015</v>
      </c>
      <c r="C40" s="24" t="s">
        <v>80</v>
      </c>
      <c r="D40" s="15">
        <v>66318</v>
      </c>
      <c r="E40" s="15">
        <v>66318</v>
      </c>
      <c r="F40" s="15">
        <v>66318.48</v>
      </c>
      <c r="G40" s="15">
        <v>66318</v>
      </c>
      <c r="H40" s="47">
        <v>740.9799999999999</v>
      </c>
      <c r="I40" s="2">
        <f t="shared" si="6"/>
        <v>0.47999999999592546</v>
      </c>
      <c r="J40" s="2"/>
      <c r="K40" s="47">
        <v>2538</v>
      </c>
      <c r="L40" s="29">
        <v>1828</v>
      </c>
      <c r="M40" s="51">
        <v>162.96</v>
      </c>
      <c r="N40" s="29">
        <v>0</v>
      </c>
      <c r="O40" s="15">
        <v>7743.83</v>
      </c>
      <c r="P40" s="15">
        <v>0</v>
      </c>
      <c r="Q40" s="15">
        <v>786</v>
      </c>
      <c r="R40" s="15">
        <v>1228</v>
      </c>
      <c r="S40" s="15"/>
      <c r="T40" s="15"/>
      <c r="U40" s="15">
        <v>0</v>
      </c>
      <c r="V40" s="15">
        <v>0</v>
      </c>
      <c r="W40" s="15"/>
      <c r="X40" s="15"/>
      <c r="Y40" s="15">
        <v>0</v>
      </c>
      <c r="Z40" s="15">
        <v>0</v>
      </c>
      <c r="AA40" s="15">
        <v>0</v>
      </c>
      <c r="AB40" s="15"/>
      <c r="AC40" s="15"/>
      <c r="AD40" s="15">
        <v>0</v>
      </c>
      <c r="AE40" s="15">
        <v>0</v>
      </c>
      <c r="AF40" s="15">
        <v>0</v>
      </c>
      <c r="AG40" s="15">
        <v>0</v>
      </c>
      <c r="AH40" s="15">
        <v>0</v>
      </c>
      <c r="AI40" s="15">
        <v>0</v>
      </c>
      <c r="AJ40" s="15"/>
      <c r="AK40" s="15"/>
      <c r="AL40" s="15">
        <v>0</v>
      </c>
      <c r="AM40" s="15">
        <v>0</v>
      </c>
      <c r="AN40" s="15">
        <v>0</v>
      </c>
      <c r="AO40" s="15">
        <v>0</v>
      </c>
      <c r="AP40" s="15">
        <v>0</v>
      </c>
      <c r="AQ40" s="15">
        <v>0</v>
      </c>
      <c r="AR40" s="44">
        <v>0</v>
      </c>
      <c r="AS40" s="15"/>
      <c r="AT40" s="15">
        <v>6004</v>
      </c>
      <c r="AU40" s="60">
        <f t="shared" si="5"/>
        <v>83121.83</v>
      </c>
    </row>
    <row r="41" spans="1:47" ht="18" customHeight="1">
      <c r="A41" s="3" t="s">
        <v>120</v>
      </c>
      <c r="B41" s="24">
        <v>10064103</v>
      </c>
      <c r="C41" s="24" t="s">
        <v>81</v>
      </c>
      <c r="D41" s="15">
        <v>404651</v>
      </c>
      <c r="E41" s="15">
        <v>404651</v>
      </c>
      <c r="F41" s="15">
        <v>404651.5</v>
      </c>
      <c r="G41" s="15">
        <v>404651</v>
      </c>
      <c r="H41" s="47">
        <v>10071.310000000001</v>
      </c>
      <c r="I41" s="2">
        <f t="shared" si="6"/>
        <v>0.5</v>
      </c>
      <c r="J41" s="2"/>
      <c r="K41" s="47">
        <v>4259</v>
      </c>
      <c r="L41" s="29">
        <v>5585</v>
      </c>
      <c r="M41" s="51">
        <v>3142.8000000000006</v>
      </c>
      <c r="N41" s="29">
        <v>0</v>
      </c>
      <c r="O41" s="15">
        <v>38390.350000000006</v>
      </c>
      <c r="P41" s="15">
        <v>0</v>
      </c>
      <c r="Q41" s="15">
        <v>2095</v>
      </c>
      <c r="R41" s="15">
        <v>6134</v>
      </c>
      <c r="S41" s="15"/>
      <c r="T41" s="15"/>
      <c r="U41" s="15">
        <v>0</v>
      </c>
      <c r="V41" s="15">
        <v>0</v>
      </c>
      <c r="W41" s="15"/>
      <c r="X41" s="15"/>
      <c r="Y41" s="15">
        <v>0</v>
      </c>
      <c r="Z41" s="15">
        <v>0</v>
      </c>
      <c r="AA41" s="15">
        <v>0</v>
      </c>
      <c r="AB41" s="15"/>
      <c r="AC41" s="15"/>
      <c r="AD41" s="15">
        <v>0</v>
      </c>
      <c r="AE41" s="15">
        <v>0</v>
      </c>
      <c r="AF41" s="15">
        <v>6316.729999999998</v>
      </c>
      <c r="AG41" s="15">
        <v>15</v>
      </c>
      <c r="AH41" s="15">
        <v>0</v>
      </c>
      <c r="AI41" s="15">
        <v>0</v>
      </c>
      <c r="AJ41" s="15"/>
      <c r="AK41" s="15"/>
      <c r="AL41" s="15">
        <v>113.09</v>
      </c>
      <c r="AM41" s="15">
        <v>0</v>
      </c>
      <c r="AN41" s="15">
        <v>0</v>
      </c>
      <c r="AO41" s="15">
        <v>0</v>
      </c>
      <c r="AP41" s="15">
        <v>0</v>
      </c>
      <c r="AQ41" s="15">
        <v>0</v>
      </c>
      <c r="AR41" s="44">
        <v>308</v>
      </c>
      <c r="AS41" s="15"/>
      <c r="AT41" s="15">
        <v>71453</v>
      </c>
      <c r="AU41" s="60">
        <f t="shared" si="5"/>
        <v>532658.1699999999</v>
      </c>
    </row>
    <row r="42" spans="1:47" ht="18" customHeight="1">
      <c r="A42" s="3" t="s">
        <v>121</v>
      </c>
      <c r="B42" s="24">
        <v>801200001</v>
      </c>
      <c r="C42" s="24" t="s">
        <v>80</v>
      </c>
      <c r="D42" s="15">
        <v>997351</v>
      </c>
      <c r="E42" s="15">
        <v>997351</v>
      </c>
      <c r="F42" s="15">
        <v>997350.5199999998</v>
      </c>
      <c r="G42" s="15">
        <v>997350.5199999998</v>
      </c>
      <c r="H42" s="47">
        <v>19945.73</v>
      </c>
      <c r="I42" s="2"/>
      <c r="J42" s="2">
        <f t="shared" si="7"/>
        <v>-0.4800000002142042</v>
      </c>
      <c r="K42" s="47">
        <v>20592</v>
      </c>
      <c r="L42" s="29">
        <v>23787</v>
      </c>
      <c r="M42" s="51">
        <v>5808.360000000001</v>
      </c>
      <c r="N42" s="29">
        <v>0</v>
      </c>
      <c r="O42" s="15">
        <v>46616.31000000003</v>
      </c>
      <c r="P42" s="15">
        <v>0</v>
      </c>
      <c r="Q42" s="15">
        <v>458</v>
      </c>
      <c r="R42" s="15">
        <v>7744</v>
      </c>
      <c r="S42" s="15"/>
      <c r="T42" s="15"/>
      <c r="U42" s="15">
        <v>118824.18</v>
      </c>
      <c r="V42" s="15">
        <v>0</v>
      </c>
      <c r="W42" s="15"/>
      <c r="X42" s="15"/>
      <c r="Y42" s="15">
        <v>0</v>
      </c>
      <c r="Z42" s="15">
        <v>0</v>
      </c>
      <c r="AA42" s="15">
        <v>0</v>
      </c>
      <c r="AB42" s="15"/>
      <c r="AC42" s="15"/>
      <c r="AD42" s="15">
        <v>0</v>
      </c>
      <c r="AE42" s="15">
        <v>0</v>
      </c>
      <c r="AF42" s="15">
        <v>0</v>
      </c>
      <c r="AG42" s="15">
        <v>0</v>
      </c>
      <c r="AH42" s="15">
        <v>0</v>
      </c>
      <c r="AI42" s="15">
        <v>0</v>
      </c>
      <c r="AJ42" s="15"/>
      <c r="AK42" s="15"/>
      <c r="AL42" s="15">
        <v>28</v>
      </c>
      <c r="AM42" s="15">
        <v>0</v>
      </c>
      <c r="AN42" s="15">
        <v>0</v>
      </c>
      <c r="AO42" s="15">
        <v>0</v>
      </c>
      <c r="AP42" s="15">
        <v>0</v>
      </c>
      <c r="AQ42" s="15">
        <v>0</v>
      </c>
      <c r="AR42" s="44">
        <v>0</v>
      </c>
      <c r="AS42" s="15"/>
      <c r="AT42" s="15">
        <v>124815</v>
      </c>
      <c r="AU42" s="60">
        <f t="shared" si="5"/>
        <v>1319165.0099999998</v>
      </c>
    </row>
    <row r="43" spans="1:47" ht="18" customHeight="1">
      <c r="A43" s="3" t="s">
        <v>122</v>
      </c>
      <c r="B43" s="24">
        <v>10065214</v>
      </c>
      <c r="C43" s="24" t="s">
        <v>80</v>
      </c>
      <c r="D43" s="15">
        <v>8417</v>
      </c>
      <c r="E43" s="15">
        <v>8417</v>
      </c>
      <c r="F43" s="15">
        <v>8416.76</v>
      </c>
      <c r="G43" s="15">
        <v>8416.76</v>
      </c>
      <c r="H43" s="47">
        <v>224.44</v>
      </c>
      <c r="I43" s="2"/>
      <c r="J43" s="2">
        <f t="shared" si="7"/>
        <v>-0.23999999999978172</v>
      </c>
      <c r="K43" s="47">
        <v>0</v>
      </c>
      <c r="L43" s="29">
        <v>72</v>
      </c>
      <c r="M43" s="51">
        <v>174.6</v>
      </c>
      <c r="N43" s="29">
        <v>0</v>
      </c>
      <c r="O43" s="15">
        <v>1302.0100000000002</v>
      </c>
      <c r="P43" s="15">
        <v>0</v>
      </c>
      <c r="Q43" s="15">
        <v>105</v>
      </c>
      <c r="R43" s="15">
        <v>156</v>
      </c>
      <c r="S43" s="15"/>
      <c r="T43" s="15"/>
      <c r="U43" s="15">
        <v>0</v>
      </c>
      <c r="V43" s="15">
        <v>0</v>
      </c>
      <c r="W43" s="15"/>
      <c r="X43" s="15"/>
      <c r="Y43" s="15">
        <v>0</v>
      </c>
      <c r="Z43" s="15">
        <v>0</v>
      </c>
      <c r="AA43" s="15">
        <v>0</v>
      </c>
      <c r="AB43" s="15"/>
      <c r="AC43" s="15"/>
      <c r="AD43" s="15">
        <v>0</v>
      </c>
      <c r="AE43" s="15">
        <v>0</v>
      </c>
      <c r="AF43" s="15">
        <v>0</v>
      </c>
      <c r="AG43" s="15">
        <v>0</v>
      </c>
      <c r="AH43" s="15">
        <v>0</v>
      </c>
      <c r="AI43" s="15">
        <v>0</v>
      </c>
      <c r="AJ43" s="15"/>
      <c r="AK43" s="15"/>
      <c r="AL43" s="15">
        <v>0</v>
      </c>
      <c r="AM43" s="15">
        <v>0</v>
      </c>
      <c r="AN43" s="15">
        <v>0</v>
      </c>
      <c r="AO43" s="15">
        <v>0</v>
      </c>
      <c r="AP43" s="15">
        <v>0</v>
      </c>
      <c r="AQ43" s="15">
        <v>0</v>
      </c>
      <c r="AR43" s="44">
        <v>0</v>
      </c>
      <c r="AS43" s="15"/>
      <c r="AT43" s="15">
        <v>2904</v>
      </c>
      <c r="AU43" s="60">
        <f t="shared" si="5"/>
        <v>12850.77</v>
      </c>
    </row>
    <row r="44" spans="1:47" ht="18" customHeight="1">
      <c r="A44" s="3" t="s">
        <v>123</v>
      </c>
      <c r="B44" s="24">
        <v>10064114</v>
      </c>
      <c r="C44" s="24" t="s">
        <v>81</v>
      </c>
      <c r="D44" s="15">
        <v>2980121</v>
      </c>
      <c r="E44" s="15">
        <v>2980121</v>
      </c>
      <c r="F44" s="15">
        <v>2980168.250000001</v>
      </c>
      <c r="G44" s="15">
        <v>2980120.6800000006</v>
      </c>
      <c r="H44" s="47">
        <v>40087.47</v>
      </c>
      <c r="I44" s="2">
        <f t="shared" si="6"/>
        <v>47.25000000093132</v>
      </c>
      <c r="J44" s="2"/>
      <c r="K44" s="47">
        <v>0</v>
      </c>
      <c r="L44" s="29">
        <v>28127</v>
      </c>
      <c r="M44" s="51">
        <v>6832.679999999999</v>
      </c>
      <c r="N44" s="29">
        <v>0</v>
      </c>
      <c r="O44" s="15">
        <v>383109.13</v>
      </c>
      <c r="P44" s="15">
        <v>0</v>
      </c>
      <c r="Q44" s="15">
        <v>10948</v>
      </c>
      <c r="R44" s="15">
        <v>43889</v>
      </c>
      <c r="S44" s="15"/>
      <c r="T44" s="15"/>
      <c r="U44" s="15">
        <v>8543.85</v>
      </c>
      <c r="V44" s="15">
        <v>0</v>
      </c>
      <c r="W44" s="15"/>
      <c r="X44" s="15"/>
      <c r="Y44" s="15">
        <v>0</v>
      </c>
      <c r="Z44" s="15">
        <v>0</v>
      </c>
      <c r="AA44" s="15">
        <v>0</v>
      </c>
      <c r="AB44" s="15"/>
      <c r="AC44" s="15"/>
      <c r="AD44" s="15">
        <v>0</v>
      </c>
      <c r="AE44" s="15">
        <v>0</v>
      </c>
      <c r="AF44" s="15">
        <v>58158.35</v>
      </c>
      <c r="AG44" s="15">
        <v>63</v>
      </c>
      <c r="AH44" s="15">
        <v>0</v>
      </c>
      <c r="AI44" s="15">
        <v>0</v>
      </c>
      <c r="AJ44" s="15"/>
      <c r="AK44" s="15"/>
      <c r="AL44" s="15">
        <v>7981.93</v>
      </c>
      <c r="AM44" s="15">
        <v>0</v>
      </c>
      <c r="AN44" s="15">
        <v>0</v>
      </c>
      <c r="AO44" s="15">
        <v>0</v>
      </c>
      <c r="AP44" s="15">
        <v>817.5</v>
      </c>
      <c r="AQ44" s="15">
        <v>0</v>
      </c>
      <c r="AR44" s="44">
        <v>1282</v>
      </c>
      <c r="AS44" s="15"/>
      <c r="AT44" s="15">
        <v>419602</v>
      </c>
      <c r="AU44" s="60">
        <f t="shared" si="5"/>
        <v>3930412.440000001</v>
      </c>
    </row>
    <row r="45" spans="1:47" ht="30.75" customHeight="1">
      <c r="A45" s="18" t="s">
        <v>124</v>
      </c>
      <c r="B45" s="24">
        <v>130024102</v>
      </c>
      <c r="C45" s="24" t="s">
        <v>81</v>
      </c>
      <c r="D45" s="15">
        <v>573948</v>
      </c>
      <c r="E45" s="15">
        <v>573948</v>
      </c>
      <c r="F45" s="15">
        <v>573947.7200000001</v>
      </c>
      <c r="G45" s="15">
        <v>573947.7200000001</v>
      </c>
      <c r="H45" s="47">
        <v>12117.33</v>
      </c>
      <c r="I45" s="2"/>
      <c r="J45" s="2">
        <f t="shared" si="7"/>
        <v>-0.27999999991152436</v>
      </c>
      <c r="K45" s="47">
        <v>23201</v>
      </c>
      <c r="L45" s="29">
        <v>33369.7</v>
      </c>
      <c r="M45" s="51">
        <v>6727.92</v>
      </c>
      <c r="N45" s="29">
        <v>0</v>
      </c>
      <c r="O45" s="15">
        <v>47834.92999999999</v>
      </c>
      <c r="P45" s="15">
        <v>0</v>
      </c>
      <c r="Q45" s="15">
        <v>610</v>
      </c>
      <c r="R45" s="15">
        <v>9832</v>
      </c>
      <c r="S45" s="15"/>
      <c r="T45" s="15"/>
      <c r="U45" s="15">
        <v>118754.1</v>
      </c>
      <c r="V45" s="15">
        <v>0</v>
      </c>
      <c r="W45" s="15"/>
      <c r="X45" s="15"/>
      <c r="Y45" s="15">
        <v>0</v>
      </c>
      <c r="Z45" s="15">
        <v>0</v>
      </c>
      <c r="AA45" s="15">
        <v>0</v>
      </c>
      <c r="AB45" s="15"/>
      <c r="AC45" s="15"/>
      <c r="AD45" s="15">
        <v>0</v>
      </c>
      <c r="AE45" s="15">
        <v>0</v>
      </c>
      <c r="AF45" s="15">
        <v>0</v>
      </c>
      <c r="AG45" s="15">
        <v>0</v>
      </c>
      <c r="AH45" s="15">
        <v>0</v>
      </c>
      <c r="AI45" s="15">
        <v>0</v>
      </c>
      <c r="AJ45" s="15"/>
      <c r="AK45" s="15"/>
      <c r="AL45" s="15">
        <v>1248.1799999999998</v>
      </c>
      <c r="AM45" s="15">
        <v>0</v>
      </c>
      <c r="AN45" s="15">
        <v>0</v>
      </c>
      <c r="AO45" s="15">
        <v>0</v>
      </c>
      <c r="AP45" s="15">
        <v>534.57</v>
      </c>
      <c r="AQ45" s="15">
        <v>0</v>
      </c>
      <c r="AR45" s="44">
        <v>0</v>
      </c>
      <c r="AS45" s="15"/>
      <c r="AT45" s="15">
        <v>105746</v>
      </c>
      <c r="AU45" s="60">
        <f t="shared" si="5"/>
        <v>891267.2000000001</v>
      </c>
    </row>
    <row r="46" spans="1:47" ht="17.25" customHeight="1">
      <c r="A46" s="18" t="s">
        <v>158</v>
      </c>
      <c r="B46" s="24">
        <v>10000343</v>
      </c>
      <c r="C46" s="24" t="s">
        <v>80</v>
      </c>
      <c r="D46" s="15">
        <v>0</v>
      </c>
      <c r="E46" s="15">
        <v>0</v>
      </c>
      <c r="F46" s="15">
        <v>0</v>
      </c>
      <c r="G46" s="15">
        <v>0</v>
      </c>
      <c r="H46" s="47">
        <v>0</v>
      </c>
      <c r="I46" s="2">
        <f t="shared" si="6"/>
        <v>0</v>
      </c>
      <c r="J46" s="2">
        <f t="shared" si="7"/>
        <v>0</v>
      </c>
      <c r="K46" s="47">
        <v>0</v>
      </c>
      <c r="L46" s="29">
        <v>0</v>
      </c>
      <c r="M46" s="51">
        <v>0</v>
      </c>
      <c r="N46" s="29">
        <v>0</v>
      </c>
      <c r="O46" s="15">
        <v>9061.560000000001</v>
      </c>
      <c r="P46" s="15">
        <v>221.16</v>
      </c>
      <c r="Q46" s="15">
        <v>95</v>
      </c>
      <c r="R46" s="15">
        <v>1156</v>
      </c>
      <c r="S46" s="15"/>
      <c r="T46" s="15"/>
      <c r="U46" s="15">
        <v>0</v>
      </c>
      <c r="V46" s="15">
        <v>0</v>
      </c>
      <c r="W46" s="15"/>
      <c r="X46" s="15"/>
      <c r="Y46" s="15">
        <v>0</v>
      </c>
      <c r="Z46" s="15">
        <v>0</v>
      </c>
      <c r="AA46" s="15">
        <v>0</v>
      </c>
      <c r="AB46" s="15"/>
      <c r="AC46" s="15"/>
      <c r="AD46" s="15">
        <v>0</v>
      </c>
      <c r="AE46" s="15">
        <v>0</v>
      </c>
      <c r="AF46" s="15">
        <v>0</v>
      </c>
      <c r="AG46" s="15">
        <v>0</v>
      </c>
      <c r="AH46" s="15">
        <v>0</v>
      </c>
      <c r="AI46" s="15">
        <v>0</v>
      </c>
      <c r="AJ46" s="15"/>
      <c r="AK46" s="15"/>
      <c r="AL46" s="15">
        <v>0</v>
      </c>
      <c r="AM46" s="15">
        <v>0</v>
      </c>
      <c r="AN46" s="15">
        <v>0</v>
      </c>
      <c r="AO46" s="15">
        <v>0</v>
      </c>
      <c r="AP46" s="15">
        <v>0</v>
      </c>
      <c r="AQ46" s="15">
        <v>0</v>
      </c>
      <c r="AR46" s="44">
        <v>0</v>
      </c>
      <c r="AS46" s="15"/>
      <c r="AT46" s="15">
        <v>0</v>
      </c>
      <c r="AU46" s="60">
        <f t="shared" si="5"/>
        <v>10217.560000000001</v>
      </c>
    </row>
    <row r="47" spans="1:47" ht="25.5">
      <c r="A47" s="18" t="s">
        <v>154</v>
      </c>
      <c r="B47" s="24">
        <v>809635210</v>
      </c>
      <c r="C47" s="24" t="s">
        <v>81</v>
      </c>
      <c r="D47" s="15">
        <v>0</v>
      </c>
      <c r="E47" s="15">
        <v>0</v>
      </c>
      <c r="F47" s="15">
        <v>0</v>
      </c>
      <c r="G47" s="15">
        <v>0</v>
      </c>
      <c r="H47" s="47">
        <v>0</v>
      </c>
      <c r="I47" s="2">
        <f t="shared" si="6"/>
        <v>0</v>
      </c>
      <c r="J47" s="2">
        <f t="shared" si="7"/>
        <v>0</v>
      </c>
      <c r="K47" s="47">
        <v>0</v>
      </c>
      <c r="L47" s="29">
        <v>0</v>
      </c>
      <c r="M47" s="51">
        <v>0</v>
      </c>
      <c r="N47" s="29">
        <v>0</v>
      </c>
      <c r="O47" s="15">
        <v>2550.63</v>
      </c>
      <c r="P47" s="15">
        <v>0</v>
      </c>
      <c r="Q47" s="15">
        <v>65</v>
      </c>
      <c r="R47" s="15">
        <v>320</v>
      </c>
      <c r="S47" s="15"/>
      <c r="T47" s="15"/>
      <c r="U47" s="15">
        <v>0</v>
      </c>
      <c r="V47" s="15">
        <v>0</v>
      </c>
      <c r="W47" s="15"/>
      <c r="X47" s="15"/>
      <c r="Y47" s="15">
        <v>0</v>
      </c>
      <c r="Z47" s="15">
        <v>0</v>
      </c>
      <c r="AA47" s="15">
        <v>0</v>
      </c>
      <c r="AB47" s="15"/>
      <c r="AC47" s="15"/>
      <c r="AD47" s="15">
        <v>0</v>
      </c>
      <c r="AE47" s="15">
        <v>0</v>
      </c>
      <c r="AF47" s="15">
        <v>0</v>
      </c>
      <c r="AG47" s="15">
        <v>0</v>
      </c>
      <c r="AH47" s="15">
        <v>0</v>
      </c>
      <c r="AI47" s="15">
        <v>0</v>
      </c>
      <c r="AJ47" s="15"/>
      <c r="AK47" s="15"/>
      <c r="AL47" s="15">
        <v>0</v>
      </c>
      <c r="AM47" s="15">
        <v>0</v>
      </c>
      <c r="AN47" s="15">
        <v>0</v>
      </c>
      <c r="AO47" s="15">
        <v>0</v>
      </c>
      <c r="AP47" s="15">
        <v>0</v>
      </c>
      <c r="AQ47" s="15">
        <v>0</v>
      </c>
      <c r="AR47" s="44">
        <v>0</v>
      </c>
      <c r="AS47" s="15"/>
      <c r="AT47" s="15">
        <v>0</v>
      </c>
      <c r="AU47" s="60">
        <f t="shared" si="5"/>
        <v>2870.63</v>
      </c>
    </row>
    <row r="48" spans="1:47" ht="20.25" customHeight="1">
      <c r="A48" s="18" t="s">
        <v>159</v>
      </c>
      <c r="B48" s="24">
        <v>807665201</v>
      </c>
      <c r="C48" s="24" t="s">
        <v>81</v>
      </c>
      <c r="D48" s="15">
        <v>0</v>
      </c>
      <c r="E48" s="15">
        <v>0</v>
      </c>
      <c r="F48" s="15">
        <v>0</v>
      </c>
      <c r="G48" s="15">
        <v>0</v>
      </c>
      <c r="H48" s="47">
        <v>0</v>
      </c>
      <c r="I48" s="2">
        <f t="shared" si="6"/>
        <v>0</v>
      </c>
      <c r="J48" s="2">
        <f t="shared" si="7"/>
        <v>0</v>
      </c>
      <c r="K48" s="47">
        <v>0</v>
      </c>
      <c r="L48" s="29">
        <v>0</v>
      </c>
      <c r="M48" s="51">
        <v>0</v>
      </c>
      <c r="N48" s="29">
        <v>0</v>
      </c>
      <c r="O48" s="15">
        <v>4166.09</v>
      </c>
      <c r="P48" s="15">
        <v>0</v>
      </c>
      <c r="Q48" s="15">
        <v>159</v>
      </c>
      <c r="R48" s="15">
        <v>520</v>
      </c>
      <c r="S48" s="15"/>
      <c r="T48" s="15"/>
      <c r="U48" s="15">
        <v>0</v>
      </c>
      <c r="V48" s="15">
        <v>0</v>
      </c>
      <c r="W48" s="15"/>
      <c r="X48" s="15"/>
      <c r="Y48" s="15">
        <v>0</v>
      </c>
      <c r="Z48" s="15">
        <v>0</v>
      </c>
      <c r="AA48" s="15">
        <v>0</v>
      </c>
      <c r="AB48" s="15"/>
      <c r="AC48" s="15"/>
      <c r="AD48" s="15">
        <v>0</v>
      </c>
      <c r="AE48" s="15">
        <v>0</v>
      </c>
      <c r="AF48" s="15">
        <v>0</v>
      </c>
      <c r="AG48" s="15">
        <v>0</v>
      </c>
      <c r="AH48" s="15">
        <v>0</v>
      </c>
      <c r="AI48" s="15">
        <v>0</v>
      </c>
      <c r="AJ48" s="15"/>
      <c r="AK48" s="15"/>
      <c r="AL48" s="15">
        <v>0</v>
      </c>
      <c r="AM48" s="15">
        <v>0</v>
      </c>
      <c r="AN48" s="15">
        <v>0</v>
      </c>
      <c r="AO48" s="15">
        <v>0</v>
      </c>
      <c r="AP48" s="15">
        <v>0</v>
      </c>
      <c r="AQ48" s="15">
        <v>0</v>
      </c>
      <c r="AR48" s="44">
        <v>0</v>
      </c>
      <c r="AS48" s="15"/>
      <c r="AT48" s="15">
        <v>0</v>
      </c>
      <c r="AU48" s="60">
        <f t="shared" si="5"/>
        <v>4686.09</v>
      </c>
    </row>
    <row r="49" spans="1:47" ht="12.75">
      <c r="A49" s="18" t="s">
        <v>155</v>
      </c>
      <c r="B49" s="24">
        <v>800800027</v>
      </c>
      <c r="C49" s="24" t="s">
        <v>81</v>
      </c>
      <c r="D49" s="15">
        <v>0</v>
      </c>
      <c r="E49" s="15">
        <v>0</v>
      </c>
      <c r="F49" s="15">
        <v>0</v>
      </c>
      <c r="G49" s="15">
        <v>0</v>
      </c>
      <c r="H49" s="47">
        <v>0</v>
      </c>
      <c r="I49" s="2">
        <f t="shared" si="6"/>
        <v>0</v>
      </c>
      <c r="J49" s="2">
        <f t="shared" si="7"/>
        <v>0</v>
      </c>
      <c r="K49" s="47">
        <v>0</v>
      </c>
      <c r="L49" s="29">
        <v>0</v>
      </c>
      <c r="M49" s="51">
        <v>0</v>
      </c>
      <c r="N49" s="29">
        <v>0</v>
      </c>
      <c r="O49" s="15">
        <v>13343.59</v>
      </c>
      <c r="P49" s="15">
        <v>133.92</v>
      </c>
      <c r="Q49" s="15">
        <v>0</v>
      </c>
      <c r="R49" s="15">
        <v>1672</v>
      </c>
      <c r="S49" s="15"/>
      <c r="T49" s="15"/>
      <c r="U49" s="15">
        <v>0</v>
      </c>
      <c r="V49" s="15">
        <v>0</v>
      </c>
      <c r="W49" s="15"/>
      <c r="X49" s="15"/>
      <c r="Y49" s="15">
        <v>0</v>
      </c>
      <c r="Z49" s="15">
        <v>0</v>
      </c>
      <c r="AA49" s="15">
        <v>0</v>
      </c>
      <c r="AB49" s="15"/>
      <c r="AC49" s="15"/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/>
      <c r="AK49" s="15"/>
      <c r="AL49" s="15">
        <v>0</v>
      </c>
      <c r="AM49" s="15">
        <v>0</v>
      </c>
      <c r="AN49" s="15">
        <v>0</v>
      </c>
      <c r="AO49" s="15">
        <v>0</v>
      </c>
      <c r="AP49" s="15">
        <v>0</v>
      </c>
      <c r="AQ49" s="15">
        <v>0</v>
      </c>
      <c r="AR49" s="44">
        <v>0</v>
      </c>
      <c r="AS49" s="15"/>
      <c r="AT49" s="15">
        <v>0</v>
      </c>
      <c r="AU49" s="60">
        <f t="shared" si="5"/>
        <v>15015.59</v>
      </c>
    </row>
    <row r="50" spans="1:47" ht="12.75">
      <c r="A50" s="18" t="s">
        <v>66</v>
      </c>
      <c r="B50" s="24">
        <v>10001535</v>
      </c>
      <c r="C50" s="24" t="s">
        <v>81</v>
      </c>
      <c r="D50" s="15">
        <v>4366304</v>
      </c>
      <c r="E50" s="15">
        <v>4366304</v>
      </c>
      <c r="F50" s="15">
        <v>4366303.71</v>
      </c>
      <c r="G50" s="15">
        <v>4366303.71</v>
      </c>
      <c r="H50" s="47">
        <v>52829.880000000005</v>
      </c>
      <c r="I50" s="2"/>
      <c r="J50" s="2">
        <f t="shared" si="7"/>
        <v>-0.2900000000372529</v>
      </c>
      <c r="K50" s="47">
        <v>265414</v>
      </c>
      <c r="L50" s="29">
        <v>149770</v>
      </c>
      <c r="M50" s="51">
        <v>18624</v>
      </c>
      <c r="N50" s="29">
        <v>0</v>
      </c>
      <c r="O50" s="15">
        <v>151364.92999999993</v>
      </c>
      <c r="P50" s="15">
        <v>0</v>
      </c>
      <c r="Q50" s="15">
        <v>3308</v>
      </c>
      <c r="R50" s="15">
        <v>22396</v>
      </c>
      <c r="S50" s="15"/>
      <c r="T50" s="15"/>
      <c r="U50" s="15">
        <v>14951.72</v>
      </c>
      <c r="V50" s="15">
        <v>0</v>
      </c>
      <c r="W50" s="15"/>
      <c r="X50" s="15"/>
      <c r="Y50" s="15">
        <v>0</v>
      </c>
      <c r="Z50" s="15">
        <v>0</v>
      </c>
      <c r="AA50" s="15">
        <v>0</v>
      </c>
      <c r="AB50" s="15"/>
      <c r="AC50" s="15"/>
      <c r="AD50" s="15">
        <v>0</v>
      </c>
      <c r="AE50" s="15">
        <v>0</v>
      </c>
      <c r="AF50" s="15">
        <v>0</v>
      </c>
      <c r="AG50" s="15">
        <v>0</v>
      </c>
      <c r="AH50" s="15">
        <v>0</v>
      </c>
      <c r="AI50" s="15">
        <v>0</v>
      </c>
      <c r="AJ50" s="15"/>
      <c r="AK50" s="15"/>
      <c r="AL50" s="15">
        <v>89.36</v>
      </c>
      <c r="AM50" s="15">
        <v>0</v>
      </c>
      <c r="AN50" s="15">
        <v>0</v>
      </c>
      <c r="AO50" s="15">
        <v>0</v>
      </c>
      <c r="AP50" s="15">
        <v>0</v>
      </c>
      <c r="AQ50" s="15">
        <v>0</v>
      </c>
      <c r="AR50" s="44">
        <v>0</v>
      </c>
      <c r="AS50" s="15"/>
      <c r="AT50" s="15">
        <v>438612.85</v>
      </c>
      <c r="AU50" s="60">
        <f t="shared" si="5"/>
        <v>5143488.569999999</v>
      </c>
    </row>
    <row r="51" spans="1:47" ht="31.5" customHeight="1">
      <c r="A51" s="18" t="s">
        <v>125</v>
      </c>
      <c r="B51" s="24">
        <v>10019111</v>
      </c>
      <c r="C51" s="24" t="s">
        <v>81</v>
      </c>
      <c r="D51" s="15">
        <v>41003</v>
      </c>
      <c r="E51" s="15">
        <v>41003</v>
      </c>
      <c r="F51" s="15">
        <v>41003.420000000006</v>
      </c>
      <c r="G51" s="15">
        <v>41002.99999999999</v>
      </c>
      <c r="H51" s="47">
        <v>1.97</v>
      </c>
      <c r="I51" s="2">
        <f t="shared" si="6"/>
        <v>0.42000000000552973</v>
      </c>
      <c r="J51" s="2"/>
      <c r="K51" s="47">
        <v>3378</v>
      </c>
      <c r="L51" s="29">
        <v>84</v>
      </c>
      <c r="M51" s="51">
        <v>675.12</v>
      </c>
      <c r="N51" s="29">
        <v>0</v>
      </c>
      <c r="O51" s="15">
        <v>0</v>
      </c>
      <c r="P51" s="15">
        <v>0</v>
      </c>
      <c r="Q51" s="15">
        <v>0</v>
      </c>
      <c r="R51" s="15">
        <v>0</v>
      </c>
      <c r="S51" s="15"/>
      <c r="T51" s="15"/>
      <c r="U51" s="15">
        <v>0</v>
      </c>
      <c r="V51" s="15">
        <v>0</v>
      </c>
      <c r="W51" s="15"/>
      <c r="X51" s="15"/>
      <c r="Y51" s="15">
        <v>0</v>
      </c>
      <c r="Z51" s="15">
        <v>0</v>
      </c>
      <c r="AA51" s="15">
        <v>0</v>
      </c>
      <c r="AB51" s="15"/>
      <c r="AC51" s="15"/>
      <c r="AD51" s="15">
        <v>0</v>
      </c>
      <c r="AE51" s="15">
        <v>0</v>
      </c>
      <c r="AF51" s="15">
        <v>0</v>
      </c>
      <c r="AG51" s="15">
        <v>0</v>
      </c>
      <c r="AH51" s="15">
        <v>0</v>
      </c>
      <c r="AI51" s="15">
        <v>0</v>
      </c>
      <c r="AJ51" s="15"/>
      <c r="AK51" s="15"/>
      <c r="AL51" s="15">
        <v>0</v>
      </c>
      <c r="AM51" s="15">
        <v>0</v>
      </c>
      <c r="AN51" s="15">
        <v>0</v>
      </c>
      <c r="AO51" s="15">
        <v>0</v>
      </c>
      <c r="AP51" s="15">
        <v>0</v>
      </c>
      <c r="AQ51" s="15">
        <v>0</v>
      </c>
      <c r="AR51" s="44">
        <v>0</v>
      </c>
      <c r="AS51" s="15"/>
      <c r="AT51" s="15">
        <v>0</v>
      </c>
      <c r="AU51" s="60">
        <f t="shared" si="5"/>
        <v>41086.99999999999</v>
      </c>
    </row>
    <row r="52" spans="1:47" ht="12.75">
      <c r="A52" s="18" t="s">
        <v>73</v>
      </c>
      <c r="B52" s="24">
        <v>10000495</v>
      </c>
      <c r="C52" s="24" t="s">
        <v>81</v>
      </c>
      <c r="D52" s="15">
        <v>163031</v>
      </c>
      <c r="E52" s="15">
        <v>163031</v>
      </c>
      <c r="F52" s="15">
        <v>163030.7</v>
      </c>
      <c r="G52" s="15">
        <v>163030.7</v>
      </c>
      <c r="H52" s="47">
        <v>0</v>
      </c>
      <c r="I52" s="2"/>
      <c r="J52" s="2">
        <f t="shared" si="7"/>
        <v>-0.29999999998835847</v>
      </c>
      <c r="K52" s="47">
        <v>5385</v>
      </c>
      <c r="L52" s="29">
        <v>300</v>
      </c>
      <c r="M52" s="51">
        <v>0</v>
      </c>
      <c r="N52" s="29">
        <v>0</v>
      </c>
      <c r="O52" s="15">
        <v>0</v>
      </c>
      <c r="P52" s="15">
        <v>0</v>
      </c>
      <c r="Q52" s="15">
        <v>0</v>
      </c>
      <c r="R52" s="15">
        <v>0</v>
      </c>
      <c r="S52" s="15"/>
      <c r="T52" s="15"/>
      <c r="U52" s="15">
        <v>0</v>
      </c>
      <c r="V52" s="15">
        <v>0</v>
      </c>
      <c r="W52" s="15"/>
      <c r="X52" s="15"/>
      <c r="Y52" s="15">
        <v>0</v>
      </c>
      <c r="Z52" s="15">
        <v>0</v>
      </c>
      <c r="AA52" s="15">
        <v>0</v>
      </c>
      <c r="AB52" s="15"/>
      <c r="AC52" s="15"/>
      <c r="AD52" s="15">
        <v>0</v>
      </c>
      <c r="AE52" s="15">
        <v>0</v>
      </c>
      <c r="AF52" s="15">
        <v>0</v>
      </c>
      <c r="AG52" s="15">
        <v>0</v>
      </c>
      <c r="AH52" s="15">
        <v>0</v>
      </c>
      <c r="AI52" s="15">
        <v>0</v>
      </c>
      <c r="AJ52" s="15"/>
      <c r="AK52" s="15"/>
      <c r="AL52" s="15">
        <v>0</v>
      </c>
      <c r="AM52" s="15">
        <v>0</v>
      </c>
      <c r="AN52" s="15">
        <v>0</v>
      </c>
      <c r="AO52" s="15">
        <v>0</v>
      </c>
      <c r="AP52" s="15">
        <v>0</v>
      </c>
      <c r="AQ52" s="15">
        <v>0</v>
      </c>
      <c r="AR52" s="44">
        <v>0</v>
      </c>
      <c r="AS52" s="15"/>
      <c r="AT52" s="15">
        <v>16953</v>
      </c>
      <c r="AU52" s="60">
        <f t="shared" si="5"/>
        <v>180283.7</v>
      </c>
    </row>
    <row r="53" spans="1:47" ht="25.5">
      <c r="A53" s="18" t="s">
        <v>150</v>
      </c>
      <c r="B53" s="24">
        <v>19164063</v>
      </c>
      <c r="C53" s="24" t="s">
        <v>81</v>
      </c>
      <c r="D53" s="15">
        <v>1308</v>
      </c>
      <c r="E53" s="15">
        <v>1308</v>
      </c>
      <c r="F53" s="15">
        <v>1401.3</v>
      </c>
      <c r="G53" s="15">
        <v>1308</v>
      </c>
      <c r="H53" s="47">
        <v>0</v>
      </c>
      <c r="I53" s="2">
        <f t="shared" si="6"/>
        <v>93.29999999999995</v>
      </c>
      <c r="J53" s="2"/>
      <c r="K53" s="47">
        <v>0</v>
      </c>
      <c r="L53" s="29">
        <v>0</v>
      </c>
      <c r="M53" s="51">
        <v>0</v>
      </c>
      <c r="N53" s="29">
        <v>0</v>
      </c>
      <c r="O53" s="15">
        <v>2796.1400000000003</v>
      </c>
      <c r="P53" s="15">
        <v>0</v>
      </c>
      <c r="Q53" s="15">
        <v>0</v>
      </c>
      <c r="R53" s="15">
        <v>0</v>
      </c>
      <c r="S53" s="15"/>
      <c r="T53" s="15"/>
      <c r="U53" s="15">
        <v>0</v>
      </c>
      <c r="V53" s="15">
        <v>0</v>
      </c>
      <c r="W53" s="15"/>
      <c r="X53" s="15"/>
      <c r="Y53" s="15">
        <v>0</v>
      </c>
      <c r="Z53" s="15">
        <v>0</v>
      </c>
      <c r="AA53" s="15">
        <v>0</v>
      </c>
      <c r="AB53" s="15"/>
      <c r="AC53" s="15"/>
      <c r="AD53" s="15">
        <v>0</v>
      </c>
      <c r="AE53" s="15">
        <v>0</v>
      </c>
      <c r="AF53" s="15">
        <v>0</v>
      </c>
      <c r="AG53" s="15">
        <v>0</v>
      </c>
      <c r="AH53" s="15">
        <v>0</v>
      </c>
      <c r="AI53" s="15">
        <v>0</v>
      </c>
      <c r="AJ53" s="15"/>
      <c r="AK53" s="15"/>
      <c r="AL53" s="15">
        <v>188632.90000000002</v>
      </c>
      <c r="AM53" s="15">
        <v>0</v>
      </c>
      <c r="AN53" s="15">
        <v>0</v>
      </c>
      <c r="AO53" s="15">
        <v>0</v>
      </c>
      <c r="AP53" s="15">
        <v>0</v>
      </c>
      <c r="AQ53" s="15">
        <v>0</v>
      </c>
      <c r="AR53" s="44">
        <v>0</v>
      </c>
      <c r="AS53" s="15"/>
      <c r="AT53" s="15">
        <v>0</v>
      </c>
      <c r="AU53" s="60">
        <f t="shared" si="5"/>
        <v>192737.04000000004</v>
      </c>
    </row>
    <row r="54" spans="1:47" ht="51">
      <c r="A54" s="18" t="s">
        <v>28</v>
      </c>
      <c r="B54" s="24">
        <v>19364008</v>
      </c>
      <c r="C54" s="24" t="s">
        <v>81</v>
      </c>
      <c r="D54" s="15">
        <v>381388</v>
      </c>
      <c r="E54" s="15">
        <v>381388</v>
      </c>
      <c r="F54" s="15">
        <v>381388.1</v>
      </c>
      <c r="G54" s="15">
        <v>381388</v>
      </c>
      <c r="H54" s="47">
        <v>7030.76</v>
      </c>
      <c r="I54" s="2">
        <f t="shared" si="6"/>
        <v>0.09999999997671694</v>
      </c>
      <c r="J54" s="2"/>
      <c r="K54" s="47">
        <v>37980</v>
      </c>
      <c r="L54" s="29">
        <v>18300</v>
      </c>
      <c r="M54" s="51">
        <v>3957.6000000000004</v>
      </c>
      <c r="N54" s="29">
        <v>0</v>
      </c>
      <c r="O54" s="15">
        <v>0</v>
      </c>
      <c r="P54" s="15">
        <v>0</v>
      </c>
      <c r="Q54" s="15">
        <v>0</v>
      </c>
      <c r="R54" s="15">
        <v>0</v>
      </c>
      <c r="S54" s="15"/>
      <c r="T54" s="15"/>
      <c r="U54" s="15">
        <v>0</v>
      </c>
      <c r="V54" s="15">
        <v>0</v>
      </c>
      <c r="W54" s="15"/>
      <c r="X54" s="15"/>
      <c r="Y54" s="15">
        <v>0</v>
      </c>
      <c r="Z54" s="15">
        <v>0</v>
      </c>
      <c r="AA54" s="15">
        <v>0</v>
      </c>
      <c r="AB54" s="15"/>
      <c r="AC54" s="15"/>
      <c r="AD54" s="15">
        <v>0</v>
      </c>
      <c r="AE54" s="15">
        <v>0</v>
      </c>
      <c r="AF54" s="15">
        <v>0</v>
      </c>
      <c r="AG54" s="15">
        <v>0</v>
      </c>
      <c r="AH54" s="15">
        <v>0</v>
      </c>
      <c r="AI54" s="15">
        <v>0</v>
      </c>
      <c r="AJ54" s="15"/>
      <c r="AK54" s="15"/>
      <c r="AL54" s="15">
        <v>0</v>
      </c>
      <c r="AM54" s="15">
        <v>0</v>
      </c>
      <c r="AN54" s="15">
        <v>0</v>
      </c>
      <c r="AO54" s="15">
        <v>0</v>
      </c>
      <c r="AP54" s="15">
        <v>0</v>
      </c>
      <c r="AQ54" s="15">
        <v>0</v>
      </c>
      <c r="AR54" s="44">
        <v>0</v>
      </c>
      <c r="AS54" s="15"/>
      <c r="AT54" s="15">
        <v>22132</v>
      </c>
      <c r="AU54" s="60">
        <f t="shared" si="5"/>
        <v>421820</v>
      </c>
    </row>
    <row r="55" spans="1:47" ht="18.75" customHeight="1">
      <c r="A55" s="18" t="s">
        <v>126</v>
      </c>
      <c r="B55" s="24">
        <v>10000480</v>
      </c>
      <c r="C55" s="24" t="s">
        <v>81</v>
      </c>
      <c r="D55" s="15">
        <v>76294</v>
      </c>
      <c r="E55" s="15">
        <v>76294</v>
      </c>
      <c r="F55" s="15">
        <v>76294.44</v>
      </c>
      <c r="G55" s="15">
        <v>76294</v>
      </c>
      <c r="H55" s="47">
        <v>1816.6</v>
      </c>
      <c r="I55" s="2">
        <f t="shared" si="6"/>
        <v>0.4400000000023283</v>
      </c>
      <c r="J55" s="2"/>
      <c r="K55" s="47">
        <v>9175</v>
      </c>
      <c r="L55" s="29">
        <v>12</v>
      </c>
      <c r="M55" s="51">
        <v>0</v>
      </c>
      <c r="N55" s="29">
        <v>0</v>
      </c>
      <c r="O55" s="15">
        <v>0</v>
      </c>
      <c r="P55" s="15">
        <v>0</v>
      </c>
      <c r="Q55" s="15">
        <v>0</v>
      </c>
      <c r="R55" s="15">
        <v>0</v>
      </c>
      <c r="S55" s="15"/>
      <c r="T55" s="15"/>
      <c r="U55" s="15">
        <v>0</v>
      </c>
      <c r="V55" s="15">
        <v>0</v>
      </c>
      <c r="W55" s="15"/>
      <c r="X55" s="15"/>
      <c r="Y55" s="15">
        <v>0</v>
      </c>
      <c r="Z55" s="15">
        <v>0</v>
      </c>
      <c r="AA55" s="15">
        <v>0</v>
      </c>
      <c r="AB55" s="15"/>
      <c r="AC55" s="15"/>
      <c r="AD55" s="15">
        <v>0</v>
      </c>
      <c r="AE55" s="15">
        <v>0</v>
      </c>
      <c r="AF55" s="15">
        <v>0</v>
      </c>
      <c r="AG55" s="15">
        <v>0</v>
      </c>
      <c r="AH55" s="15">
        <v>0</v>
      </c>
      <c r="AI55" s="15">
        <v>0</v>
      </c>
      <c r="AJ55" s="15"/>
      <c r="AK55" s="15"/>
      <c r="AL55" s="15">
        <v>0</v>
      </c>
      <c r="AM55" s="15">
        <v>0</v>
      </c>
      <c r="AN55" s="15">
        <v>0</v>
      </c>
      <c r="AO55" s="15">
        <v>0</v>
      </c>
      <c r="AP55" s="15">
        <v>0</v>
      </c>
      <c r="AQ55" s="15">
        <v>0</v>
      </c>
      <c r="AR55" s="44">
        <v>0</v>
      </c>
      <c r="AS55" s="15"/>
      <c r="AT55" s="15">
        <v>312</v>
      </c>
      <c r="AU55" s="60">
        <f t="shared" si="5"/>
        <v>76618</v>
      </c>
    </row>
    <row r="56" spans="1:47" ht="18.75" customHeight="1">
      <c r="A56" s="18" t="s">
        <v>127</v>
      </c>
      <c r="B56" s="24">
        <v>10064801</v>
      </c>
      <c r="C56" s="24" t="s">
        <v>81</v>
      </c>
      <c r="D56" s="15">
        <v>2464530</v>
      </c>
      <c r="E56" s="15">
        <v>2464530</v>
      </c>
      <c r="F56" s="15">
        <v>2464529.72</v>
      </c>
      <c r="G56" s="15">
        <v>2464529.72</v>
      </c>
      <c r="H56" s="47">
        <v>6069.599999999999</v>
      </c>
      <c r="I56" s="2"/>
      <c r="J56" s="2">
        <f t="shared" si="7"/>
        <v>-0.27999999979510903</v>
      </c>
      <c r="K56" s="47">
        <v>30576</v>
      </c>
      <c r="L56" s="29">
        <v>19696</v>
      </c>
      <c r="M56" s="51">
        <v>0</v>
      </c>
      <c r="N56" s="29">
        <v>0</v>
      </c>
      <c r="O56" s="15">
        <v>104233.57999999999</v>
      </c>
      <c r="P56" s="15">
        <v>0</v>
      </c>
      <c r="Q56" s="15">
        <v>6674</v>
      </c>
      <c r="R56" s="15">
        <v>9747</v>
      </c>
      <c r="S56" s="15"/>
      <c r="T56" s="15"/>
      <c r="U56" s="15">
        <v>0</v>
      </c>
      <c r="V56" s="15">
        <v>0</v>
      </c>
      <c r="W56" s="15"/>
      <c r="X56" s="15"/>
      <c r="Y56" s="15">
        <v>306471.60999999987</v>
      </c>
      <c r="Z56" s="15">
        <v>0</v>
      </c>
      <c r="AA56" s="15">
        <v>0</v>
      </c>
      <c r="AB56" s="15"/>
      <c r="AC56" s="15"/>
      <c r="AD56" s="15">
        <v>383.45</v>
      </c>
      <c r="AE56" s="15">
        <v>0</v>
      </c>
      <c r="AF56" s="15">
        <v>46702.51999999999</v>
      </c>
      <c r="AG56" s="15">
        <v>18</v>
      </c>
      <c r="AH56" s="15">
        <v>0</v>
      </c>
      <c r="AI56" s="15">
        <v>0</v>
      </c>
      <c r="AJ56" s="15"/>
      <c r="AK56" s="15"/>
      <c r="AL56" s="15">
        <v>46.31</v>
      </c>
      <c r="AM56" s="15">
        <v>0</v>
      </c>
      <c r="AN56" s="15">
        <v>0</v>
      </c>
      <c r="AO56" s="15">
        <v>0</v>
      </c>
      <c r="AP56" s="15">
        <v>314177.6899999998</v>
      </c>
      <c r="AQ56" s="15">
        <v>0</v>
      </c>
      <c r="AR56" s="44">
        <v>2266</v>
      </c>
      <c r="AS56" s="15"/>
      <c r="AT56" s="15">
        <v>357123</v>
      </c>
      <c r="AU56" s="60">
        <f t="shared" si="5"/>
        <v>3623128.8800000004</v>
      </c>
    </row>
    <row r="57" spans="1:47" ht="25.5">
      <c r="A57" s="18" t="s">
        <v>160</v>
      </c>
      <c r="B57" s="24">
        <v>10068302</v>
      </c>
      <c r="C57" s="24" t="s">
        <v>81</v>
      </c>
      <c r="D57" s="15">
        <v>0</v>
      </c>
      <c r="E57" s="15">
        <v>0</v>
      </c>
      <c r="F57" s="15">
        <v>0</v>
      </c>
      <c r="G57" s="15">
        <v>0</v>
      </c>
      <c r="H57" s="47">
        <v>0</v>
      </c>
      <c r="I57" s="2">
        <f t="shared" si="6"/>
        <v>0</v>
      </c>
      <c r="J57" s="2">
        <f t="shared" si="7"/>
        <v>0</v>
      </c>
      <c r="K57" s="47">
        <v>0</v>
      </c>
      <c r="L57" s="29">
        <v>0</v>
      </c>
      <c r="M57" s="51">
        <v>0</v>
      </c>
      <c r="N57" s="29">
        <v>0</v>
      </c>
      <c r="O57" s="15">
        <v>693844.74</v>
      </c>
      <c r="P57" s="15">
        <v>0</v>
      </c>
      <c r="Q57" s="15">
        <v>20058</v>
      </c>
      <c r="R57" s="15">
        <v>0</v>
      </c>
      <c r="S57" s="15"/>
      <c r="T57" s="15"/>
      <c r="U57" s="15">
        <v>0</v>
      </c>
      <c r="V57" s="15">
        <v>0</v>
      </c>
      <c r="W57" s="15"/>
      <c r="X57" s="15"/>
      <c r="Y57" s="15">
        <v>0</v>
      </c>
      <c r="Z57" s="15">
        <v>0</v>
      </c>
      <c r="AA57" s="15">
        <v>0</v>
      </c>
      <c r="AB57" s="15"/>
      <c r="AC57" s="15"/>
      <c r="AD57" s="15">
        <v>0</v>
      </c>
      <c r="AE57" s="15">
        <v>0</v>
      </c>
      <c r="AF57" s="15">
        <v>0</v>
      </c>
      <c r="AG57" s="15">
        <v>0</v>
      </c>
      <c r="AH57" s="15">
        <v>0</v>
      </c>
      <c r="AI57" s="15">
        <v>0</v>
      </c>
      <c r="AJ57" s="15"/>
      <c r="AK57" s="15"/>
      <c r="AL57" s="15">
        <v>94265.22</v>
      </c>
      <c r="AM57" s="15">
        <v>0</v>
      </c>
      <c r="AN57" s="15">
        <v>0</v>
      </c>
      <c r="AO57" s="15">
        <v>0</v>
      </c>
      <c r="AP57" s="15">
        <v>31761.67</v>
      </c>
      <c r="AQ57" s="15">
        <v>0</v>
      </c>
      <c r="AR57" s="44">
        <v>0</v>
      </c>
      <c r="AS57" s="15">
        <v>7194885.72</v>
      </c>
      <c r="AT57" s="15">
        <v>0</v>
      </c>
      <c r="AU57" s="60">
        <f t="shared" si="5"/>
        <v>8014757.35</v>
      </c>
    </row>
    <row r="58" spans="1:47" ht="12.75">
      <c r="A58" s="18" t="s">
        <v>74</v>
      </c>
      <c r="B58" s="24">
        <v>10000433</v>
      </c>
      <c r="C58" s="24" t="s">
        <v>81</v>
      </c>
      <c r="D58" s="15">
        <v>461291</v>
      </c>
      <c r="E58" s="15">
        <v>461291</v>
      </c>
      <c r="F58" s="15">
        <v>461291.33999999997</v>
      </c>
      <c r="G58" s="15">
        <v>461291</v>
      </c>
      <c r="H58" s="47">
        <v>1234.13</v>
      </c>
      <c r="I58" s="2">
        <f t="shared" si="6"/>
        <v>0.3399999999674037</v>
      </c>
      <c r="J58" s="2"/>
      <c r="K58" s="47">
        <v>9046</v>
      </c>
      <c r="L58" s="29">
        <v>6277</v>
      </c>
      <c r="M58" s="51">
        <v>0</v>
      </c>
      <c r="N58" s="29">
        <v>0</v>
      </c>
      <c r="O58" s="15">
        <v>0</v>
      </c>
      <c r="P58" s="15">
        <v>0</v>
      </c>
      <c r="Q58" s="15">
        <v>0</v>
      </c>
      <c r="R58" s="15">
        <v>0</v>
      </c>
      <c r="S58" s="15"/>
      <c r="T58" s="15"/>
      <c r="U58" s="15">
        <v>0</v>
      </c>
      <c r="V58" s="15">
        <v>0</v>
      </c>
      <c r="W58" s="15"/>
      <c r="X58" s="15"/>
      <c r="Y58" s="15">
        <v>0</v>
      </c>
      <c r="Z58" s="15">
        <v>0</v>
      </c>
      <c r="AA58" s="15">
        <v>0</v>
      </c>
      <c r="AB58" s="15"/>
      <c r="AC58" s="15"/>
      <c r="AD58" s="15">
        <v>0</v>
      </c>
      <c r="AE58" s="15">
        <v>0</v>
      </c>
      <c r="AF58" s="15">
        <v>0</v>
      </c>
      <c r="AG58" s="15">
        <v>0</v>
      </c>
      <c r="AH58" s="15">
        <v>0</v>
      </c>
      <c r="AI58" s="15">
        <v>0</v>
      </c>
      <c r="AJ58" s="15"/>
      <c r="AK58" s="15"/>
      <c r="AL58" s="15">
        <v>0</v>
      </c>
      <c r="AM58" s="15">
        <v>0</v>
      </c>
      <c r="AN58" s="15">
        <v>0</v>
      </c>
      <c r="AO58" s="15">
        <v>0</v>
      </c>
      <c r="AP58" s="15">
        <v>0</v>
      </c>
      <c r="AQ58" s="15">
        <v>0</v>
      </c>
      <c r="AR58" s="44">
        <v>0</v>
      </c>
      <c r="AS58" s="15">
        <v>0</v>
      </c>
      <c r="AT58" s="15">
        <v>106218</v>
      </c>
      <c r="AU58" s="60">
        <f t="shared" si="5"/>
        <v>573786</v>
      </c>
    </row>
    <row r="59" spans="1:47" ht="17.25" customHeight="1">
      <c r="A59" s="18" t="s">
        <v>128</v>
      </c>
      <c r="B59" s="24">
        <v>130066201</v>
      </c>
      <c r="C59" s="24" t="s">
        <v>81</v>
      </c>
      <c r="D59" s="15">
        <v>119374</v>
      </c>
      <c r="E59" s="15">
        <v>119374</v>
      </c>
      <c r="F59" s="15">
        <v>119373.9</v>
      </c>
      <c r="G59" s="15">
        <v>119373.9</v>
      </c>
      <c r="H59" s="47">
        <v>3419.6899999999996</v>
      </c>
      <c r="I59" s="2"/>
      <c r="J59" s="2">
        <f t="shared" si="7"/>
        <v>-0.10000000000582077</v>
      </c>
      <c r="K59" s="47">
        <v>0</v>
      </c>
      <c r="L59" s="29">
        <v>1871</v>
      </c>
      <c r="M59" s="51">
        <v>616.9200000000001</v>
      </c>
      <c r="N59" s="29">
        <v>0</v>
      </c>
      <c r="O59" s="15">
        <v>78218.61</v>
      </c>
      <c r="P59" s="15">
        <v>0</v>
      </c>
      <c r="Q59" s="15">
        <v>1111</v>
      </c>
      <c r="R59" s="15">
        <v>12492</v>
      </c>
      <c r="S59" s="15"/>
      <c r="T59" s="15"/>
      <c r="U59" s="15">
        <v>0</v>
      </c>
      <c r="V59" s="15">
        <v>0</v>
      </c>
      <c r="W59" s="15"/>
      <c r="X59" s="15"/>
      <c r="Y59" s="15">
        <v>0</v>
      </c>
      <c r="Z59" s="15">
        <v>0</v>
      </c>
      <c r="AA59" s="15">
        <v>0</v>
      </c>
      <c r="AB59" s="15"/>
      <c r="AC59" s="15"/>
      <c r="AD59" s="15">
        <v>0</v>
      </c>
      <c r="AE59" s="15">
        <v>0</v>
      </c>
      <c r="AF59" s="15">
        <v>0</v>
      </c>
      <c r="AG59" s="15">
        <v>0</v>
      </c>
      <c r="AH59" s="15">
        <v>0</v>
      </c>
      <c r="AI59" s="15">
        <v>0</v>
      </c>
      <c r="AJ59" s="15"/>
      <c r="AK59" s="15"/>
      <c r="AL59" s="15">
        <v>0</v>
      </c>
      <c r="AM59" s="15">
        <v>0</v>
      </c>
      <c r="AN59" s="15">
        <v>0</v>
      </c>
      <c r="AO59" s="15">
        <v>0</v>
      </c>
      <c r="AP59" s="15">
        <v>0</v>
      </c>
      <c r="AQ59" s="15">
        <v>0</v>
      </c>
      <c r="AR59" s="44">
        <v>0</v>
      </c>
      <c r="AS59" s="15">
        <v>0</v>
      </c>
      <c r="AT59" s="15">
        <v>16471</v>
      </c>
      <c r="AU59" s="60">
        <f t="shared" si="5"/>
        <v>228426.51</v>
      </c>
    </row>
    <row r="60" spans="1:47" ht="12.75">
      <c r="A60" s="18" t="s">
        <v>161</v>
      </c>
      <c r="B60" s="24">
        <v>10068303</v>
      </c>
      <c r="C60" s="24" t="s">
        <v>81</v>
      </c>
      <c r="D60" s="15">
        <v>0</v>
      </c>
      <c r="E60" s="15">
        <v>0</v>
      </c>
      <c r="F60" s="15">
        <v>0</v>
      </c>
      <c r="G60" s="15">
        <v>0</v>
      </c>
      <c r="H60" s="47">
        <v>0</v>
      </c>
      <c r="I60" s="2">
        <f t="shared" si="6"/>
        <v>0</v>
      </c>
      <c r="J60" s="2">
        <f t="shared" si="7"/>
        <v>0</v>
      </c>
      <c r="K60" s="47">
        <v>0</v>
      </c>
      <c r="L60" s="29">
        <v>0</v>
      </c>
      <c r="M60" s="51">
        <v>0</v>
      </c>
      <c r="N60" s="29">
        <v>0</v>
      </c>
      <c r="O60" s="15">
        <v>982493.2299999996</v>
      </c>
      <c r="P60" s="15">
        <v>0</v>
      </c>
      <c r="Q60" s="15">
        <v>17662</v>
      </c>
      <c r="R60" s="15">
        <v>0</v>
      </c>
      <c r="S60" s="15"/>
      <c r="T60" s="15"/>
      <c r="U60" s="15">
        <v>0</v>
      </c>
      <c r="V60" s="15">
        <v>0</v>
      </c>
      <c r="W60" s="15"/>
      <c r="X60" s="15"/>
      <c r="Y60" s="15">
        <v>0</v>
      </c>
      <c r="Z60" s="15">
        <v>0</v>
      </c>
      <c r="AA60" s="15">
        <v>0</v>
      </c>
      <c r="AB60" s="15"/>
      <c r="AC60" s="15"/>
      <c r="AD60" s="15">
        <v>0</v>
      </c>
      <c r="AE60" s="15">
        <v>0</v>
      </c>
      <c r="AF60" s="15">
        <v>0</v>
      </c>
      <c r="AG60" s="15">
        <v>0</v>
      </c>
      <c r="AH60" s="15">
        <v>0</v>
      </c>
      <c r="AI60" s="15">
        <v>0</v>
      </c>
      <c r="AJ60" s="15"/>
      <c r="AK60" s="15"/>
      <c r="AL60" s="15">
        <v>147163.07</v>
      </c>
      <c r="AM60" s="15">
        <v>0</v>
      </c>
      <c r="AN60" s="15">
        <v>0</v>
      </c>
      <c r="AO60" s="15">
        <v>0</v>
      </c>
      <c r="AP60" s="15">
        <v>46628.039999999986</v>
      </c>
      <c r="AQ60" s="15">
        <v>0</v>
      </c>
      <c r="AR60" s="44">
        <v>0</v>
      </c>
      <c r="AS60" s="15">
        <v>7701462.379999999</v>
      </c>
      <c r="AT60" s="15">
        <v>0</v>
      </c>
      <c r="AU60" s="60">
        <f t="shared" si="5"/>
        <v>8877746.719999999</v>
      </c>
    </row>
    <row r="61" spans="1:47" ht="25.5">
      <c r="A61" s="18" t="s">
        <v>156</v>
      </c>
      <c r="B61" s="24">
        <v>19466203</v>
      </c>
      <c r="C61" s="24" t="s">
        <v>81</v>
      </c>
      <c r="D61" s="15">
        <v>1608843</v>
      </c>
      <c r="E61" s="15">
        <v>1608843</v>
      </c>
      <c r="F61" s="15">
        <v>1608842.65</v>
      </c>
      <c r="G61" s="15">
        <v>1608842.65</v>
      </c>
      <c r="H61" s="47">
        <v>6558.200000000001</v>
      </c>
      <c r="I61" s="2"/>
      <c r="J61" s="2">
        <f t="shared" si="7"/>
        <v>-0.35000000009313226</v>
      </c>
      <c r="K61" s="47">
        <v>11101</v>
      </c>
      <c r="L61" s="29">
        <v>1440</v>
      </c>
      <c r="M61" s="51">
        <v>0</v>
      </c>
      <c r="N61" s="29">
        <v>0</v>
      </c>
      <c r="O61" s="15">
        <v>159487.38999999998</v>
      </c>
      <c r="P61" s="15">
        <v>0</v>
      </c>
      <c r="Q61" s="15">
        <v>0</v>
      </c>
      <c r="R61" s="15">
        <v>92</v>
      </c>
      <c r="S61" s="15"/>
      <c r="T61" s="15"/>
      <c r="U61" s="15">
        <v>0</v>
      </c>
      <c r="V61" s="15">
        <v>0</v>
      </c>
      <c r="W61" s="15"/>
      <c r="X61" s="15"/>
      <c r="Y61" s="15">
        <v>0</v>
      </c>
      <c r="Z61" s="15">
        <v>0</v>
      </c>
      <c r="AA61" s="15">
        <v>0</v>
      </c>
      <c r="AB61" s="15"/>
      <c r="AC61" s="15"/>
      <c r="AD61" s="15">
        <v>0</v>
      </c>
      <c r="AE61" s="15">
        <v>0</v>
      </c>
      <c r="AF61" s="15">
        <v>0</v>
      </c>
      <c r="AG61" s="15">
        <v>0</v>
      </c>
      <c r="AH61" s="15">
        <v>0</v>
      </c>
      <c r="AI61" s="15">
        <v>0</v>
      </c>
      <c r="AJ61" s="15"/>
      <c r="AK61" s="15"/>
      <c r="AL61" s="15">
        <v>110989.00000000001</v>
      </c>
      <c r="AM61" s="15">
        <v>84</v>
      </c>
      <c r="AN61" s="15">
        <v>0</v>
      </c>
      <c r="AO61" s="15">
        <v>0</v>
      </c>
      <c r="AP61" s="15">
        <v>0</v>
      </c>
      <c r="AQ61" s="15">
        <v>0</v>
      </c>
      <c r="AR61" s="44">
        <v>0</v>
      </c>
      <c r="AS61" s="15"/>
      <c r="AT61" s="15">
        <v>51848</v>
      </c>
      <c r="AU61" s="60">
        <f t="shared" si="5"/>
        <v>1932783.0399999998</v>
      </c>
    </row>
    <row r="62" spans="1:47" ht="18.75" customHeight="1">
      <c r="A62" s="18" t="s">
        <v>162</v>
      </c>
      <c r="B62" s="24">
        <v>10000058</v>
      </c>
      <c r="C62" s="24" t="s">
        <v>81</v>
      </c>
      <c r="D62" s="15">
        <v>8160</v>
      </c>
      <c r="E62" s="15">
        <v>8160</v>
      </c>
      <c r="F62" s="15">
        <v>8134</v>
      </c>
      <c r="G62" s="15">
        <v>8134</v>
      </c>
      <c r="H62" s="47">
        <v>4376.389999999999</v>
      </c>
      <c r="I62" s="2"/>
      <c r="J62" s="2">
        <f t="shared" si="7"/>
        <v>-26</v>
      </c>
      <c r="K62" s="47">
        <v>369</v>
      </c>
      <c r="L62" s="29">
        <v>152</v>
      </c>
      <c r="M62" s="51">
        <v>0</v>
      </c>
      <c r="N62" s="29">
        <v>0</v>
      </c>
      <c r="O62" s="15">
        <v>0</v>
      </c>
      <c r="P62" s="15">
        <v>0</v>
      </c>
      <c r="Q62" s="15">
        <v>0</v>
      </c>
      <c r="R62" s="15">
        <v>0</v>
      </c>
      <c r="S62" s="15"/>
      <c r="T62" s="15"/>
      <c r="U62" s="15">
        <v>0</v>
      </c>
      <c r="V62" s="15">
        <v>0</v>
      </c>
      <c r="W62" s="15"/>
      <c r="X62" s="15"/>
      <c r="Y62" s="15">
        <v>0</v>
      </c>
      <c r="Z62" s="15">
        <v>918285.4500000003</v>
      </c>
      <c r="AA62" s="15">
        <v>44457</v>
      </c>
      <c r="AB62" s="15"/>
      <c r="AC62" s="15"/>
      <c r="AD62" s="15">
        <v>0</v>
      </c>
      <c r="AE62" s="15">
        <v>0</v>
      </c>
      <c r="AF62" s="15">
        <v>0</v>
      </c>
      <c r="AG62" s="15">
        <v>0</v>
      </c>
      <c r="AH62" s="15">
        <v>0</v>
      </c>
      <c r="AI62" s="15">
        <v>0</v>
      </c>
      <c r="AJ62" s="15"/>
      <c r="AK62" s="15"/>
      <c r="AL62" s="15">
        <v>0</v>
      </c>
      <c r="AM62" s="15">
        <v>0</v>
      </c>
      <c r="AN62" s="15">
        <v>0</v>
      </c>
      <c r="AO62" s="15">
        <v>0</v>
      </c>
      <c r="AP62" s="15">
        <v>0</v>
      </c>
      <c r="AQ62" s="15">
        <v>0</v>
      </c>
      <c r="AR62" s="44">
        <v>0</v>
      </c>
      <c r="AS62" s="15"/>
      <c r="AT62" s="15">
        <v>1712</v>
      </c>
      <c r="AU62" s="60">
        <f t="shared" si="5"/>
        <v>972740.4500000003</v>
      </c>
    </row>
    <row r="63" spans="1:47" ht="18.75" customHeight="1">
      <c r="A63" s="18" t="s">
        <v>129</v>
      </c>
      <c r="B63" s="24">
        <v>801600009</v>
      </c>
      <c r="C63" s="24" t="s">
        <v>81</v>
      </c>
      <c r="D63" s="15">
        <v>147602</v>
      </c>
      <c r="E63" s="15">
        <v>147602</v>
      </c>
      <c r="F63" s="15">
        <v>147602.18</v>
      </c>
      <c r="G63" s="15">
        <v>147602</v>
      </c>
      <c r="H63" s="47">
        <v>3504.14</v>
      </c>
      <c r="I63" s="2">
        <f t="shared" si="6"/>
        <v>0.17999999999301508</v>
      </c>
      <c r="J63" s="2"/>
      <c r="K63" s="47">
        <v>0</v>
      </c>
      <c r="L63" s="29">
        <v>1671</v>
      </c>
      <c r="M63" s="51">
        <v>1513.2</v>
      </c>
      <c r="N63" s="29">
        <v>0</v>
      </c>
      <c r="O63" s="15">
        <v>99744.09000000003</v>
      </c>
      <c r="P63" s="15">
        <v>0</v>
      </c>
      <c r="Q63" s="15">
        <v>392</v>
      </c>
      <c r="R63" s="15">
        <v>13692</v>
      </c>
      <c r="S63" s="15"/>
      <c r="T63" s="15"/>
      <c r="U63" s="15">
        <v>0</v>
      </c>
      <c r="V63" s="15">
        <v>0</v>
      </c>
      <c r="W63" s="15"/>
      <c r="X63" s="15"/>
      <c r="Y63" s="15">
        <v>0</v>
      </c>
      <c r="Z63" s="15">
        <v>0</v>
      </c>
      <c r="AA63" s="15">
        <v>0</v>
      </c>
      <c r="AB63" s="15"/>
      <c r="AC63" s="15"/>
      <c r="AD63" s="15">
        <v>0</v>
      </c>
      <c r="AE63" s="15">
        <v>0</v>
      </c>
      <c r="AF63" s="15">
        <v>0</v>
      </c>
      <c r="AG63" s="15">
        <v>0</v>
      </c>
      <c r="AH63" s="15">
        <v>0</v>
      </c>
      <c r="AI63" s="15">
        <v>0</v>
      </c>
      <c r="AJ63" s="15"/>
      <c r="AK63" s="15"/>
      <c r="AL63" s="15">
        <v>0</v>
      </c>
      <c r="AM63" s="15">
        <v>0</v>
      </c>
      <c r="AN63" s="15">
        <v>0</v>
      </c>
      <c r="AO63" s="15">
        <v>0</v>
      </c>
      <c r="AP63" s="15">
        <v>0</v>
      </c>
      <c r="AQ63" s="15">
        <v>0</v>
      </c>
      <c r="AR63" s="44">
        <v>0</v>
      </c>
      <c r="AS63" s="15"/>
      <c r="AT63" s="15">
        <v>27319</v>
      </c>
      <c r="AU63" s="60">
        <f t="shared" si="5"/>
        <v>290028.09</v>
      </c>
    </row>
    <row r="64" spans="1:47" ht="28.5" customHeight="1">
      <c r="A64" s="30" t="s">
        <v>130</v>
      </c>
      <c r="B64" s="31">
        <v>19367401</v>
      </c>
      <c r="C64" s="31" t="s">
        <v>81</v>
      </c>
      <c r="D64" s="29">
        <v>14342</v>
      </c>
      <c r="E64" s="29">
        <v>14342</v>
      </c>
      <c r="F64" s="29">
        <v>14342.380000000001</v>
      </c>
      <c r="G64" s="29">
        <v>14342</v>
      </c>
      <c r="H64" s="47">
        <v>595.2</v>
      </c>
      <c r="I64" s="2">
        <f t="shared" si="6"/>
        <v>0.38000000000101863</v>
      </c>
      <c r="J64" s="2"/>
      <c r="K64" s="47">
        <v>0</v>
      </c>
      <c r="L64" s="29">
        <v>424</v>
      </c>
      <c r="M64" s="51">
        <v>279.36</v>
      </c>
      <c r="N64" s="29">
        <v>0</v>
      </c>
      <c r="O64" s="29">
        <v>42289.70999999997</v>
      </c>
      <c r="P64" s="29">
        <v>0</v>
      </c>
      <c r="Q64" s="29">
        <v>1043</v>
      </c>
      <c r="R64" s="29">
        <v>5672</v>
      </c>
      <c r="S64" s="29"/>
      <c r="T64" s="29"/>
      <c r="U64" s="29">
        <v>0</v>
      </c>
      <c r="V64" s="29">
        <v>0</v>
      </c>
      <c r="W64" s="29"/>
      <c r="X64" s="29"/>
      <c r="Y64" s="32">
        <v>0</v>
      </c>
      <c r="Z64" s="29">
        <v>0</v>
      </c>
      <c r="AA64" s="29">
        <v>0</v>
      </c>
      <c r="AB64" s="29"/>
      <c r="AC64" s="29"/>
      <c r="AD64" s="29">
        <v>0</v>
      </c>
      <c r="AE64" s="29">
        <v>0</v>
      </c>
      <c r="AF64" s="29">
        <v>0</v>
      </c>
      <c r="AG64" s="29">
        <v>0</v>
      </c>
      <c r="AH64" s="29">
        <v>0</v>
      </c>
      <c r="AI64" s="29">
        <v>0</v>
      </c>
      <c r="AJ64" s="29"/>
      <c r="AK64" s="29"/>
      <c r="AL64" s="29">
        <v>0</v>
      </c>
      <c r="AM64" s="29">
        <v>0</v>
      </c>
      <c r="AN64" s="29">
        <v>0</v>
      </c>
      <c r="AO64" s="29">
        <v>0</v>
      </c>
      <c r="AP64" s="29">
        <v>0</v>
      </c>
      <c r="AQ64" s="29">
        <v>0</v>
      </c>
      <c r="AR64" s="51">
        <v>0</v>
      </c>
      <c r="AS64" s="29"/>
      <c r="AT64" s="29">
        <v>2208</v>
      </c>
      <c r="AU64" s="60">
        <f t="shared" si="5"/>
        <v>64935.70999999997</v>
      </c>
    </row>
    <row r="65" spans="1:47" ht="30" customHeight="1">
      <c r="A65" s="30" t="s">
        <v>131</v>
      </c>
      <c r="B65" s="31">
        <v>10000873</v>
      </c>
      <c r="C65" s="31" t="s">
        <v>81</v>
      </c>
      <c r="D65" s="29">
        <v>120963</v>
      </c>
      <c r="E65" s="29">
        <v>120963</v>
      </c>
      <c r="F65" s="29">
        <v>120767.4</v>
      </c>
      <c r="G65" s="29">
        <v>120767.4</v>
      </c>
      <c r="H65" s="47">
        <v>1600.84</v>
      </c>
      <c r="I65" s="2"/>
      <c r="J65" s="2">
        <f t="shared" si="7"/>
        <v>-195.60000000000582</v>
      </c>
      <c r="K65" s="47">
        <v>0</v>
      </c>
      <c r="L65" s="29">
        <v>2820</v>
      </c>
      <c r="M65" s="51">
        <v>2037</v>
      </c>
      <c r="N65" s="29">
        <v>0</v>
      </c>
      <c r="O65" s="29">
        <v>167859.48000000004</v>
      </c>
      <c r="P65" s="29">
        <v>4752.92</v>
      </c>
      <c r="Q65" s="29">
        <v>2132</v>
      </c>
      <c r="R65" s="29">
        <v>22728</v>
      </c>
      <c r="S65" s="29"/>
      <c r="T65" s="29"/>
      <c r="U65" s="29">
        <v>0</v>
      </c>
      <c r="V65" s="29">
        <v>0</v>
      </c>
      <c r="W65" s="29"/>
      <c r="X65" s="29"/>
      <c r="Y65" s="32">
        <v>0</v>
      </c>
      <c r="Z65" s="29">
        <v>0</v>
      </c>
      <c r="AA65" s="29">
        <v>0</v>
      </c>
      <c r="AB65" s="29"/>
      <c r="AC65" s="29"/>
      <c r="AD65" s="29">
        <v>0</v>
      </c>
      <c r="AE65" s="29">
        <v>0</v>
      </c>
      <c r="AF65" s="29">
        <v>0</v>
      </c>
      <c r="AG65" s="29">
        <v>0</v>
      </c>
      <c r="AH65" s="29">
        <v>0</v>
      </c>
      <c r="AI65" s="29">
        <v>0</v>
      </c>
      <c r="AJ65" s="29"/>
      <c r="AK65" s="29"/>
      <c r="AL65" s="29">
        <v>122.12</v>
      </c>
      <c r="AM65" s="29">
        <v>0</v>
      </c>
      <c r="AN65" s="29">
        <v>0</v>
      </c>
      <c r="AO65" s="29">
        <v>0</v>
      </c>
      <c r="AP65" s="29">
        <v>0</v>
      </c>
      <c r="AQ65" s="29">
        <v>0</v>
      </c>
      <c r="AR65" s="51">
        <v>0</v>
      </c>
      <c r="AS65" s="29"/>
      <c r="AT65" s="29">
        <v>30472</v>
      </c>
      <c r="AU65" s="60">
        <f t="shared" si="5"/>
        <v>344769</v>
      </c>
    </row>
    <row r="66" spans="1:47" ht="17.25" customHeight="1">
      <c r="A66" s="30" t="s">
        <v>163</v>
      </c>
      <c r="B66" s="31">
        <v>10000190</v>
      </c>
      <c r="C66" s="31" t="s">
        <v>81</v>
      </c>
      <c r="D66" s="29">
        <v>0</v>
      </c>
      <c r="E66" s="29">
        <v>0</v>
      </c>
      <c r="F66" s="29">
        <v>0</v>
      </c>
      <c r="G66" s="29">
        <v>0</v>
      </c>
      <c r="H66" s="47">
        <v>0</v>
      </c>
      <c r="I66" s="2">
        <f t="shared" si="6"/>
        <v>0</v>
      </c>
      <c r="J66" s="2">
        <f t="shared" si="7"/>
        <v>0</v>
      </c>
      <c r="K66" s="47">
        <v>0</v>
      </c>
      <c r="L66" s="29">
        <v>0</v>
      </c>
      <c r="M66" s="51">
        <v>0</v>
      </c>
      <c r="N66" s="29">
        <v>0</v>
      </c>
      <c r="O66" s="29">
        <v>17723.690000000002</v>
      </c>
      <c r="P66" s="29">
        <v>0</v>
      </c>
      <c r="Q66" s="29">
        <v>379</v>
      </c>
      <c r="R66" s="29">
        <v>0</v>
      </c>
      <c r="S66" s="29"/>
      <c r="T66" s="29"/>
      <c r="U66" s="29">
        <v>0</v>
      </c>
      <c r="V66" s="29">
        <v>0</v>
      </c>
      <c r="W66" s="29"/>
      <c r="X66" s="29"/>
      <c r="Y66" s="32">
        <v>0</v>
      </c>
      <c r="Z66" s="29">
        <v>0</v>
      </c>
      <c r="AA66" s="29">
        <v>0</v>
      </c>
      <c r="AB66" s="29"/>
      <c r="AC66" s="29"/>
      <c r="AD66" s="29">
        <v>0</v>
      </c>
      <c r="AE66" s="29">
        <v>0</v>
      </c>
      <c r="AF66" s="29">
        <v>0</v>
      </c>
      <c r="AG66" s="29">
        <v>0</v>
      </c>
      <c r="AH66" s="29">
        <v>0</v>
      </c>
      <c r="AI66" s="29">
        <v>0</v>
      </c>
      <c r="AJ66" s="29"/>
      <c r="AK66" s="29"/>
      <c r="AL66" s="29">
        <v>720.4</v>
      </c>
      <c r="AM66" s="29">
        <v>0</v>
      </c>
      <c r="AN66" s="29">
        <v>0</v>
      </c>
      <c r="AO66" s="29">
        <v>0</v>
      </c>
      <c r="AP66" s="29">
        <v>107.69999999999999</v>
      </c>
      <c r="AQ66" s="29">
        <v>0</v>
      </c>
      <c r="AR66" s="51">
        <v>0</v>
      </c>
      <c r="AS66" s="29"/>
      <c r="AT66" s="29">
        <v>0</v>
      </c>
      <c r="AU66" s="60">
        <f t="shared" si="5"/>
        <v>18551.790000000005</v>
      </c>
    </row>
    <row r="67" spans="1:47" ht="17.25" customHeight="1">
      <c r="A67" s="30" t="s">
        <v>132</v>
      </c>
      <c r="B67" s="31">
        <v>10064025</v>
      </c>
      <c r="C67" s="31" t="s">
        <v>81</v>
      </c>
      <c r="D67" s="29">
        <v>131967</v>
      </c>
      <c r="E67" s="29">
        <v>131967</v>
      </c>
      <c r="F67" s="29">
        <v>131966.87</v>
      </c>
      <c r="G67" s="29">
        <v>131966.87</v>
      </c>
      <c r="H67" s="47">
        <v>2623.3100000000004</v>
      </c>
      <c r="I67" s="2"/>
      <c r="J67" s="2">
        <f t="shared" si="7"/>
        <v>-0.1300000000046566</v>
      </c>
      <c r="K67" s="47">
        <v>10443</v>
      </c>
      <c r="L67" s="29">
        <v>17214</v>
      </c>
      <c r="M67" s="51">
        <v>1827.48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/>
      <c r="T67" s="29"/>
      <c r="U67" s="29">
        <v>0</v>
      </c>
      <c r="V67" s="29">
        <v>0</v>
      </c>
      <c r="W67" s="29"/>
      <c r="X67" s="29"/>
      <c r="Y67" s="32">
        <v>0</v>
      </c>
      <c r="Z67" s="29">
        <v>0</v>
      </c>
      <c r="AA67" s="29">
        <v>0</v>
      </c>
      <c r="AB67" s="29"/>
      <c r="AC67" s="29"/>
      <c r="AD67" s="29">
        <v>0</v>
      </c>
      <c r="AE67" s="29">
        <v>0</v>
      </c>
      <c r="AF67" s="29">
        <v>0</v>
      </c>
      <c r="AG67" s="29">
        <v>0</v>
      </c>
      <c r="AH67" s="29">
        <v>0</v>
      </c>
      <c r="AI67" s="29">
        <v>0</v>
      </c>
      <c r="AJ67" s="29"/>
      <c r="AK67" s="29"/>
      <c r="AL67" s="29">
        <v>0</v>
      </c>
      <c r="AM67" s="29">
        <v>0</v>
      </c>
      <c r="AN67" s="29">
        <v>0</v>
      </c>
      <c r="AO67" s="29">
        <v>0</v>
      </c>
      <c r="AP67" s="29">
        <v>0</v>
      </c>
      <c r="AQ67" s="29">
        <v>0</v>
      </c>
      <c r="AR67" s="51">
        <v>0</v>
      </c>
      <c r="AS67" s="29"/>
      <c r="AT67" s="29">
        <v>3969</v>
      </c>
      <c r="AU67" s="60">
        <f t="shared" si="5"/>
        <v>153149.87</v>
      </c>
    </row>
    <row r="68" spans="1:47" ht="27.75" customHeight="1">
      <c r="A68" s="30" t="s">
        <v>133</v>
      </c>
      <c r="B68" s="31">
        <v>10064024</v>
      </c>
      <c r="C68" s="31" t="s">
        <v>81</v>
      </c>
      <c r="D68" s="29">
        <v>1398700</v>
      </c>
      <c r="E68" s="29">
        <v>1398700</v>
      </c>
      <c r="F68" s="29">
        <v>1398699.64</v>
      </c>
      <c r="G68" s="29">
        <v>1398699.64</v>
      </c>
      <c r="H68" s="47">
        <v>1750.8200000000002</v>
      </c>
      <c r="I68" s="2"/>
      <c r="J68" s="2">
        <f t="shared" si="7"/>
        <v>-0.3600000001024455</v>
      </c>
      <c r="K68" s="47">
        <v>26840</v>
      </c>
      <c r="L68" s="29">
        <v>6520</v>
      </c>
      <c r="M68" s="51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/>
      <c r="T68" s="29"/>
      <c r="U68" s="29">
        <v>0</v>
      </c>
      <c r="V68" s="29">
        <v>0</v>
      </c>
      <c r="W68" s="29"/>
      <c r="X68" s="29"/>
      <c r="Y68" s="32">
        <v>0</v>
      </c>
      <c r="Z68" s="29">
        <v>0</v>
      </c>
      <c r="AA68" s="29">
        <v>0</v>
      </c>
      <c r="AB68" s="29"/>
      <c r="AC68" s="29"/>
      <c r="AD68" s="29">
        <v>0</v>
      </c>
      <c r="AE68" s="29">
        <v>0</v>
      </c>
      <c r="AF68" s="29">
        <v>0</v>
      </c>
      <c r="AG68" s="29">
        <v>0</v>
      </c>
      <c r="AH68" s="29">
        <v>0</v>
      </c>
      <c r="AI68" s="29">
        <v>0</v>
      </c>
      <c r="AJ68" s="29"/>
      <c r="AK68" s="29"/>
      <c r="AL68" s="29">
        <v>0</v>
      </c>
      <c r="AM68" s="29">
        <v>0</v>
      </c>
      <c r="AN68" s="29">
        <v>0</v>
      </c>
      <c r="AO68" s="29">
        <v>0</v>
      </c>
      <c r="AP68" s="29">
        <v>0</v>
      </c>
      <c r="AQ68" s="29">
        <v>0</v>
      </c>
      <c r="AR68" s="51">
        <v>0</v>
      </c>
      <c r="AS68" s="29"/>
      <c r="AT68" s="29">
        <v>62637</v>
      </c>
      <c r="AU68" s="60">
        <f t="shared" si="5"/>
        <v>1467856.64</v>
      </c>
    </row>
    <row r="69" spans="1:47" ht="36" customHeight="1">
      <c r="A69" s="30" t="s">
        <v>134</v>
      </c>
      <c r="B69" s="31">
        <v>10069102</v>
      </c>
      <c r="C69" s="31" t="s">
        <v>81</v>
      </c>
      <c r="D69" s="29">
        <v>75785</v>
      </c>
      <c r="E69" s="29">
        <v>75785</v>
      </c>
      <c r="F69" s="29">
        <v>75784.68</v>
      </c>
      <c r="G69" s="29">
        <v>75784.68</v>
      </c>
      <c r="H69" s="47">
        <v>1083.76</v>
      </c>
      <c r="I69" s="2"/>
      <c r="J69" s="2">
        <f t="shared" si="7"/>
        <v>-0.3200000000069849</v>
      </c>
      <c r="K69" s="47">
        <v>2948</v>
      </c>
      <c r="L69" s="29">
        <v>340</v>
      </c>
      <c r="M69" s="51">
        <v>4551.24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/>
      <c r="T69" s="29"/>
      <c r="U69" s="29">
        <v>39336.54</v>
      </c>
      <c r="V69" s="29">
        <v>0</v>
      </c>
      <c r="W69" s="29"/>
      <c r="X69" s="29"/>
      <c r="Y69" s="32">
        <v>0</v>
      </c>
      <c r="Z69" s="29">
        <v>0</v>
      </c>
      <c r="AA69" s="29">
        <v>0</v>
      </c>
      <c r="AB69" s="29"/>
      <c r="AC69" s="29"/>
      <c r="AD69" s="29">
        <v>0</v>
      </c>
      <c r="AE69" s="29">
        <v>0</v>
      </c>
      <c r="AF69" s="29">
        <v>0</v>
      </c>
      <c r="AG69" s="29">
        <v>0</v>
      </c>
      <c r="AH69" s="29">
        <v>0</v>
      </c>
      <c r="AI69" s="29">
        <v>0</v>
      </c>
      <c r="AJ69" s="29"/>
      <c r="AK69" s="29"/>
      <c r="AL69" s="29">
        <v>0</v>
      </c>
      <c r="AM69" s="29">
        <v>0</v>
      </c>
      <c r="AN69" s="29">
        <v>0</v>
      </c>
      <c r="AO69" s="29">
        <v>0</v>
      </c>
      <c r="AP69" s="29">
        <v>0</v>
      </c>
      <c r="AQ69" s="29">
        <v>0</v>
      </c>
      <c r="AR69" s="51">
        <v>0</v>
      </c>
      <c r="AS69" s="29"/>
      <c r="AT69" s="29">
        <v>13496</v>
      </c>
      <c r="AU69" s="60">
        <f t="shared" si="5"/>
        <v>128957.22</v>
      </c>
    </row>
    <row r="70" spans="1:47" ht="27.75" customHeight="1">
      <c r="A70" s="30" t="s">
        <v>135</v>
      </c>
      <c r="B70" s="31">
        <v>10060302</v>
      </c>
      <c r="C70" s="31" t="s">
        <v>81</v>
      </c>
      <c r="D70" s="29">
        <v>4736</v>
      </c>
      <c r="E70" s="29">
        <v>4736</v>
      </c>
      <c r="F70" s="29">
        <v>4856.75</v>
      </c>
      <c r="G70" s="29">
        <v>4736</v>
      </c>
      <c r="H70" s="47">
        <v>0</v>
      </c>
      <c r="I70" s="2">
        <f t="shared" si="6"/>
        <v>120.75</v>
      </c>
      <c r="J70" s="2"/>
      <c r="K70" s="47">
        <v>820</v>
      </c>
      <c r="L70" s="29">
        <v>52</v>
      </c>
      <c r="M70" s="51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/>
      <c r="T70" s="29"/>
      <c r="U70" s="29">
        <v>0</v>
      </c>
      <c r="V70" s="29">
        <v>0</v>
      </c>
      <c r="W70" s="29"/>
      <c r="X70" s="29"/>
      <c r="Y70" s="32">
        <v>0</v>
      </c>
      <c r="Z70" s="29">
        <v>2004449.0500000005</v>
      </c>
      <c r="AA70" s="29">
        <v>111916</v>
      </c>
      <c r="AB70" s="29"/>
      <c r="AC70" s="29"/>
      <c r="AD70" s="29">
        <v>0</v>
      </c>
      <c r="AE70" s="29">
        <v>0</v>
      </c>
      <c r="AF70" s="29">
        <v>0</v>
      </c>
      <c r="AG70" s="29">
        <v>0</v>
      </c>
      <c r="AH70" s="29">
        <v>0</v>
      </c>
      <c r="AI70" s="29">
        <v>0</v>
      </c>
      <c r="AJ70" s="29"/>
      <c r="AK70" s="29"/>
      <c r="AL70" s="29">
        <v>0</v>
      </c>
      <c r="AM70" s="29">
        <v>0</v>
      </c>
      <c r="AN70" s="29">
        <v>0</v>
      </c>
      <c r="AO70" s="29">
        <v>0</v>
      </c>
      <c r="AP70" s="29">
        <v>0</v>
      </c>
      <c r="AQ70" s="29">
        <v>0</v>
      </c>
      <c r="AR70" s="51">
        <v>0</v>
      </c>
      <c r="AS70" s="29"/>
      <c r="AT70" s="29">
        <v>1288</v>
      </c>
      <c r="AU70" s="60">
        <f t="shared" si="5"/>
        <v>2122441.0500000007</v>
      </c>
    </row>
    <row r="71" spans="1:47" ht="26.25" customHeight="1">
      <c r="A71" s="30" t="s">
        <v>29</v>
      </c>
      <c r="B71" s="31">
        <v>10046201</v>
      </c>
      <c r="C71" s="31" t="s">
        <v>81</v>
      </c>
      <c r="D71" s="29">
        <v>132406</v>
      </c>
      <c r="E71" s="29">
        <v>132406</v>
      </c>
      <c r="F71" s="29">
        <v>132406.34</v>
      </c>
      <c r="G71" s="29">
        <v>132406</v>
      </c>
      <c r="H71" s="47">
        <v>2275.4</v>
      </c>
      <c r="I71" s="2">
        <f t="shared" si="6"/>
        <v>0.33999999999650754</v>
      </c>
      <c r="J71" s="2"/>
      <c r="K71" s="47">
        <v>21708</v>
      </c>
      <c r="L71" s="29">
        <v>2108</v>
      </c>
      <c r="M71" s="51">
        <v>209.52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/>
      <c r="T71" s="29"/>
      <c r="U71" s="29">
        <v>0</v>
      </c>
      <c r="V71" s="29">
        <v>0</v>
      </c>
      <c r="W71" s="29"/>
      <c r="X71" s="29"/>
      <c r="Y71" s="32">
        <v>0</v>
      </c>
      <c r="Z71" s="29">
        <v>0</v>
      </c>
      <c r="AA71" s="29">
        <v>0</v>
      </c>
      <c r="AB71" s="29"/>
      <c r="AC71" s="29"/>
      <c r="AD71" s="29">
        <v>0</v>
      </c>
      <c r="AE71" s="29">
        <v>0</v>
      </c>
      <c r="AF71" s="29">
        <v>0</v>
      </c>
      <c r="AG71" s="29">
        <v>0</v>
      </c>
      <c r="AH71" s="29">
        <v>0</v>
      </c>
      <c r="AI71" s="29">
        <v>0</v>
      </c>
      <c r="AJ71" s="29"/>
      <c r="AK71" s="29"/>
      <c r="AL71" s="29">
        <v>0</v>
      </c>
      <c r="AM71" s="29">
        <v>0</v>
      </c>
      <c r="AN71" s="29">
        <v>0</v>
      </c>
      <c r="AO71" s="29">
        <v>0</v>
      </c>
      <c r="AP71" s="29">
        <v>0</v>
      </c>
      <c r="AQ71" s="29">
        <v>0</v>
      </c>
      <c r="AR71" s="51">
        <v>0</v>
      </c>
      <c r="AS71" s="29"/>
      <c r="AT71" s="29">
        <v>632</v>
      </c>
      <c r="AU71" s="60">
        <f t="shared" si="5"/>
        <v>135146</v>
      </c>
    </row>
    <row r="72" spans="1:47" ht="12.75">
      <c r="A72" s="30" t="s">
        <v>157</v>
      </c>
      <c r="B72" s="31">
        <v>10068301</v>
      </c>
      <c r="C72" s="31" t="s">
        <v>81</v>
      </c>
      <c r="D72" s="29">
        <v>0</v>
      </c>
      <c r="E72" s="29">
        <v>0</v>
      </c>
      <c r="F72" s="29">
        <v>0</v>
      </c>
      <c r="G72" s="29">
        <v>0</v>
      </c>
      <c r="H72" s="47">
        <v>0</v>
      </c>
      <c r="I72" s="2">
        <f t="shared" si="6"/>
        <v>0</v>
      </c>
      <c r="J72" s="2">
        <f t="shared" si="7"/>
        <v>0</v>
      </c>
      <c r="K72" s="47">
        <v>0</v>
      </c>
      <c r="L72" s="29">
        <v>0</v>
      </c>
      <c r="M72" s="51">
        <v>0</v>
      </c>
      <c r="N72" s="29">
        <v>0</v>
      </c>
      <c r="O72" s="29">
        <v>181991.02</v>
      </c>
      <c r="P72" s="29">
        <v>0</v>
      </c>
      <c r="Q72" s="29">
        <v>4675</v>
      </c>
      <c r="R72" s="29">
        <v>0</v>
      </c>
      <c r="S72" s="29"/>
      <c r="T72" s="29"/>
      <c r="U72" s="29">
        <v>0</v>
      </c>
      <c r="V72" s="29">
        <v>0</v>
      </c>
      <c r="W72" s="29"/>
      <c r="X72" s="29"/>
      <c r="Y72" s="32">
        <v>0</v>
      </c>
      <c r="Z72" s="29">
        <v>0</v>
      </c>
      <c r="AA72" s="29">
        <v>0</v>
      </c>
      <c r="AB72" s="29"/>
      <c r="AC72" s="29"/>
      <c r="AD72" s="29">
        <v>0</v>
      </c>
      <c r="AE72" s="29">
        <v>0</v>
      </c>
      <c r="AF72" s="29">
        <v>0</v>
      </c>
      <c r="AG72" s="29">
        <v>0</v>
      </c>
      <c r="AH72" s="29">
        <v>0</v>
      </c>
      <c r="AI72" s="29">
        <v>0</v>
      </c>
      <c r="AJ72" s="29"/>
      <c r="AK72" s="29"/>
      <c r="AL72" s="29">
        <v>31159.430000000004</v>
      </c>
      <c r="AM72" s="29">
        <v>0</v>
      </c>
      <c r="AN72" s="29">
        <v>0</v>
      </c>
      <c r="AO72" s="29">
        <v>0</v>
      </c>
      <c r="AP72" s="29">
        <v>11687.969999999996</v>
      </c>
      <c r="AQ72" s="29">
        <v>0</v>
      </c>
      <c r="AR72" s="51">
        <v>0</v>
      </c>
      <c r="AS72" s="29">
        <v>221145.8</v>
      </c>
      <c r="AT72" s="29">
        <v>0</v>
      </c>
      <c r="AU72" s="60">
        <f t="shared" si="5"/>
        <v>445984.22</v>
      </c>
    </row>
    <row r="73" spans="1:47" ht="38.25">
      <c r="A73" s="30" t="s">
        <v>179</v>
      </c>
      <c r="B73" s="31">
        <v>10000297</v>
      </c>
      <c r="C73" s="31"/>
      <c r="D73" s="29">
        <v>0</v>
      </c>
      <c r="E73" s="29">
        <v>0</v>
      </c>
      <c r="F73" s="29">
        <v>0</v>
      </c>
      <c r="G73" s="29">
        <v>0</v>
      </c>
      <c r="H73" s="47">
        <v>0</v>
      </c>
      <c r="I73" s="2">
        <f t="shared" si="6"/>
        <v>0</v>
      </c>
      <c r="J73" s="2">
        <f t="shared" si="7"/>
        <v>0</v>
      </c>
      <c r="K73" s="47">
        <v>0</v>
      </c>
      <c r="L73" s="29">
        <v>0</v>
      </c>
      <c r="M73" s="51">
        <v>0</v>
      </c>
      <c r="N73" s="29"/>
      <c r="O73" s="29">
        <v>0</v>
      </c>
      <c r="P73" s="29">
        <v>0</v>
      </c>
      <c r="Q73" s="29">
        <v>0</v>
      </c>
      <c r="R73" s="29">
        <v>0</v>
      </c>
      <c r="S73" s="29"/>
      <c r="T73" s="29"/>
      <c r="U73" s="29">
        <v>0</v>
      </c>
      <c r="V73" s="29">
        <v>0</v>
      </c>
      <c r="W73" s="29"/>
      <c r="X73" s="29"/>
      <c r="Y73" s="32"/>
      <c r="Z73" s="29">
        <v>0</v>
      </c>
      <c r="AA73" s="29">
        <v>0</v>
      </c>
      <c r="AB73" s="29"/>
      <c r="AC73" s="29"/>
      <c r="AD73" s="29">
        <v>0</v>
      </c>
      <c r="AE73" s="29">
        <v>0</v>
      </c>
      <c r="AF73" s="29"/>
      <c r="AG73" s="29"/>
      <c r="AH73" s="29"/>
      <c r="AI73" s="29"/>
      <c r="AJ73" s="29"/>
      <c r="AK73" s="29"/>
      <c r="AL73" s="29">
        <v>0</v>
      </c>
      <c r="AM73" s="29">
        <v>0</v>
      </c>
      <c r="AN73" s="29">
        <v>0</v>
      </c>
      <c r="AO73" s="29">
        <v>0</v>
      </c>
      <c r="AP73" s="29">
        <v>0</v>
      </c>
      <c r="AQ73" s="29">
        <v>0</v>
      </c>
      <c r="AR73" s="51">
        <v>0</v>
      </c>
      <c r="AS73" s="29">
        <v>724644.38</v>
      </c>
      <c r="AT73" s="29">
        <v>0</v>
      </c>
      <c r="AU73" s="60">
        <f t="shared" si="5"/>
        <v>724644.38</v>
      </c>
    </row>
    <row r="74" spans="1:47" ht="25.5">
      <c r="A74" s="30" t="s">
        <v>30</v>
      </c>
      <c r="B74" s="31">
        <v>19362601</v>
      </c>
      <c r="C74" s="31" t="s">
        <v>81</v>
      </c>
      <c r="D74" s="29">
        <v>309926</v>
      </c>
      <c r="E74" s="29">
        <v>309926</v>
      </c>
      <c r="F74" s="29">
        <v>309925.69</v>
      </c>
      <c r="G74" s="29">
        <v>309925.69</v>
      </c>
      <c r="H74" s="47">
        <v>0</v>
      </c>
      <c r="I74" s="2"/>
      <c r="J74" s="2">
        <f t="shared" si="7"/>
        <v>-0.3099999999976717</v>
      </c>
      <c r="K74" s="47">
        <v>42488</v>
      </c>
      <c r="L74" s="29">
        <v>3038</v>
      </c>
      <c r="M74" s="51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/>
      <c r="T74" s="29"/>
      <c r="U74" s="29">
        <v>0</v>
      </c>
      <c r="V74" s="29">
        <v>0</v>
      </c>
      <c r="W74" s="29"/>
      <c r="X74" s="29"/>
      <c r="Y74" s="32">
        <v>0</v>
      </c>
      <c r="Z74" s="29">
        <v>0</v>
      </c>
      <c r="AA74" s="29">
        <v>0</v>
      </c>
      <c r="AB74" s="29"/>
      <c r="AC74" s="29"/>
      <c r="AD74" s="29">
        <v>0</v>
      </c>
      <c r="AE74" s="29">
        <v>0</v>
      </c>
      <c r="AF74" s="29">
        <v>0</v>
      </c>
      <c r="AG74" s="29">
        <v>0</v>
      </c>
      <c r="AH74" s="29">
        <v>0</v>
      </c>
      <c r="AI74" s="29">
        <v>0</v>
      </c>
      <c r="AJ74" s="29"/>
      <c r="AK74" s="29"/>
      <c r="AL74" s="29">
        <v>0</v>
      </c>
      <c r="AM74" s="29">
        <v>0</v>
      </c>
      <c r="AN74" s="29">
        <v>0</v>
      </c>
      <c r="AO74" s="29">
        <v>0</v>
      </c>
      <c r="AP74" s="29">
        <v>0</v>
      </c>
      <c r="AQ74" s="29">
        <v>0</v>
      </c>
      <c r="AR74" s="51">
        <v>0</v>
      </c>
      <c r="AS74" s="29"/>
      <c r="AT74" s="29">
        <v>25613</v>
      </c>
      <c r="AU74" s="60">
        <f t="shared" si="5"/>
        <v>338576.69</v>
      </c>
    </row>
    <row r="75" spans="1:47" ht="17.25" customHeight="1">
      <c r="A75" s="30" t="s">
        <v>136</v>
      </c>
      <c r="B75" s="31">
        <v>10000322</v>
      </c>
      <c r="C75" s="31" t="s">
        <v>81</v>
      </c>
      <c r="D75" s="29">
        <v>27099</v>
      </c>
      <c r="E75" s="29">
        <v>27099</v>
      </c>
      <c r="F75" s="29">
        <v>26856.34</v>
      </c>
      <c r="G75" s="29">
        <v>26856.34</v>
      </c>
      <c r="H75" s="47">
        <v>0</v>
      </c>
      <c r="I75" s="2"/>
      <c r="J75" s="2">
        <f t="shared" si="7"/>
        <v>-242.65999999999985</v>
      </c>
      <c r="K75" s="47">
        <v>658</v>
      </c>
      <c r="L75" s="29">
        <v>112</v>
      </c>
      <c r="M75" s="51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/>
      <c r="T75" s="29"/>
      <c r="U75" s="29">
        <v>0</v>
      </c>
      <c r="V75" s="29">
        <v>0</v>
      </c>
      <c r="W75" s="29"/>
      <c r="X75" s="29"/>
      <c r="Y75" s="32">
        <v>0</v>
      </c>
      <c r="Z75" s="29">
        <v>0</v>
      </c>
      <c r="AA75" s="29">
        <v>0</v>
      </c>
      <c r="AB75" s="29"/>
      <c r="AC75" s="29"/>
      <c r="AD75" s="29">
        <v>0</v>
      </c>
      <c r="AE75" s="29">
        <v>0</v>
      </c>
      <c r="AF75" s="29">
        <v>0</v>
      </c>
      <c r="AG75" s="29">
        <v>0</v>
      </c>
      <c r="AH75" s="29">
        <v>0</v>
      </c>
      <c r="AI75" s="29">
        <v>0</v>
      </c>
      <c r="AJ75" s="29"/>
      <c r="AK75" s="29"/>
      <c r="AL75" s="29">
        <v>14.66</v>
      </c>
      <c r="AM75" s="29">
        <v>0</v>
      </c>
      <c r="AN75" s="29">
        <v>0</v>
      </c>
      <c r="AO75" s="29">
        <v>0</v>
      </c>
      <c r="AP75" s="29">
        <v>0</v>
      </c>
      <c r="AQ75" s="29">
        <v>0</v>
      </c>
      <c r="AR75" s="51">
        <v>0</v>
      </c>
      <c r="AS75" s="29"/>
      <c r="AT75" s="29">
        <v>2316</v>
      </c>
      <c r="AU75" s="60">
        <f t="shared" si="5"/>
        <v>29299</v>
      </c>
    </row>
    <row r="76" spans="1:47" ht="20.25" customHeight="1">
      <c r="A76" s="30" t="s">
        <v>31</v>
      </c>
      <c r="B76" s="31">
        <v>10000289</v>
      </c>
      <c r="C76" s="31" t="s">
        <v>81</v>
      </c>
      <c r="D76" s="29">
        <v>234668</v>
      </c>
      <c r="E76" s="29">
        <v>234668</v>
      </c>
      <c r="F76" s="29">
        <v>234667.68999999997</v>
      </c>
      <c r="G76" s="29">
        <v>234667.68999999997</v>
      </c>
      <c r="H76" s="47">
        <v>3419.92</v>
      </c>
      <c r="I76" s="2"/>
      <c r="J76" s="2">
        <f t="shared" si="7"/>
        <v>-0.3100000000267755</v>
      </c>
      <c r="K76" s="47">
        <v>11854</v>
      </c>
      <c r="L76" s="29">
        <v>12076</v>
      </c>
      <c r="M76" s="51">
        <v>0</v>
      </c>
      <c r="N76" s="29">
        <v>0</v>
      </c>
      <c r="O76" s="29">
        <v>3288.5499999999997</v>
      </c>
      <c r="P76" s="29">
        <v>0</v>
      </c>
      <c r="Q76" s="29">
        <v>138</v>
      </c>
      <c r="R76" s="29">
        <v>440</v>
      </c>
      <c r="S76" s="29"/>
      <c r="T76" s="29"/>
      <c r="U76" s="29">
        <v>0</v>
      </c>
      <c r="V76" s="29">
        <v>0</v>
      </c>
      <c r="W76" s="29"/>
      <c r="X76" s="29"/>
      <c r="Y76" s="32">
        <v>0</v>
      </c>
      <c r="Z76" s="29">
        <v>0</v>
      </c>
      <c r="AA76" s="29">
        <v>0</v>
      </c>
      <c r="AB76" s="29"/>
      <c r="AC76" s="29"/>
      <c r="AD76" s="29">
        <v>0</v>
      </c>
      <c r="AE76" s="29">
        <v>0</v>
      </c>
      <c r="AF76" s="29">
        <v>0</v>
      </c>
      <c r="AG76" s="29">
        <v>0</v>
      </c>
      <c r="AH76" s="29">
        <v>0</v>
      </c>
      <c r="AI76" s="29">
        <v>0</v>
      </c>
      <c r="AJ76" s="29"/>
      <c r="AK76" s="29"/>
      <c r="AL76" s="29">
        <v>0</v>
      </c>
      <c r="AM76" s="29">
        <v>0</v>
      </c>
      <c r="AN76" s="29">
        <v>0</v>
      </c>
      <c r="AO76" s="29">
        <v>0</v>
      </c>
      <c r="AP76" s="29">
        <v>0</v>
      </c>
      <c r="AQ76" s="29">
        <v>0</v>
      </c>
      <c r="AR76" s="51">
        <v>0</v>
      </c>
      <c r="AS76" s="29"/>
      <c r="AT76" s="29">
        <v>38488</v>
      </c>
      <c r="AU76" s="60">
        <f t="shared" si="5"/>
        <v>288960.24</v>
      </c>
    </row>
    <row r="77" spans="1:47" ht="20.25" customHeight="1">
      <c r="A77" s="30" t="s">
        <v>137</v>
      </c>
      <c r="B77" s="31">
        <v>19464002</v>
      </c>
      <c r="C77" s="31" t="s">
        <v>80</v>
      </c>
      <c r="D77" s="29">
        <v>194460</v>
      </c>
      <c r="E77" s="29">
        <v>194460</v>
      </c>
      <c r="F77" s="29">
        <v>194459.78</v>
      </c>
      <c r="G77" s="29">
        <v>194459.78</v>
      </c>
      <c r="H77" s="47">
        <v>403.85</v>
      </c>
      <c r="I77" s="2"/>
      <c r="J77" s="2">
        <f t="shared" si="7"/>
        <v>-0.22000000000116415</v>
      </c>
      <c r="K77" s="47">
        <v>9466</v>
      </c>
      <c r="L77" s="29">
        <v>867</v>
      </c>
      <c r="M77" s="51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/>
      <c r="T77" s="29"/>
      <c r="U77" s="29">
        <v>0</v>
      </c>
      <c r="V77" s="29">
        <v>0</v>
      </c>
      <c r="W77" s="29"/>
      <c r="X77" s="29"/>
      <c r="Y77" s="32">
        <v>0</v>
      </c>
      <c r="Z77" s="29">
        <v>0</v>
      </c>
      <c r="AA77" s="29">
        <v>0</v>
      </c>
      <c r="AB77" s="29"/>
      <c r="AC77" s="29"/>
      <c r="AD77" s="29">
        <v>0</v>
      </c>
      <c r="AE77" s="29">
        <v>0</v>
      </c>
      <c r="AF77" s="29">
        <v>0</v>
      </c>
      <c r="AG77" s="29">
        <v>0</v>
      </c>
      <c r="AH77" s="29">
        <v>0</v>
      </c>
      <c r="AI77" s="29">
        <v>0</v>
      </c>
      <c r="AJ77" s="29"/>
      <c r="AK77" s="29"/>
      <c r="AL77" s="29">
        <v>11475.05</v>
      </c>
      <c r="AM77" s="29">
        <v>0</v>
      </c>
      <c r="AN77" s="29">
        <v>0</v>
      </c>
      <c r="AO77" s="29">
        <v>0</v>
      </c>
      <c r="AP77" s="29">
        <v>0</v>
      </c>
      <c r="AQ77" s="29">
        <v>0</v>
      </c>
      <c r="AR77" s="51">
        <v>0</v>
      </c>
      <c r="AS77" s="29"/>
      <c r="AT77" s="29">
        <v>19008</v>
      </c>
      <c r="AU77" s="60">
        <f t="shared" si="5"/>
        <v>225809.83</v>
      </c>
    </row>
    <row r="78" spans="1:47" ht="22.5" customHeight="1">
      <c r="A78" s="30" t="s">
        <v>32</v>
      </c>
      <c r="B78" s="31">
        <v>10000493</v>
      </c>
      <c r="C78" s="31" t="s">
        <v>81</v>
      </c>
      <c r="D78" s="29">
        <v>186779</v>
      </c>
      <c r="E78" s="29">
        <v>186779</v>
      </c>
      <c r="F78" s="29">
        <v>186778.59999999998</v>
      </c>
      <c r="G78" s="29">
        <v>186778.59999999998</v>
      </c>
      <c r="H78" s="47">
        <v>2400.87</v>
      </c>
      <c r="I78" s="2"/>
      <c r="J78" s="2">
        <f t="shared" si="7"/>
        <v>-0.40000000002328306</v>
      </c>
      <c r="K78" s="47">
        <v>28141</v>
      </c>
      <c r="L78" s="29">
        <v>1416</v>
      </c>
      <c r="M78" s="51">
        <v>0</v>
      </c>
      <c r="N78" s="29">
        <v>0</v>
      </c>
      <c r="O78" s="29">
        <v>1001.7199999999999</v>
      </c>
      <c r="P78" s="29">
        <v>0</v>
      </c>
      <c r="Q78" s="29">
        <v>171</v>
      </c>
      <c r="R78" s="29">
        <v>8</v>
      </c>
      <c r="S78" s="29"/>
      <c r="T78" s="29"/>
      <c r="U78" s="29">
        <v>0</v>
      </c>
      <c r="V78" s="29">
        <v>0</v>
      </c>
      <c r="W78" s="29"/>
      <c r="X78" s="29"/>
      <c r="Y78" s="32">
        <v>0</v>
      </c>
      <c r="Z78" s="29">
        <v>0</v>
      </c>
      <c r="AA78" s="29">
        <v>0</v>
      </c>
      <c r="AB78" s="29"/>
      <c r="AC78" s="29"/>
      <c r="AD78" s="29">
        <v>0</v>
      </c>
      <c r="AE78" s="29">
        <v>0</v>
      </c>
      <c r="AF78" s="29">
        <v>0</v>
      </c>
      <c r="AG78" s="29">
        <v>0</v>
      </c>
      <c r="AH78" s="29">
        <v>0</v>
      </c>
      <c r="AI78" s="29">
        <v>0</v>
      </c>
      <c r="AJ78" s="29"/>
      <c r="AK78" s="29"/>
      <c r="AL78" s="29">
        <v>0</v>
      </c>
      <c r="AM78" s="29">
        <v>0</v>
      </c>
      <c r="AN78" s="29">
        <v>0</v>
      </c>
      <c r="AO78" s="29">
        <v>0</v>
      </c>
      <c r="AP78" s="29">
        <v>0</v>
      </c>
      <c r="AQ78" s="29">
        <v>0</v>
      </c>
      <c r="AR78" s="51">
        <v>0</v>
      </c>
      <c r="AS78" s="29"/>
      <c r="AT78" s="29">
        <v>22494</v>
      </c>
      <c r="AU78" s="60">
        <f t="shared" si="5"/>
        <v>211698.31999999998</v>
      </c>
    </row>
    <row r="79" spans="1:47" ht="15.75" customHeight="1">
      <c r="A79" s="30" t="s">
        <v>138</v>
      </c>
      <c r="B79" s="31">
        <v>19164506</v>
      </c>
      <c r="C79" s="31" t="s">
        <v>81</v>
      </c>
      <c r="D79" s="29">
        <v>98077</v>
      </c>
      <c r="E79" s="29">
        <v>98077</v>
      </c>
      <c r="F79" s="29">
        <v>98077.15</v>
      </c>
      <c r="G79" s="29">
        <v>98077</v>
      </c>
      <c r="H79" s="47">
        <v>1553.72</v>
      </c>
      <c r="I79" s="2">
        <f t="shared" si="6"/>
        <v>0.14999999999417923</v>
      </c>
      <c r="J79" s="2"/>
      <c r="K79" s="47">
        <v>6095</v>
      </c>
      <c r="L79" s="29">
        <v>1204</v>
      </c>
      <c r="M79" s="51">
        <v>0</v>
      </c>
      <c r="N79" s="29">
        <v>0</v>
      </c>
      <c r="O79" s="29">
        <v>453.19999999999993</v>
      </c>
      <c r="P79" s="29">
        <v>0</v>
      </c>
      <c r="Q79" s="29">
        <v>90</v>
      </c>
      <c r="R79" s="29">
        <v>0</v>
      </c>
      <c r="S79" s="29"/>
      <c r="T79" s="29"/>
      <c r="U79" s="29">
        <v>0</v>
      </c>
      <c r="V79" s="29">
        <v>0</v>
      </c>
      <c r="W79" s="29"/>
      <c r="X79" s="29"/>
      <c r="Y79" s="32">
        <v>0</v>
      </c>
      <c r="Z79" s="29">
        <v>0</v>
      </c>
      <c r="AA79" s="29">
        <v>0</v>
      </c>
      <c r="AB79" s="29"/>
      <c r="AC79" s="29"/>
      <c r="AD79" s="29">
        <v>0</v>
      </c>
      <c r="AE79" s="29">
        <v>0</v>
      </c>
      <c r="AF79" s="29">
        <v>0</v>
      </c>
      <c r="AG79" s="29">
        <v>0</v>
      </c>
      <c r="AH79" s="29">
        <v>0</v>
      </c>
      <c r="AI79" s="29">
        <v>0</v>
      </c>
      <c r="AJ79" s="29"/>
      <c r="AK79" s="29"/>
      <c r="AL79" s="29">
        <v>118.4</v>
      </c>
      <c r="AM79" s="29">
        <v>0</v>
      </c>
      <c r="AN79" s="29">
        <v>0</v>
      </c>
      <c r="AO79" s="29">
        <v>0</v>
      </c>
      <c r="AP79" s="29">
        <v>0</v>
      </c>
      <c r="AQ79" s="29">
        <v>0</v>
      </c>
      <c r="AR79" s="51">
        <v>0</v>
      </c>
      <c r="AS79" s="29"/>
      <c r="AT79" s="29">
        <v>15772</v>
      </c>
      <c r="AU79" s="60">
        <f t="shared" si="5"/>
        <v>115624.59999999999</v>
      </c>
    </row>
    <row r="80" spans="1:47" ht="26.25" customHeight="1">
      <c r="A80" s="30" t="s">
        <v>33</v>
      </c>
      <c r="B80" s="31">
        <v>10000535</v>
      </c>
      <c r="C80" s="31" t="s">
        <v>81</v>
      </c>
      <c r="D80" s="29">
        <v>46813</v>
      </c>
      <c r="E80" s="29">
        <v>46813</v>
      </c>
      <c r="F80" s="29">
        <v>46812.57000000001</v>
      </c>
      <c r="G80" s="29">
        <v>46812.57000000001</v>
      </c>
      <c r="H80" s="47">
        <v>0</v>
      </c>
      <c r="I80" s="2"/>
      <c r="J80" s="2">
        <f t="shared" si="7"/>
        <v>-0.4299999999930151</v>
      </c>
      <c r="K80" s="47">
        <v>4314</v>
      </c>
      <c r="L80" s="29">
        <v>4644</v>
      </c>
      <c r="M80" s="51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/>
      <c r="T80" s="29"/>
      <c r="U80" s="29">
        <v>0</v>
      </c>
      <c r="V80" s="29">
        <v>0</v>
      </c>
      <c r="W80" s="29"/>
      <c r="X80" s="29"/>
      <c r="Y80" s="32">
        <v>0</v>
      </c>
      <c r="Z80" s="29">
        <v>0</v>
      </c>
      <c r="AA80" s="29">
        <v>0</v>
      </c>
      <c r="AB80" s="29"/>
      <c r="AC80" s="29"/>
      <c r="AD80" s="29">
        <v>0</v>
      </c>
      <c r="AE80" s="29">
        <v>0</v>
      </c>
      <c r="AF80" s="29">
        <v>0</v>
      </c>
      <c r="AG80" s="29">
        <v>0</v>
      </c>
      <c r="AH80" s="29">
        <v>0</v>
      </c>
      <c r="AI80" s="29">
        <v>0</v>
      </c>
      <c r="AJ80" s="29"/>
      <c r="AK80" s="29"/>
      <c r="AL80" s="29">
        <v>0</v>
      </c>
      <c r="AM80" s="29">
        <v>0</v>
      </c>
      <c r="AN80" s="29">
        <v>0</v>
      </c>
      <c r="AO80" s="29">
        <v>0</v>
      </c>
      <c r="AP80" s="29">
        <v>0</v>
      </c>
      <c r="AQ80" s="29">
        <v>0</v>
      </c>
      <c r="AR80" s="51">
        <v>0</v>
      </c>
      <c r="AS80" s="29"/>
      <c r="AT80" s="29">
        <v>20</v>
      </c>
      <c r="AU80" s="60">
        <f t="shared" si="5"/>
        <v>51476.57000000001</v>
      </c>
    </row>
    <row r="81" spans="1:47" ht="36" customHeight="1">
      <c r="A81" s="30" t="s">
        <v>139</v>
      </c>
      <c r="B81" s="31">
        <v>19466204</v>
      </c>
      <c r="C81" s="31" t="s">
        <v>81</v>
      </c>
      <c r="D81" s="29">
        <v>793621</v>
      </c>
      <c r="E81" s="29">
        <v>793621</v>
      </c>
      <c r="F81" s="29">
        <v>793620.6699999999</v>
      </c>
      <c r="G81" s="29">
        <v>793620.67</v>
      </c>
      <c r="H81" s="47">
        <v>1209.46</v>
      </c>
      <c r="I81" s="2"/>
      <c r="J81" s="2">
        <f t="shared" si="7"/>
        <v>-0.3300000000745058</v>
      </c>
      <c r="K81" s="47">
        <v>776</v>
      </c>
      <c r="L81" s="29">
        <v>975</v>
      </c>
      <c r="M81" s="51">
        <v>0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/>
      <c r="T81" s="29"/>
      <c r="U81" s="29">
        <v>0</v>
      </c>
      <c r="V81" s="29">
        <v>0</v>
      </c>
      <c r="W81" s="29"/>
      <c r="X81" s="29"/>
      <c r="Y81" s="32">
        <v>0</v>
      </c>
      <c r="Z81" s="29">
        <v>0</v>
      </c>
      <c r="AA81" s="29">
        <v>0</v>
      </c>
      <c r="AB81" s="29"/>
      <c r="AC81" s="29"/>
      <c r="AD81" s="29">
        <v>0</v>
      </c>
      <c r="AE81" s="29">
        <v>0</v>
      </c>
      <c r="AF81" s="29">
        <v>0</v>
      </c>
      <c r="AG81" s="29">
        <v>0</v>
      </c>
      <c r="AH81" s="29">
        <v>0</v>
      </c>
      <c r="AI81" s="29">
        <v>0</v>
      </c>
      <c r="AJ81" s="29"/>
      <c r="AK81" s="29"/>
      <c r="AL81" s="29">
        <v>0</v>
      </c>
      <c r="AM81" s="29">
        <v>0</v>
      </c>
      <c r="AN81" s="29">
        <v>0</v>
      </c>
      <c r="AO81" s="29">
        <v>0</v>
      </c>
      <c r="AP81" s="29">
        <v>0</v>
      </c>
      <c r="AQ81" s="29">
        <v>0</v>
      </c>
      <c r="AR81" s="51">
        <v>0</v>
      </c>
      <c r="AS81" s="29"/>
      <c r="AT81" s="29">
        <v>32841</v>
      </c>
      <c r="AU81" s="60">
        <f t="shared" si="5"/>
        <v>827436.67</v>
      </c>
    </row>
    <row r="82" spans="1:47" ht="21" customHeight="1">
      <c r="A82" s="30" t="s">
        <v>140</v>
      </c>
      <c r="B82" s="31">
        <v>10000995</v>
      </c>
      <c r="C82" s="31" t="s">
        <v>81</v>
      </c>
      <c r="D82" s="29">
        <v>318903</v>
      </c>
      <c r="E82" s="29">
        <v>318903</v>
      </c>
      <c r="F82" s="29">
        <v>318902.76</v>
      </c>
      <c r="G82" s="29">
        <v>318902.76</v>
      </c>
      <c r="H82" s="47">
        <v>3443.45</v>
      </c>
      <c r="I82" s="2"/>
      <c r="J82" s="2">
        <f t="shared" si="7"/>
        <v>-0.23999999999068677</v>
      </c>
      <c r="K82" s="47">
        <v>107112</v>
      </c>
      <c r="L82" s="29">
        <v>1628</v>
      </c>
      <c r="M82" s="51">
        <v>2595.7200000000003</v>
      </c>
      <c r="N82" s="29">
        <v>0</v>
      </c>
      <c r="O82" s="29">
        <v>479.53000000000003</v>
      </c>
      <c r="P82" s="29">
        <v>0</v>
      </c>
      <c r="Q82" s="29">
        <v>103</v>
      </c>
      <c r="R82" s="29">
        <v>60</v>
      </c>
      <c r="S82" s="29"/>
      <c r="T82" s="29"/>
      <c r="U82" s="29">
        <v>19668.27</v>
      </c>
      <c r="V82" s="29">
        <v>0</v>
      </c>
      <c r="W82" s="29"/>
      <c r="X82" s="29"/>
      <c r="Y82" s="32">
        <v>0</v>
      </c>
      <c r="Z82" s="29">
        <v>0</v>
      </c>
      <c r="AA82" s="29">
        <v>0</v>
      </c>
      <c r="AB82" s="29"/>
      <c r="AC82" s="29"/>
      <c r="AD82" s="29">
        <v>0</v>
      </c>
      <c r="AE82" s="29">
        <v>0</v>
      </c>
      <c r="AF82" s="29">
        <v>0</v>
      </c>
      <c r="AG82" s="29">
        <v>0</v>
      </c>
      <c r="AH82" s="29">
        <v>0</v>
      </c>
      <c r="AI82" s="29">
        <v>0</v>
      </c>
      <c r="AJ82" s="29"/>
      <c r="AK82" s="29"/>
      <c r="AL82" s="29">
        <v>41.38</v>
      </c>
      <c r="AM82" s="29">
        <v>0</v>
      </c>
      <c r="AN82" s="29">
        <v>0</v>
      </c>
      <c r="AO82" s="29">
        <v>0</v>
      </c>
      <c r="AP82" s="29">
        <v>0</v>
      </c>
      <c r="AQ82" s="29">
        <v>0</v>
      </c>
      <c r="AR82" s="51">
        <v>0</v>
      </c>
      <c r="AS82" s="29"/>
      <c r="AT82" s="29">
        <v>28556</v>
      </c>
      <c r="AU82" s="60">
        <f t="shared" si="5"/>
        <v>369335.94000000006</v>
      </c>
    </row>
    <row r="83" spans="1:47" ht="25.5" customHeight="1">
      <c r="A83" s="35" t="s">
        <v>24</v>
      </c>
      <c r="B83" s="35"/>
      <c r="C83" s="35"/>
      <c r="D83" s="37">
        <f aca="true" t="shared" si="8" ref="D83:M83">SUM(D85:D160)</f>
        <v>2700030</v>
      </c>
      <c r="E83" s="37">
        <f t="shared" si="8"/>
        <v>2700030</v>
      </c>
      <c r="F83" s="37">
        <f t="shared" si="8"/>
        <v>2690460.7999999993</v>
      </c>
      <c r="G83" s="37">
        <f t="shared" si="8"/>
        <v>2689858.33</v>
      </c>
      <c r="H83" s="45">
        <f t="shared" si="8"/>
        <v>35344.049999999996</v>
      </c>
      <c r="I83" s="37">
        <f>SUM(I85:I160)</f>
        <v>602.4700000000166</v>
      </c>
      <c r="J83" s="37">
        <f t="shared" si="8"/>
        <v>-10171.669999999996</v>
      </c>
      <c r="K83" s="45">
        <f t="shared" si="8"/>
        <v>178373</v>
      </c>
      <c r="L83" s="37">
        <f t="shared" si="8"/>
        <v>210669</v>
      </c>
      <c r="M83" s="45">
        <f t="shared" si="8"/>
        <v>52577.880000000005</v>
      </c>
      <c r="N83" s="37">
        <f>SUM(N85:N160)</f>
        <v>116</v>
      </c>
      <c r="O83" s="37">
        <f>SUM(O85:O160)</f>
        <v>983545.5199999998</v>
      </c>
      <c r="P83" s="37">
        <f>SUM(P85:P160)</f>
        <v>5235.670000000001</v>
      </c>
      <c r="Q83" s="37">
        <f aca="true" t="shared" si="9" ref="Q83:AU83">SUM(Q85:Q160)</f>
        <v>20079</v>
      </c>
      <c r="R83" s="37">
        <f t="shared" si="9"/>
        <v>148788</v>
      </c>
      <c r="S83" s="37">
        <f t="shared" si="9"/>
        <v>0</v>
      </c>
      <c r="T83" s="37">
        <f t="shared" si="9"/>
        <v>0</v>
      </c>
      <c r="U83" s="37">
        <f t="shared" si="9"/>
        <v>357319.58999999997</v>
      </c>
      <c r="V83" s="37">
        <f t="shared" si="9"/>
        <v>0</v>
      </c>
      <c r="W83" s="37">
        <f t="shared" si="9"/>
        <v>0</v>
      </c>
      <c r="X83" s="37">
        <f t="shared" si="9"/>
        <v>0</v>
      </c>
      <c r="Y83" s="37">
        <f t="shared" si="9"/>
        <v>0</v>
      </c>
      <c r="Z83" s="37">
        <f t="shared" si="9"/>
        <v>0</v>
      </c>
      <c r="AA83" s="37">
        <f t="shared" si="9"/>
        <v>0</v>
      </c>
      <c r="AB83" s="37">
        <f t="shared" si="9"/>
        <v>0</v>
      </c>
      <c r="AC83" s="37">
        <f t="shared" si="9"/>
        <v>0</v>
      </c>
      <c r="AD83" s="37">
        <f t="shared" si="9"/>
        <v>0</v>
      </c>
      <c r="AE83" s="37">
        <f t="shared" si="9"/>
        <v>0</v>
      </c>
      <c r="AF83" s="37">
        <f t="shared" si="9"/>
        <v>0</v>
      </c>
      <c r="AG83" s="37">
        <f t="shared" si="9"/>
        <v>0</v>
      </c>
      <c r="AH83" s="37">
        <f t="shared" si="9"/>
        <v>0</v>
      </c>
      <c r="AI83" s="37">
        <f t="shared" si="9"/>
        <v>0</v>
      </c>
      <c r="AJ83" s="37">
        <f t="shared" si="9"/>
        <v>0</v>
      </c>
      <c r="AK83" s="37">
        <f t="shared" si="9"/>
        <v>0</v>
      </c>
      <c r="AL83" s="37">
        <f t="shared" si="9"/>
        <v>0</v>
      </c>
      <c r="AM83" s="37">
        <f t="shared" si="9"/>
        <v>0</v>
      </c>
      <c r="AN83" s="37">
        <f t="shared" si="9"/>
        <v>0</v>
      </c>
      <c r="AO83" s="37">
        <f t="shared" si="9"/>
        <v>0</v>
      </c>
      <c r="AP83" s="37">
        <f t="shared" si="9"/>
        <v>0</v>
      </c>
      <c r="AQ83" s="37">
        <f t="shared" si="9"/>
        <v>0</v>
      </c>
      <c r="AR83" s="45">
        <f t="shared" si="9"/>
        <v>0</v>
      </c>
      <c r="AS83" s="37">
        <f t="shared" si="9"/>
        <v>0</v>
      </c>
      <c r="AT83" s="37">
        <f t="shared" si="9"/>
        <v>314911</v>
      </c>
      <c r="AU83" s="37">
        <f t="shared" si="9"/>
        <v>4705091.44</v>
      </c>
    </row>
    <row r="84" spans="1:47" ht="12.75">
      <c r="A84" s="13" t="s">
        <v>23</v>
      </c>
      <c r="B84" s="13"/>
      <c r="C84" s="13"/>
      <c r="D84" s="20"/>
      <c r="E84" s="20"/>
      <c r="F84" s="20"/>
      <c r="G84" s="20"/>
      <c r="H84" s="46"/>
      <c r="I84" s="20"/>
      <c r="J84" s="20"/>
      <c r="K84" s="46"/>
      <c r="L84" s="20"/>
      <c r="M84" s="46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46"/>
      <c r="AS84" s="20"/>
      <c r="AT84" s="20"/>
      <c r="AU84" s="19"/>
    </row>
    <row r="85" spans="1:47" ht="25.5">
      <c r="A85" s="30" t="s">
        <v>141</v>
      </c>
      <c r="B85" s="31">
        <v>19177418</v>
      </c>
      <c r="C85" s="31" t="s">
        <v>81</v>
      </c>
      <c r="D85" s="29">
        <v>13608</v>
      </c>
      <c r="E85" s="29">
        <v>13608</v>
      </c>
      <c r="F85" s="29">
        <v>13607.62</v>
      </c>
      <c r="G85" s="29">
        <v>13607.619999999999</v>
      </c>
      <c r="H85" s="47">
        <v>667.12</v>
      </c>
      <c r="I85" s="2"/>
      <c r="J85" s="2">
        <f>F85-E85</f>
        <v>-0.37999999999919964</v>
      </c>
      <c r="K85" s="47">
        <v>870</v>
      </c>
      <c r="L85" s="25">
        <v>612</v>
      </c>
      <c r="M85" s="52">
        <v>849.72</v>
      </c>
      <c r="N85" s="25">
        <v>0</v>
      </c>
      <c r="O85" s="20">
        <v>29864.920000000006</v>
      </c>
      <c r="P85" s="20">
        <v>0</v>
      </c>
      <c r="Q85" s="20">
        <v>380</v>
      </c>
      <c r="R85" s="20">
        <v>4764</v>
      </c>
      <c r="S85" s="20"/>
      <c r="T85" s="20"/>
      <c r="U85" s="20">
        <v>0</v>
      </c>
      <c r="V85" s="20">
        <v>0</v>
      </c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46"/>
      <c r="AS85" s="20"/>
      <c r="AT85" s="25">
        <v>5128</v>
      </c>
      <c r="AU85" s="60">
        <f aca="true" t="shared" si="10" ref="AU85:AU148">G85+L85+O85+R85+S85+T85+U85+V85+X85+Y85+Z85+AA85+AB85+AC85+AD85+AE85+AF85+AG85+AH85+AI85+AJ85+AK85+AL85+AM85+AN85+AO85+AP85+AQ85+AT85+AS85</f>
        <v>53976.54000000001</v>
      </c>
    </row>
    <row r="86" spans="1:47" ht="25.5">
      <c r="A86" s="30" t="s">
        <v>75</v>
      </c>
      <c r="B86" s="31">
        <v>801200021</v>
      </c>
      <c r="C86" s="31" t="s">
        <v>81</v>
      </c>
      <c r="D86" s="29">
        <v>14416</v>
      </c>
      <c r="E86" s="29">
        <v>14416</v>
      </c>
      <c r="F86" s="29">
        <v>14416.13</v>
      </c>
      <c r="G86" s="29">
        <v>14416</v>
      </c>
      <c r="H86" s="47">
        <v>0</v>
      </c>
      <c r="I86" s="2">
        <f aca="true" t="shared" si="11" ref="I86:I149">F86-E86</f>
        <v>0.12999999999919964</v>
      </c>
      <c r="J86" s="2"/>
      <c r="K86" s="47">
        <v>1130</v>
      </c>
      <c r="L86" s="25">
        <v>88</v>
      </c>
      <c r="M86" s="52">
        <v>0</v>
      </c>
      <c r="N86" s="25">
        <v>0</v>
      </c>
      <c r="O86" s="20">
        <v>0</v>
      </c>
      <c r="P86" s="20">
        <v>0</v>
      </c>
      <c r="Q86" s="20">
        <v>0</v>
      </c>
      <c r="R86" s="20">
        <v>0</v>
      </c>
      <c r="S86" s="20"/>
      <c r="T86" s="20"/>
      <c r="U86" s="20">
        <v>0</v>
      </c>
      <c r="V86" s="20">
        <v>0</v>
      </c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46"/>
      <c r="AS86" s="20"/>
      <c r="AT86" s="25">
        <v>3340</v>
      </c>
      <c r="AU86" s="60">
        <f t="shared" si="10"/>
        <v>17844</v>
      </c>
    </row>
    <row r="87" spans="1:47" ht="25.5">
      <c r="A87" s="30" t="s">
        <v>100</v>
      </c>
      <c r="B87" s="31">
        <v>10000152</v>
      </c>
      <c r="C87" s="31" t="s">
        <v>81</v>
      </c>
      <c r="D87" s="29">
        <v>6288</v>
      </c>
      <c r="E87" s="29">
        <v>6288</v>
      </c>
      <c r="F87" s="29">
        <v>6288.06</v>
      </c>
      <c r="G87" s="29">
        <v>6288</v>
      </c>
      <c r="H87" s="47">
        <v>5.91</v>
      </c>
      <c r="I87" s="2">
        <f t="shared" si="11"/>
        <v>0.06000000000040018</v>
      </c>
      <c r="J87" s="2"/>
      <c r="K87" s="47">
        <v>1902</v>
      </c>
      <c r="L87" s="25">
        <v>1872</v>
      </c>
      <c r="M87" s="52">
        <v>0</v>
      </c>
      <c r="N87" s="25">
        <v>0</v>
      </c>
      <c r="O87" s="20">
        <v>0</v>
      </c>
      <c r="P87" s="20">
        <v>0</v>
      </c>
      <c r="Q87" s="20">
        <v>0</v>
      </c>
      <c r="R87" s="20">
        <v>0</v>
      </c>
      <c r="S87" s="20"/>
      <c r="T87" s="20"/>
      <c r="U87" s="20">
        <v>39336.54</v>
      </c>
      <c r="V87" s="20">
        <v>0</v>
      </c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46"/>
      <c r="AS87" s="20"/>
      <c r="AT87" s="25">
        <v>8</v>
      </c>
      <c r="AU87" s="60">
        <f t="shared" si="10"/>
        <v>47504.54</v>
      </c>
    </row>
    <row r="88" spans="1:47" ht="25.5">
      <c r="A88" s="30" t="s">
        <v>34</v>
      </c>
      <c r="B88" s="31">
        <v>130077418</v>
      </c>
      <c r="C88" s="31" t="s">
        <v>81</v>
      </c>
      <c r="D88" s="29">
        <v>42987</v>
      </c>
      <c r="E88" s="29">
        <v>42987</v>
      </c>
      <c r="F88" s="29">
        <v>42987.45</v>
      </c>
      <c r="G88" s="29">
        <v>42987</v>
      </c>
      <c r="H88" s="47">
        <v>169.88</v>
      </c>
      <c r="I88" s="2">
        <f t="shared" si="11"/>
        <v>0.4499999999970896</v>
      </c>
      <c r="J88" s="2"/>
      <c r="K88" s="47">
        <v>5621</v>
      </c>
      <c r="L88" s="25">
        <v>2189</v>
      </c>
      <c r="M88" s="52">
        <v>1187.28</v>
      </c>
      <c r="N88" s="25">
        <v>0</v>
      </c>
      <c r="O88" s="20">
        <v>0</v>
      </c>
      <c r="P88" s="20"/>
      <c r="Q88" s="20">
        <v>0</v>
      </c>
      <c r="R88" s="20">
        <v>0</v>
      </c>
      <c r="S88" s="20"/>
      <c r="T88" s="20"/>
      <c r="U88" s="20">
        <v>0</v>
      </c>
      <c r="V88" s="20">
        <v>0</v>
      </c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46"/>
      <c r="AS88" s="20"/>
      <c r="AT88" s="25">
        <v>4090</v>
      </c>
      <c r="AU88" s="60">
        <f t="shared" si="10"/>
        <v>49266</v>
      </c>
    </row>
    <row r="89" spans="1:47" ht="25.5">
      <c r="A89" s="30" t="s">
        <v>35</v>
      </c>
      <c r="B89" s="31">
        <v>19177423</v>
      </c>
      <c r="C89" s="31" t="s">
        <v>81</v>
      </c>
      <c r="D89" s="29">
        <v>72760</v>
      </c>
      <c r="E89" s="29">
        <v>72760</v>
      </c>
      <c r="F89" s="29">
        <v>72760.35</v>
      </c>
      <c r="G89" s="29">
        <v>72760</v>
      </c>
      <c r="H89" s="47">
        <v>1140.8</v>
      </c>
      <c r="I89" s="2">
        <f t="shared" si="11"/>
        <v>0.35000000000582077</v>
      </c>
      <c r="J89" s="2"/>
      <c r="K89" s="47">
        <v>0</v>
      </c>
      <c r="L89" s="25">
        <v>4392</v>
      </c>
      <c r="M89" s="52">
        <v>1035.96</v>
      </c>
      <c r="N89" s="66">
        <v>0</v>
      </c>
      <c r="O89" s="20">
        <v>24605.45</v>
      </c>
      <c r="P89" s="20">
        <v>0</v>
      </c>
      <c r="Q89" s="20">
        <v>1425</v>
      </c>
      <c r="R89" s="20">
        <v>3284</v>
      </c>
      <c r="S89" s="20"/>
      <c r="T89" s="20"/>
      <c r="U89" s="20">
        <v>0</v>
      </c>
      <c r="V89" s="20">
        <v>0</v>
      </c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46"/>
      <c r="AS89" s="20"/>
      <c r="AT89" s="25">
        <v>3964</v>
      </c>
      <c r="AU89" s="60">
        <f t="shared" si="10"/>
        <v>109005.45</v>
      </c>
    </row>
    <row r="90" spans="1:47" ht="25.5">
      <c r="A90" s="30" t="s">
        <v>36</v>
      </c>
      <c r="B90" s="31">
        <v>19177424</v>
      </c>
      <c r="C90" s="31" t="s">
        <v>81</v>
      </c>
      <c r="D90" s="29">
        <v>29517</v>
      </c>
      <c r="E90" s="29">
        <v>29517</v>
      </c>
      <c r="F90" s="29">
        <v>29516.53</v>
      </c>
      <c r="G90" s="29">
        <v>29516.53</v>
      </c>
      <c r="H90" s="47">
        <v>787.4</v>
      </c>
      <c r="I90" s="2"/>
      <c r="J90" s="2">
        <f aca="true" t="shared" si="12" ref="J90:J149">F90-E90</f>
        <v>-0.47000000000116415</v>
      </c>
      <c r="K90" s="47">
        <v>2917</v>
      </c>
      <c r="L90" s="25">
        <v>168</v>
      </c>
      <c r="M90" s="52">
        <v>1396.8000000000002</v>
      </c>
      <c r="N90" s="66">
        <v>0</v>
      </c>
      <c r="O90" s="20">
        <v>15214.160000000002</v>
      </c>
      <c r="P90" s="20">
        <v>0</v>
      </c>
      <c r="Q90" s="20">
        <v>507</v>
      </c>
      <c r="R90" s="20">
        <v>2584</v>
      </c>
      <c r="S90" s="20"/>
      <c r="T90" s="20"/>
      <c r="U90" s="20">
        <v>0</v>
      </c>
      <c r="V90" s="20">
        <v>0</v>
      </c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46"/>
      <c r="AS90" s="20"/>
      <c r="AT90" s="25">
        <v>6896</v>
      </c>
      <c r="AU90" s="60">
        <f t="shared" si="10"/>
        <v>54378.69</v>
      </c>
    </row>
    <row r="91" spans="1:47" ht="23.25" customHeight="1">
      <c r="A91" s="30" t="s">
        <v>142</v>
      </c>
      <c r="B91" s="31">
        <v>130077419</v>
      </c>
      <c r="C91" s="31" t="s">
        <v>81</v>
      </c>
      <c r="D91" s="29">
        <v>4824</v>
      </c>
      <c r="E91" s="29">
        <v>4824</v>
      </c>
      <c r="F91" s="29">
        <v>4812.72</v>
      </c>
      <c r="G91" s="29">
        <v>4812.719999999999</v>
      </c>
      <c r="H91" s="47">
        <v>0</v>
      </c>
      <c r="I91" s="2"/>
      <c r="J91" s="2">
        <f t="shared" si="12"/>
        <v>-11.279999999999745</v>
      </c>
      <c r="K91" s="47">
        <v>383</v>
      </c>
      <c r="L91" s="25">
        <v>28068</v>
      </c>
      <c r="M91" s="52">
        <v>337.56</v>
      </c>
      <c r="N91" s="66">
        <v>0</v>
      </c>
      <c r="O91" s="20">
        <v>0</v>
      </c>
      <c r="P91" s="20">
        <v>0</v>
      </c>
      <c r="Q91" s="20">
        <v>0</v>
      </c>
      <c r="R91" s="20">
        <v>0</v>
      </c>
      <c r="S91" s="20"/>
      <c r="T91" s="20"/>
      <c r="U91" s="20">
        <v>107377.67</v>
      </c>
      <c r="V91" s="20">
        <v>0</v>
      </c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46"/>
      <c r="AS91" s="20"/>
      <c r="AT91" s="25">
        <v>1004</v>
      </c>
      <c r="AU91" s="60">
        <f t="shared" si="10"/>
        <v>141262.39</v>
      </c>
    </row>
    <row r="92" spans="1:47" ht="18.75" customHeight="1">
      <c r="A92" s="30" t="s">
        <v>37</v>
      </c>
      <c r="B92" s="31">
        <v>19177450</v>
      </c>
      <c r="C92" s="31" t="s">
        <v>81</v>
      </c>
      <c r="D92" s="29">
        <v>62909</v>
      </c>
      <c r="E92" s="29">
        <v>62909</v>
      </c>
      <c r="F92" s="29">
        <v>63009.77</v>
      </c>
      <c r="G92" s="29">
        <v>62909</v>
      </c>
      <c r="H92" s="47">
        <v>913.88</v>
      </c>
      <c r="I92" s="2">
        <f t="shared" si="11"/>
        <v>100.7699999999968</v>
      </c>
      <c r="J92" s="2"/>
      <c r="K92" s="47">
        <v>0</v>
      </c>
      <c r="L92" s="25">
        <v>3032</v>
      </c>
      <c r="M92" s="52">
        <v>4073.9999999999995</v>
      </c>
      <c r="N92" s="66">
        <v>0</v>
      </c>
      <c r="O92" s="20">
        <v>0</v>
      </c>
      <c r="P92" s="20">
        <v>0</v>
      </c>
      <c r="Q92" s="20">
        <v>0</v>
      </c>
      <c r="R92" s="20">
        <v>0</v>
      </c>
      <c r="S92" s="20"/>
      <c r="T92" s="20"/>
      <c r="U92" s="20">
        <v>0</v>
      </c>
      <c r="V92" s="20">
        <v>0</v>
      </c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46"/>
      <c r="AS92" s="20"/>
      <c r="AT92" s="25">
        <v>7740</v>
      </c>
      <c r="AU92" s="60">
        <f t="shared" si="10"/>
        <v>73681</v>
      </c>
    </row>
    <row r="93" spans="1:47" ht="12.75">
      <c r="A93" s="30" t="s">
        <v>38</v>
      </c>
      <c r="B93" s="31">
        <v>10000214</v>
      </c>
      <c r="C93" s="31" t="s">
        <v>81</v>
      </c>
      <c r="D93" s="29">
        <v>43148</v>
      </c>
      <c r="E93" s="29">
        <v>43148</v>
      </c>
      <c r="F93" s="29">
        <v>43148.19</v>
      </c>
      <c r="G93" s="29">
        <v>43148</v>
      </c>
      <c r="H93" s="47">
        <v>807.24</v>
      </c>
      <c r="I93" s="2">
        <f t="shared" si="11"/>
        <v>0.1900000000023283</v>
      </c>
      <c r="J93" s="2"/>
      <c r="K93" s="47">
        <v>1327</v>
      </c>
      <c r="L93" s="25">
        <v>800</v>
      </c>
      <c r="M93" s="52">
        <v>2037</v>
      </c>
      <c r="N93" s="66">
        <v>0</v>
      </c>
      <c r="O93" s="20">
        <v>0</v>
      </c>
      <c r="P93" s="20">
        <v>0</v>
      </c>
      <c r="Q93" s="20">
        <v>0</v>
      </c>
      <c r="R93" s="20">
        <v>0</v>
      </c>
      <c r="S93" s="20"/>
      <c r="T93" s="20"/>
      <c r="U93" s="20">
        <v>8543.85</v>
      </c>
      <c r="V93" s="20">
        <v>0</v>
      </c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46"/>
      <c r="AS93" s="20"/>
      <c r="AT93" s="25">
        <v>7796</v>
      </c>
      <c r="AU93" s="60">
        <f t="shared" si="10"/>
        <v>60287.85</v>
      </c>
    </row>
    <row r="94" spans="1:47" ht="12.75">
      <c r="A94" s="30" t="s">
        <v>39</v>
      </c>
      <c r="B94" s="31">
        <v>19177462</v>
      </c>
      <c r="C94" s="31" t="s">
        <v>81</v>
      </c>
      <c r="D94" s="29">
        <v>64885</v>
      </c>
      <c r="E94" s="29">
        <v>64885</v>
      </c>
      <c r="F94" s="29">
        <v>64884.85</v>
      </c>
      <c r="G94" s="29">
        <v>64884.85</v>
      </c>
      <c r="H94" s="47">
        <v>471.2</v>
      </c>
      <c r="I94" s="2"/>
      <c r="J94" s="2">
        <f t="shared" si="12"/>
        <v>-0.1500000000014552</v>
      </c>
      <c r="K94" s="47">
        <v>0</v>
      </c>
      <c r="L94" s="25">
        <v>6874</v>
      </c>
      <c r="M94" s="52">
        <v>0</v>
      </c>
      <c r="N94" s="66">
        <v>0</v>
      </c>
      <c r="O94" s="20">
        <v>0</v>
      </c>
      <c r="P94" s="20">
        <v>0</v>
      </c>
      <c r="Q94" s="20">
        <v>0</v>
      </c>
      <c r="R94" s="20">
        <v>0</v>
      </c>
      <c r="S94" s="20"/>
      <c r="T94" s="20"/>
      <c r="U94" s="20">
        <v>0</v>
      </c>
      <c r="V94" s="20">
        <v>0</v>
      </c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46"/>
      <c r="AS94" s="20"/>
      <c r="AT94" s="25">
        <v>5614</v>
      </c>
      <c r="AU94" s="60">
        <f t="shared" si="10"/>
        <v>77372.85</v>
      </c>
    </row>
    <row r="95" spans="1:47" ht="25.5">
      <c r="A95" s="30" t="s">
        <v>101</v>
      </c>
      <c r="B95" s="31">
        <v>19177456</v>
      </c>
      <c r="C95" s="31" t="s">
        <v>81</v>
      </c>
      <c r="D95" s="29">
        <v>0</v>
      </c>
      <c r="E95" s="29">
        <v>0</v>
      </c>
      <c r="F95" s="29">
        <v>0</v>
      </c>
      <c r="G95" s="29">
        <v>0</v>
      </c>
      <c r="H95" s="47">
        <v>0</v>
      </c>
      <c r="I95" s="2">
        <f t="shared" si="11"/>
        <v>0</v>
      </c>
      <c r="J95" s="2">
        <f t="shared" si="12"/>
        <v>0</v>
      </c>
      <c r="K95" s="47">
        <v>0</v>
      </c>
      <c r="L95" s="25">
        <v>8960</v>
      </c>
      <c r="M95" s="52">
        <v>616.9200000000001</v>
      </c>
      <c r="N95" s="66">
        <v>84</v>
      </c>
      <c r="O95" s="20">
        <v>0</v>
      </c>
      <c r="P95" s="20">
        <v>0</v>
      </c>
      <c r="Q95" s="20">
        <v>0</v>
      </c>
      <c r="R95" s="20">
        <v>0</v>
      </c>
      <c r="S95" s="20"/>
      <c r="T95" s="20"/>
      <c r="U95" s="20">
        <v>50689.8</v>
      </c>
      <c r="V95" s="20">
        <v>0</v>
      </c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46"/>
      <c r="AS95" s="20"/>
      <c r="AT95" s="25">
        <v>0</v>
      </c>
      <c r="AU95" s="60">
        <f t="shared" si="10"/>
        <v>59649.8</v>
      </c>
    </row>
    <row r="96" spans="1:47" ht="25.5">
      <c r="A96" s="30" t="s">
        <v>143</v>
      </c>
      <c r="B96" s="31">
        <v>19277402</v>
      </c>
      <c r="C96" s="31" t="s">
        <v>81</v>
      </c>
      <c r="D96" s="29">
        <v>121835</v>
      </c>
      <c r="E96" s="29">
        <v>121835</v>
      </c>
      <c r="F96" s="29">
        <v>121835.1</v>
      </c>
      <c r="G96" s="29">
        <v>121835</v>
      </c>
      <c r="H96" s="47">
        <v>633.64</v>
      </c>
      <c r="I96" s="2">
        <f t="shared" si="11"/>
        <v>0.10000000000582077</v>
      </c>
      <c r="J96" s="2"/>
      <c r="K96" s="47">
        <v>6221</v>
      </c>
      <c r="L96" s="25">
        <v>8741</v>
      </c>
      <c r="M96" s="52">
        <v>1396.8</v>
      </c>
      <c r="N96" s="66">
        <v>0</v>
      </c>
      <c r="O96" s="20">
        <v>0</v>
      </c>
      <c r="P96" s="20">
        <v>0</v>
      </c>
      <c r="Q96" s="20">
        <v>0</v>
      </c>
      <c r="R96" s="20">
        <v>0</v>
      </c>
      <c r="S96" s="20"/>
      <c r="T96" s="20"/>
      <c r="U96" s="20">
        <v>0</v>
      </c>
      <c r="V96" s="20">
        <v>0</v>
      </c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46"/>
      <c r="AS96" s="20"/>
      <c r="AT96" s="25">
        <v>10245</v>
      </c>
      <c r="AU96" s="60">
        <f t="shared" si="10"/>
        <v>140821</v>
      </c>
    </row>
    <row r="97" spans="1:47" ht="18" customHeight="1">
      <c r="A97" s="30" t="s">
        <v>144</v>
      </c>
      <c r="B97" s="31">
        <v>10077464</v>
      </c>
      <c r="C97" s="31" t="s">
        <v>81</v>
      </c>
      <c r="D97" s="29">
        <v>15720</v>
      </c>
      <c r="E97" s="29">
        <v>15720</v>
      </c>
      <c r="F97" s="29">
        <v>15719.9</v>
      </c>
      <c r="G97" s="29">
        <v>15719.9</v>
      </c>
      <c r="H97" s="47">
        <v>0</v>
      </c>
      <c r="I97" s="2"/>
      <c r="J97" s="2">
        <f t="shared" si="12"/>
        <v>-0.1000000000003638</v>
      </c>
      <c r="K97" s="47">
        <v>0</v>
      </c>
      <c r="L97" s="25">
        <v>3128</v>
      </c>
      <c r="M97" s="52">
        <v>0</v>
      </c>
      <c r="N97" s="66">
        <v>0</v>
      </c>
      <c r="O97" s="20">
        <v>0</v>
      </c>
      <c r="P97" s="20">
        <v>0</v>
      </c>
      <c r="Q97" s="20">
        <v>0</v>
      </c>
      <c r="R97" s="20">
        <v>0</v>
      </c>
      <c r="S97" s="20"/>
      <c r="T97" s="20"/>
      <c r="U97" s="20">
        <v>0</v>
      </c>
      <c r="V97" s="20">
        <v>0</v>
      </c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46"/>
      <c r="AS97" s="20"/>
      <c r="AT97" s="25">
        <v>0</v>
      </c>
      <c r="AU97" s="60">
        <f t="shared" si="10"/>
        <v>18847.9</v>
      </c>
    </row>
    <row r="98" spans="1:47" ht="31.5" customHeight="1">
      <c r="A98" s="30" t="s">
        <v>90</v>
      </c>
      <c r="B98" s="31">
        <v>801600029</v>
      </c>
      <c r="C98" s="31" t="s">
        <v>81</v>
      </c>
      <c r="D98" s="29">
        <v>44470</v>
      </c>
      <c r="E98" s="29">
        <v>44470</v>
      </c>
      <c r="F98" s="29">
        <v>44470.5</v>
      </c>
      <c r="G98" s="29">
        <v>44470</v>
      </c>
      <c r="H98" s="47">
        <v>539.4</v>
      </c>
      <c r="I98" s="2">
        <f t="shared" si="11"/>
        <v>0.5</v>
      </c>
      <c r="J98" s="2"/>
      <c r="K98" s="47">
        <v>1626</v>
      </c>
      <c r="L98" s="25">
        <v>892</v>
      </c>
      <c r="M98" s="52">
        <v>279.36</v>
      </c>
      <c r="N98" s="25">
        <v>0</v>
      </c>
      <c r="O98" s="20">
        <v>1016.73</v>
      </c>
      <c r="P98" s="20">
        <v>0</v>
      </c>
      <c r="Q98" s="20">
        <v>53</v>
      </c>
      <c r="R98" s="20">
        <v>284</v>
      </c>
      <c r="S98" s="20"/>
      <c r="T98" s="20"/>
      <c r="U98" s="20">
        <v>0</v>
      </c>
      <c r="V98" s="20">
        <v>0</v>
      </c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46"/>
      <c r="AS98" s="20"/>
      <c r="AT98" s="25">
        <v>4700</v>
      </c>
      <c r="AU98" s="60">
        <f t="shared" si="10"/>
        <v>51362.73</v>
      </c>
    </row>
    <row r="99" spans="1:47" ht="12.75">
      <c r="A99" s="30" t="s">
        <v>40</v>
      </c>
      <c r="B99" s="31">
        <v>19177463</v>
      </c>
      <c r="C99" s="31" t="s">
        <v>81</v>
      </c>
      <c r="D99" s="29">
        <v>48162</v>
      </c>
      <c r="E99" s="29">
        <v>48162</v>
      </c>
      <c r="F99" s="29">
        <v>48161.07</v>
      </c>
      <c r="G99" s="29">
        <v>48161.07</v>
      </c>
      <c r="H99" s="47">
        <v>0</v>
      </c>
      <c r="I99" s="2"/>
      <c r="J99" s="2">
        <f t="shared" si="12"/>
        <v>-0.930000000000291</v>
      </c>
      <c r="K99" s="47">
        <v>4712</v>
      </c>
      <c r="L99" s="25">
        <v>1268</v>
      </c>
      <c r="M99" s="52">
        <v>1990.44</v>
      </c>
      <c r="N99" s="25">
        <v>0</v>
      </c>
      <c r="O99" s="20">
        <v>4821.869999999999</v>
      </c>
      <c r="P99" s="20">
        <v>0</v>
      </c>
      <c r="Q99" s="20">
        <v>213</v>
      </c>
      <c r="R99" s="20">
        <v>1428</v>
      </c>
      <c r="S99" s="20"/>
      <c r="T99" s="20"/>
      <c r="U99" s="20">
        <v>0</v>
      </c>
      <c r="V99" s="20">
        <v>0</v>
      </c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46"/>
      <c r="AS99" s="20"/>
      <c r="AT99" s="25">
        <v>3572</v>
      </c>
      <c r="AU99" s="60">
        <f t="shared" si="10"/>
        <v>59250.94</v>
      </c>
    </row>
    <row r="100" spans="1:47" ht="25.5">
      <c r="A100" s="30" t="s">
        <v>41</v>
      </c>
      <c r="B100" s="31">
        <v>10077487</v>
      </c>
      <c r="C100" s="31" t="s">
        <v>81</v>
      </c>
      <c r="D100" s="29">
        <v>36201</v>
      </c>
      <c r="E100" s="29">
        <v>36201</v>
      </c>
      <c r="F100" s="29">
        <v>36081.68</v>
      </c>
      <c r="G100" s="29">
        <v>36081.67999999999</v>
      </c>
      <c r="H100" s="47">
        <v>0</v>
      </c>
      <c r="I100" s="2"/>
      <c r="J100" s="2">
        <f t="shared" si="12"/>
        <v>-119.31999999999971</v>
      </c>
      <c r="K100" s="47">
        <v>2445</v>
      </c>
      <c r="L100" s="25">
        <v>520</v>
      </c>
      <c r="M100" s="52">
        <v>0</v>
      </c>
      <c r="N100" s="25">
        <v>0</v>
      </c>
      <c r="O100" s="20">
        <v>0</v>
      </c>
      <c r="P100" s="20">
        <v>0</v>
      </c>
      <c r="Q100" s="20">
        <v>0</v>
      </c>
      <c r="R100" s="20">
        <v>0</v>
      </c>
      <c r="S100" s="20"/>
      <c r="T100" s="20"/>
      <c r="U100" s="20">
        <v>0</v>
      </c>
      <c r="V100" s="20">
        <v>0</v>
      </c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46"/>
      <c r="AS100" s="20"/>
      <c r="AT100" s="25">
        <v>6984</v>
      </c>
      <c r="AU100" s="60">
        <f t="shared" si="10"/>
        <v>43585.67999999999</v>
      </c>
    </row>
    <row r="101" spans="1:47" ht="25.5">
      <c r="A101" s="30" t="s">
        <v>42</v>
      </c>
      <c r="B101" s="31">
        <v>19177449</v>
      </c>
      <c r="C101" s="31" t="s">
        <v>81</v>
      </c>
      <c r="D101" s="29">
        <v>29886</v>
      </c>
      <c r="E101" s="29">
        <v>29886</v>
      </c>
      <c r="F101" s="29">
        <v>29885.97</v>
      </c>
      <c r="G101" s="29">
        <v>29885.97</v>
      </c>
      <c r="H101" s="47">
        <v>184.76</v>
      </c>
      <c r="I101" s="2"/>
      <c r="J101" s="2">
        <f t="shared" si="12"/>
        <v>-0.029999999998835847</v>
      </c>
      <c r="K101" s="47">
        <v>153</v>
      </c>
      <c r="L101" s="25">
        <v>12</v>
      </c>
      <c r="M101" s="52">
        <v>0</v>
      </c>
      <c r="N101" s="25">
        <v>0</v>
      </c>
      <c r="O101" s="20">
        <v>0</v>
      </c>
      <c r="P101" s="20">
        <v>0</v>
      </c>
      <c r="Q101" s="20">
        <v>0</v>
      </c>
      <c r="R101" s="20">
        <v>0</v>
      </c>
      <c r="S101" s="20"/>
      <c r="T101" s="20"/>
      <c r="U101" s="20">
        <v>29448.12</v>
      </c>
      <c r="V101" s="20">
        <v>0</v>
      </c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46"/>
      <c r="AS101" s="20"/>
      <c r="AT101" s="25">
        <v>15548</v>
      </c>
      <c r="AU101" s="60">
        <f t="shared" si="10"/>
        <v>74894.09</v>
      </c>
    </row>
    <row r="102" spans="1:47" ht="25.5">
      <c r="A102" s="30" t="s">
        <v>43</v>
      </c>
      <c r="B102" s="31">
        <v>19377430</v>
      </c>
      <c r="C102" s="31" t="s">
        <v>81</v>
      </c>
      <c r="D102" s="29">
        <v>16069</v>
      </c>
      <c r="E102" s="29">
        <v>16069</v>
      </c>
      <c r="F102" s="29">
        <v>16068.73</v>
      </c>
      <c r="G102" s="29">
        <v>16068.73</v>
      </c>
      <c r="H102" s="47">
        <v>161.20000000000002</v>
      </c>
      <c r="I102" s="2"/>
      <c r="J102" s="2">
        <f t="shared" si="12"/>
        <v>-0.27000000000043656</v>
      </c>
      <c r="K102" s="47">
        <v>1860</v>
      </c>
      <c r="L102" s="25">
        <v>1524</v>
      </c>
      <c r="M102" s="52">
        <v>151.32</v>
      </c>
      <c r="N102" s="25">
        <v>0</v>
      </c>
      <c r="O102" s="20">
        <v>0</v>
      </c>
      <c r="P102" s="20"/>
      <c r="Q102" s="20">
        <v>0</v>
      </c>
      <c r="R102" s="20">
        <v>0</v>
      </c>
      <c r="S102" s="20"/>
      <c r="T102" s="20"/>
      <c r="U102" s="20">
        <v>0</v>
      </c>
      <c r="V102" s="20">
        <v>0</v>
      </c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46"/>
      <c r="AS102" s="20"/>
      <c r="AT102" s="25">
        <v>836</v>
      </c>
      <c r="AU102" s="60">
        <f t="shared" si="10"/>
        <v>18428.73</v>
      </c>
    </row>
    <row r="103" spans="1:47" ht="25.5">
      <c r="A103" s="30" t="s">
        <v>145</v>
      </c>
      <c r="B103" s="31">
        <v>801000001</v>
      </c>
      <c r="C103" s="31" t="s">
        <v>81</v>
      </c>
      <c r="D103" s="29">
        <v>17544</v>
      </c>
      <c r="E103" s="29">
        <v>17544</v>
      </c>
      <c r="F103" s="29">
        <v>17647.72</v>
      </c>
      <c r="G103" s="29">
        <v>17544</v>
      </c>
      <c r="H103" s="47">
        <v>709.28</v>
      </c>
      <c r="I103" s="2">
        <f t="shared" si="11"/>
        <v>103.72000000000116</v>
      </c>
      <c r="J103" s="2"/>
      <c r="K103" s="47">
        <v>225</v>
      </c>
      <c r="L103" s="25">
        <v>108</v>
      </c>
      <c r="M103" s="52">
        <v>1559.7600000000002</v>
      </c>
      <c r="N103" s="25">
        <v>0</v>
      </c>
      <c r="O103" s="20">
        <v>27647.290000000008</v>
      </c>
      <c r="P103" s="20">
        <v>0</v>
      </c>
      <c r="Q103" s="20">
        <v>716</v>
      </c>
      <c r="R103" s="20">
        <v>4352</v>
      </c>
      <c r="S103" s="20"/>
      <c r="T103" s="20"/>
      <c r="U103" s="20">
        <v>0</v>
      </c>
      <c r="V103" s="20">
        <v>0</v>
      </c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46"/>
      <c r="AS103" s="20"/>
      <c r="AT103" s="25">
        <v>5080</v>
      </c>
      <c r="AU103" s="60">
        <f t="shared" si="10"/>
        <v>54731.29000000001</v>
      </c>
    </row>
    <row r="104" spans="1:47" ht="25.5">
      <c r="A104" s="30" t="s">
        <v>44</v>
      </c>
      <c r="B104" s="31">
        <v>19177420</v>
      </c>
      <c r="C104" s="31" t="s">
        <v>81</v>
      </c>
      <c r="D104" s="29">
        <v>92040</v>
      </c>
      <c r="E104" s="29">
        <v>92040</v>
      </c>
      <c r="F104" s="29">
        <v>92040.41</v>
      </c>
      <c r="G104" s="29">
        <v>92040</v>
      </c>
      <c r="H104" s="47">
        <v>989.52</v>
      </c>
      <c r="I104" s="2">
        <f t="shared" si="11"/>
        <v>0.41000000000349246</v>
      </c>
      <c r="J104" s="2"/>
      <c r="K104" s="47">
        <v>6008</v>
      </c>
      <c r="L104" s="25">
        <v>8540</v>
      </c>
      <c r="M104" s="52">
        <v>954.48</v>
      </c>
      <c r="N104" s="25">
        <v>0</v>
      </c>
      <c r="O104" s="20">
        <v>8554.51</v>
      </c>
      <c r="P104" s="20">
        <v>0</v>
      </c>
      <c r="Q104" s="20">
        <v>1685</v>
      </c>
      <c r="R104" s="20">
        <v>968</v>
      </c>
      <c r="S104" s="20"/>
      <c r="T104" s="20"/>
      <c r="U104" s="20">
        <v>0</v>
      </c>
      <c r="V104" s="20">
        <v>0</v>
      </c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46"/>
      <c r="AS104" s="20"/>
      <c r="AT104" s="25">
        <v>44</v>
      </c>
      <c r="AU104" s="60">
        <f t="shared" si="10"/>
        <v>110146.51</v>
      </c>
    </row>
    <row r="105" spans="1:47" ht="25.5">
      <c r="A105" s="30" t="s">
        <v>45</v>
      </c>
      <c r="B105" s="31">
        <v>10000492</v>
      </c>
      <c r="C105" s="31" t="s">
        <v>81</v>
      </c>
      <c r="D105" s="29">
        <v>21964</v>
      </c>
      <c r="E105" s="29">
        <v>21964</v>
      </c>
      <c r="F105" s="29">
        <v>21963.74</v>
      </c>
      <c r="G105" s="29">
        <v>21963.74</v>
      </c>
      <c r="H105" s="47">
        <v>363.32</v>
      </c>
      <c r="I105" s="2"/>
      <c r="J105" s="2">
        <f t="shared" si="12"/>
        <v>-0.2599999999983993</v>
      </c>
      <c r="K105" s="47">
        <v>2468</v>
      </c>
      <c r="L105" s="25">
        <v>148</v>
      </c>
      <c r="M105" s="52">
        <v>2246.52</v>
      </c>
      <c r="N105" s="25">
        <v>0</v>
      </c>
      <c r="O105" s="20">
        <v>0</v>
      </c>
      <c r="P105" s="20">
        <v>0</v>
      </c>
      <c r="Q105" s="20">
        <v>0</v>
      </c>
      <c r="R105" s="20">
        <v>0</v>
      </c>
      <c r="S105" s="20"/>
      <c r="T105" s="20"/>
      <c r="U105" s="20">
        <v>0</v>
      </c>
      <c r="V105" s="20">
        <v>0</v>
      </c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46"/>
      <c r="AS105" s="20"/>
      <c r="AT105" s="25">
        <v>2800</v>
      </c>
      <c r="AU105" s="60">
        <f t="shared" si="10"/>
        <v>24911.74</v>
      </c>
    </row>
    <row r="106" spans="1:47" ht="25.5">
      <c r="A106" s="30" t="s">
        <v>46</v>
      </c>
      <c r="B106" s="31">
        <v>19477428</v>
      </c>
      <c r="C106" s="31" t="s">
        <v>81</v>
      </c>
      <c r="D106" s="29">
        <v>57033</v>
      </c>
      <c r="E106" s="29">
        <v>57033</v>
      </c>
      <c r="F106" s="29">
        <v>47321.15</v>
      </c>
      <c r="G106" s="29">
        <v>47321.149999999994</v>
      </c>
      <c r="H106" s="47">
        <v>453.09999999999997</v>
      </c>
      <c r="I106" s="2"/>
      <c r="J106" s="2">
        <f t="shared" si="12"/>
        <v>-9711.849999999999</v>
      </c>
      <c r="K106" s="47">
        <v>6177</v>
      </c>
      <c r="L106" s="25">
        <v>268</v>
      </c>
      <c r="M106" s="52">
        <v>0</v>
      </c>
      <c r="N106" s="25">
        <v>0</v>
      </c>
      <c r="O106" s="20">
        <v>0</v>
      </c>
      <c r="P106" s="20">
        <v>0</v>
      </c>
      <c r="Q106" s="20">
        <v>0</v>
      </c>
      <c r="R106" s="20">
        <v>0</v>
      </c>
      <c r="S106" s="20"/>
      <c r="T106" s="20"/>
      <c r="U106" s="20">
        <v>0</v>
      </c>
      <c r="V106" s="20">
        <v>0</v>
      </c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46"/>
      <c r="AS106" s="20"/>
      <c r="AT106" s="25">
        <v>0</v>
      </c>
      <c r="AU106" s="60">
        <f t="shared" si="10"/>
        <v>47589.149999999994</v>
      </c>
    </row>
    <row r="107" spans="1:47" ht="25.5">
      <c r="A107" s="30" t="s">
        <v>47</v>
      </c>
      <c r="B107" s="31">
        <v>19477466</v>
      </c>
      <c r="C107" s="31" t="s">
        <v>81</v>
      </c>
      <c r="D107" s="29">
        <v>87436</v>
      </c>
      <c r="E107" s="29">
        <v>87436</v>
      </c>
      <c r="F107" s="29">
        <v>87436.14</v>
      </c>
      <c r="G107" s="29">
        <v>87436</v>
      </c>
      <c r="H107" s="47">
        <v>1461.96</v>
      </c>
      <c r="I107" s="2">
        <f t="shared" si="11"/>
        <v>0.13999999999941792</v>
      </c>
      <c r="J107" s="2"/>
      <c r="K107" s="47">
        <v>9974</v>
      </c>
      <c r="L107" s="25">
        <v>13456</v>
      </c>
      <c r="M107" s="52">
        <v>1792.56</v>
      </c>
      <c r="N107" s="25">
        <v>0</v>
      </c>
      <c r="O107" s="20">
        <v>0</v>
      </c>
      <c r="P107" s="20">
        <v>0</v>
      </c>
      <c r="Q107" s="20">
        <v>0</v>
      </c>
      <c r="R107" s="20">
        <v>0</v>
      </c>
      <c r="S107" s="20"/>
      <c r="T107" s="20"/>
      <c r="U107" s="20">
        <v>0</v>
      </c>
      <c r="V107" s="20">
        <v>0</v>
      </c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46"/>
      <c r="AS107" s="20"/>
      <c r="AT107" s="25">
        <v>68</v>
      </c>
      <c r="AU107" s="60">
        <f t="shared" si="10"/>
        <v>100960</v>
      </c>
    </row>
    <row r="108" spans="1:47" ht="25.5">
      <c r="A108" s="30" t="s">
        <v>48</v>
      </c>
      <c r="B108" s="31">
        <v>10000491</v>
      </c>
      <c r="C108" s="31" t="s">
        <v>81</v>
      </c>
      <c r="D108" s="29">
        <v>55452</v>
      </c>
      <c r="E108" s="29">
        <v>55452</v>
      </c>
      <c r="F108" s="29">
        <v>55452.15</v>
      </c>
      <c r="G108" s="29">
        <v>55452</v>
      </c>
      <c r="H108" s="47">
        <v>1285.8799999999999</v>
      </c>
      <c r="I108" s="2">
        <f t="shared" si="11"/>
        <v>0.1500000000014552</v>
      </c>
      <c r="J108" s="2"/>
      <c r="K108" s="47">
        <v>2811</v>
      </c>
      <c r="L108" s="25">
        <v>364</v>
      </c>
      <c r="M108" s="52">
        <v>2770.3199999999997</v>
      </c>
      <c r="N108" s="25">
        <v>0</v>
      </c>
      <c r="O108" s="20">
        <v>0</v>
      </c>
      <c r="P108" s="20">
        <v>0</v>
      </c>
      <c r="Q108" s="20">
        <v>0</v>
      </c>
      <c r="R108" s="20">
        <v>0</v>
      </c>
      <c r="S108" s="20"/>
      <c r="T108" s="20"/>
      <c r="U108" s="20">
        <v>0</v>
      </c>
      <c r="V108" s="20">
        <v>0</v>
      </c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46"/>
      <c r="AS108" s="20"/>
      <c r="AT108" s="25">
        <v>10636</v>
      </c>
      <c r="AU108" s="60">
        <f t="shared" si="10"/>
        <v>66452</v>
      </c>
    </row>
    <row r="109" spans="1:47" ht="25.5">
      <c r="A109" s="30" t="s">
        <v>98</v>
      </c>
      <c r="B109" s="31">
        <v>19177419</v>
      </c>
      <c r="C109" s="31" t="s">
        <v>81</v>
      </c>
      <c r="D109" s="29">
        <v>51539</v>
      </c>
      <c r="E109" s="29">
        <v>51539</v>
      </c>
      <c r="F109" s="29">
        <v>51538.96</v>
      </c>
      <c r="G109" s="29">
        <v>51538.96</v>
      </c>
      <c r="H109" s="47">
        <v>1726.48</v>
      </c>
      <c r="I109" s="2"/>
      <c r="J109" s="2">
        <f t="shared" si="12"/>
        <v>-0.040000000000873115</v>
      </c>
      <c r="K109" s="47">
        <v>6478</v>
      </c>
      <c r="L109" s="25">
        <v>13572</v>
      </c>
      <c r="M109" s="52">
        <v>0</v>
      </c>
      <c r="N109" s="25">
        <v>0</v>
      </c>
      <c r="O109" s="20">
        <v>0</v>
      </c>
      <c r="P109" s="20">
        <v>0</v>
      </c>
      <c r="Q109" s="20">
        <v>0</v>
      </c>
      <c r="R109" s="20">
        <v>0</v>
      </c>
      <c r="S109" s="20"/>
      <c r="T109" s="20"/>
      <c r="U109" s="20">
        <v>0</v>
      </c>
      <c r="V109" s="20">
        <v>0</v>
      </c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46"/>
      <c r="AS109" s="20"/>
      <c r="AT109" s="25">
        <v>52</v>
      </c>
      <c r="AU109" s="60">
        <f t="shared" si="10"/>
        <v>65162.96</v>
      </c>
    </row>
    <row r="110" spans="1:47" ht="25.5">
      <c r="A110" s="30" t="s">
        <v>49</v>
      </c>
      <c r="B110" s="31">
        <v>19477408</v>
      </c>
      <c r="C110" s="31" t="s">
        <v>81</v>
      </c>
      <c r="D110" s="29">
        <v>92667</v>
      </c>
      <c r="E110" s="29">
        <v>92667</v>
      </c>
      <c r="F110" s="29">
        <v>92666.73</v>
      </c>
      <c r="G110" s="29">
        <v>92666.73</v>
      </c>
      <c r="H110" s="47">
        <v>845.6800000000001</v>
      </c>
      <c r="I110" s="2"/>
      <c r="J110" s="2">
        <f t="shared" si="12"/>
        <v>-0.27000000000407454</v>
      </c>
      <c r="K110" s="47">
        <v>2455</v>
      </c>
      <c r="L110" s="25">
        <v>7338</v>
      </c>
      <c r="M110" s="52">
        <v>558.72</v>
      </c>
      <c r="N110" s="25">
        <v>0</v>
      </c>
      <c r="O110" s="20">
        <v>0</v>
      </c>
      <c r="P110" s="20">
        <v>0</v>
      </c>
      <c r="Q110" s="20">
        <v>0</v>
      </c>
      <c r="R110" s="20">
        <v>0</v>
      </c>
      <c r="S110" s="20"/>
      <c r="T110" s="20"/>
      <c r="U110" s="20">
        <v>0</v>
      </c>
      <c r="V110" s="20">
        <v>0</v>
      </c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46"/>
      <c r="AS110" s="20"/>
      <c r="AT110" s="25">
        <v>5194</v>
      </c>
      <c r="AU110" s="60">
        <f t="shared" si="10"/>
        <v>105198.73</v>
      </c>
    </row>
    <row r="111" spans="1:47" ht="18.75" customHeight="1">
      <c r="A111" s="30" t="s">
        <v>146</v>
      </c>
      <c r="B111" s="31">
        <v>10000945</v>
      </c>
      <c r="C111" s="31" t="s">
        <v>81</v>
      </c>
      <c r="D111" s="29">
        <v>128479</v>
      </c>
      <c r="E111" s="29">
        <v>128479</v>
      </c>
      <c r="F111" s="29">
        <v>128479.18</v>
      </c>
      <c r="G111" s="29">
        <v>128479</v>
      </c>
      <c r="H111" s="47">
        <v>1150.44</v>
      </c>
      <c r="I111" s="2">
        <f t="shared" si="11"/>
        <v>0.17999999999301508</v>
      </c>
      <c r="J111" s="2"/>
      <c r="K111" s="47">
        <v>3420</v>
      </c>
      <c r="L111" s="25">
        <v>2500</v>
      </c>
      <c r="M111" s="52">
        <v>2351.2799999999997</v>
      </c>
      <c r="N111" s="25">
        <v>0</v>
      </c>
      <c r="O111" s="20">
        <v>3545.41</v>
      </c>
      <c r="P111" s="20">
        <v>0</v>
      </c>
      <c r="Q111" s="20">
        <v>133</v>
      </c>
      <c r="R111" s="20">
        <v>984</v>
      </c>
      <c r="S111" s="20"/>
      <c r="T111" s="20"/>
      <c r="U111" s="20">
        <v>0</v>
      </c>
      <c r="V111" s="20">
        <v>0</v>
      </c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46"/>
      <c r="AS111" s="20"/>
      <c r="AT111" s="25">
        <v>13072</v>
      </c>
      <c r="AU111" s="60">
        <f t="shared" si="10"/>
        <v>148580.41</v>
      </c>
    </row>
    <row r="112" spans="1:47" ht="25.5">
      <c r="A112" s="30" t="s">
        <v>50</v>
      </c>
      <c r="B112" s="31">
        <v>19177439</v>
      </c>
      <c r="C112" s="31" t="s">
        <v>81</v>
      </c>
      <c r="D112" s="29">
        <v>52717</v>
      </c>
      <c r="E112" s="29">
        <v>52717</v>
      </c>
      <c r="F112" s="29">
        <v>52716.78</v>
      </c>
      <c r="G112" s="29">
        <v>52716.78</v>
      </c>
      <c r="H112" s="47">
        <v>355.88</v>
      </c>
      <c r="I112" s="2"/>
      <c r="J112" s="2">
        <f t="shared" si="12"/>
        <v>-0.22000000000116415</v>
      </c>
      <c r="K112" s="47">
        <v>7353</v>
      </c>
      <c r="L112" s="25">
        <v>216</v>
      </c>
      <c r="M112" s="52">
        <v>1152.36</v>
      </c>
      <c r="N112" s="25">
        <v>0</v>
      </c>
      <c r="O112" s="20">
        <v>0</v>
      </c>
      <c r="P112" s="20">
        <v>0</v>
      </c>
      <c r="Q112" s="20">
        <v>0</v>
      </c>
      <c r="R112" s="20">
        <v>0</v>
      </c>
      <c r="S112" s="20"/>
      <c r="T112" s="20"/>
      <c r="U112" s="20">
        <v>0</v>
      </c>
      <c r="V112" s="20">
        <v>0</v>
      </c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46"/>
      <c r="AS112" s="20"/>
      <c r="AT112" s="25">
        <v>4224</v>
      </c>
      <c r="AU112" s="60">
        <f t="shared" si="10"/>
        <v>57156.78</v>
      </c>
    </row>
    <row r="113" spans="1:47" ht="12.75">
      <c r="A113" s="30" t="s">
        <v>91</v>
      </c>
      <c r="B113" s="31">
        <v>130077420</v>
      </c>
      <c r="C113" s="31" t="s">
        <v>81</v>
      </c>
      <c r="D113" s="29">
        <v>81603</v>
      </c>
      <c r="E113" s="29">
        <v>81603</v>
      </c>
      <c r="F113" s="29">
        <v>81603.21</v>
      </c>
      <c r="G113" s="29">
        <v>81603</v>
      </c>
      <c r="H113" s="47">
        <v>920.0800000000002</v>
      </c>
      <c r="I113" s="2">
        <f t="shared" si="11"/>
        <v>0.21000000000640284</v>
      </c>
      <c r="J113" s="2"/>
      <c r="K113" s="47">
        <v>8305</v>
      </c>
      <c r="L113" s="25">
        <v>536</v>
      </c>
      <c r="M113" s="52">
        <v>2304.72</v>
      </c>
      <c r="N113" s="25">
        <v>0</v>
      </c>
      <c r="O113" s="20">
        <v>0</v>
      </c>
      <c r="P113" s="20">
        <v>0</v>
      </c>
      <c r="Q113" s="20">
        <v>0</v>
      </c>
      <c r="R113" s="20">
        <v>0</v>
      </c>
      <c r="S113" s="20"/>
      <c r="T113" s="20"/>
      <c r="U113" s="20">
        <v>0</v>
      </c>
      <c r="V113" s="20">
        <v>0</v>
      </c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46"/>
      <c r="AS113" s="20"/>
      <c r="AT113" s="25">
        <v>9196</v>
      </c>
      <c r="AU113" s="60">
        <f t="shared" si="10"/>
        <v>91335</v>
      </c>
    </row>
    <row r="114" spans="1:47" ht="31.5" customHeight="1">
      <c r="A114" s="30" t="s">
        <v>147</v>
      </c>
      <c r="B114" s="31">
        <v>19177406</v>
      </c>
      <c r="C114" s="31" t="s">
        <v>81</v>
      </c>
      <c r="D114" s="29">
        <v>86409</v>
      </c>
      <c r="E114" s="29">
        <v>86409</v>
      </c>
      <c r="F114" s="29">
        <v>86409.37</v>
      </c>
      <c r="G114" s="29">
        <v>86409</v>
      </c>
      <c r="H114" s="47">
        <v>1240.39</v>
      </c>
      <c r="I114" s="2">
        <f t="shared" si="11"/>
        <v>0.3699999999953434</v>
      </c>
      <c r="J114" s="2"/>
      <c r="K114" s="47">
        <v>5668</v>
      </c>
      <c r="L114" s="25">
        <v>12066</v>
      </c>
      <c r="M114" s="52">
        <v>128.04000000000002</v>
      </c>
      <c r="N114" s="25">
        <v>0</v>
      </c>
      <c r="O114" s="20">
        <v>0</v>
      </c>
      <c r="P114" s="20">
        <v>0</v>
      </c>
      <c r="Q114" s="20">
        <v>0</v>
      </c>
      <c r="R114" s="20">
        <v>0</v>
      </c>
      <c r="S114" s="20"/>
      <c r="T114" s="20"/>
      <c r="U114" s="20">
        <v>0</v>
      </c>
      <c r="V114" s="20">
        <v>0</v>
      </c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46"/>
      <c r="AS114" s="20"/>
      <c r="AT114" s="25">
        <v>9602</v>
      </c>
      <c r="AU114" s="60">
        <f t="shared" si="10"/>
        <v>108077</v>
      </c>
    </row>
    <row r="115" spans="1:47" ht="25.5">
      <c r="A115" s="30" t="s">
        <v>51</v>
      </c>
      <c r="B115" s="31">
        <v>19177452</v>
      </c>
      <c r="C115" s="31" t="s">
        <v>81</v>
      </c>
      <c r="D115" s="29">
        <v>0</v>
      </c>
      <c r="E115" s="29">
        <v>0</v>
      </c>
      <c r="F115" s="29">
        <v>0</v>
      </c>
      <c r="G115" s="29">
        <v>0</v>
      </c>
      <c r="H115" s="47">
        <v>0</v>
      </c>
      <c r="I115" s="2">
        <f t="shared" si="11"/>
        <v>0</v>
      </c>
      <c r="J115" s="2">
        <f t="shared" si="12"/>
        <v>0</v>
      </c>
      <c r="K115" s="47">
        <v>0</v>
      </c>
      <c r="L115" s="25">
        <v>29300</v>
      </c>
      <c r="M115" s="52">
        <v>151.32</v>
      </c>
      <c r="N115" s="25">
        <v>0</v>
      </c>
      <c r="O115" s="20">
        <v>0</v>
      </c>
      <c r="P115" s="20">
        <v>0</v>
      </c>
      <c r="Q115" s="20">
        <v>0</v>
      </c>
      <c r="R115" s="20">
        <v>0</v>
      </c>
      <c r="S115" s="20"/>
      <c r="T115" s="20"/>
      <c r="U115" s="20">
        <v>121923.61</v>
      </c>
      <c r="V115" s="20">
        <v>0</v>
      </c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46"/>
      <c r="AS115" s="20"/>
      <c r="AT115" s="25">
        <v>0</v>
      </c>
      <c r="AU115" s="60">
        <f t="shared" si="10"/>
        <v>151223.61</v>
      </c>
    </row>
    <row r="116" spans="1:47" ht="25.5">
      <c r="A116" s="30" t="s">
        <v>148</v>
      </c>
      <c r="B116" s="31">
        <v>801400007</v>
      </c>
      <c r="C116" s="31" t="s">
        <v>81</v>
      </c>
      <c r="D116" s="29">
        <v>36137</v>
      </c>
      <c r="E116" s="29">
        <v>36137</v>
      </c>
      <c r="F116" s="29">
        <v>36137.06</v>
      </c>
      <c r="G116" s="29">
        <v>36137</v>
      </c>
      <c r="H116" s="47">
        <v>1021.76</v>
      </c>
      <c r="I116" s="2">
        <f t="shared" si="11"/>
        <v>0.059999999997671694</v>
      </c>
      <c r="J116" s="2"/>
      <c r="K116" s="47">
        <v>1018</v>
      </c>
      <c r="L116" s="25">
        <v>544</v>
      </c>
      <c r="M116" s="52">
        <v>2176.6800000000003</v>
      </c>
      <c r="N116" s="25">
        <v>0</v>
      </c>
      <c r="O116" s="20">
        <v>12177.83</v>
      </c>
      <c r="P116" s="20">
        <v>0</v>
      </c>
      <c r="Q116" s="20">
        <v>387</v>
      </c>
      <c r="R116" s="20">
        <v>1948</v>
      </c>
      <c r="S116" s="20"/>
      <c r="T116" s="20"/>
      <c r="U116" s="20">
        <v>0</v>
      </c>
      <c r="V116" s="20">
        <v>0</v>
      </c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46"/>
      <c r="AS116" s="20"/>
      <c r="AT116" s="25">
        <v>8884</v>
      </c>
      <c r="AU116" s="60">
        <f t="shared" si="10"/>
        <v>59690.83</v>
      </c>
    </row>
    <row r="117" spans="1:47" ht="25.5">
      <c r="A117" s="30" t="s">
        <v>52</v>
      </c>
      <c r="B117" s="31">
        <v>19377421</v>
      </c>
      <c r="C117" s="31" t="s">
        <v>81</v>
      </c>
      <c r="D117" s="29">
        <v>50709</v>
      </c>
      <c r="E117" s="29">
        <v>50709</v>
      </c>
      <c r="F117" s="29">
        <v>50708.94</v>
      </c>
      <c r="G117" s="29">
        <v>50708.939999999995</v>
      </c>
      <c r="H117" s="47">
        <v>1073.84</v>
      </c>
      <c r="I117" s="2"/>
      <c r="J117" s="2">
        <f t="shared" si="12"/>
        <v>-0.059999999997671694</v>
      </c>
      <c r="K117" s="47">
        <v>736</v>
      </c>
      <c r="L117" s="25">
        <v>716</v>
      </c>
      <c r="M117" s="52">
        <v>0</v>
      </c>
      <c r="N117" s="25">
        <v>0</v>
      </c>
      <c r="O117" s="20">
        <v>0</v>
      </c>
      <c r="P117" s="20">
        <v>0</v>
      </c>
      <c r="Q117" s="20">
        <v>0</v>
      </c>
      <c r="R117" s="20">
        <v>0</v>
      </c>
      <c r="S117" s="20"/>
      <c r="T117" s="20"/>
      <c r="U117" s="20">
        <v>0</v>
      </c>
      <c r="V117" s="20">
        <v>0</v>
      </c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46"/>
      <c r="AS117" s="20"/>
      <c r="AT117" s="25">
        <v>22132</v>
      </c>
      <c r="AU117" s="60">
        <f t="shared" si="10"/>
        <v>73556.94</v>
      </c>
    </row>
    <row r="118" spans="1:47" ht="25.5">
      <c r="A118" s="30" t="s">
        <v>53</v>
      </c>
      <c r="B118" s="31">
        <v>800800007</v>
      </c>
      <c r="C118" s="31" t="s">
        <v>81</v>
      </c>
      <c r="D118" s="29">
        <v>126112</v>
      </c>
      <c r="E118" s="29">
        <v>126112</v>
      </c>
      <c r="F118" s="29">
        <v>126111.57</v>
      </c>
      <c r="G118" s="29">
        <v>126111.56999999999</v>
      </c>
      <c r="H118" s="47">
        <v>543.12</v>
      </c>
      <c r="I118" s="2"/>
      <c r="J118" s="2">
        <f t="shared" si="12"/>
        <v>-0.4299999999930151</v>
      </c>
      <c r="K118" s="47">
        <v>7099</v>
      </c>
      <c r="L118" s="25">
        <v>1204</v>
      </c>
      <c r="M118" s="52">
        <v>0</v>
      </c>
      <c r="N118" s="25">
        <v>0</v>
      </c>
      <c r="O118" s="20">
        <v>0</v>
      </c>
      <c r="P118" s="20">
        <v>0</v>
      </c>
      <c r="Q118" s="20">
        <v>0</v>
      </c>
      <c r="R118" s="20">
        <v>0</v>
      </c>
      <c r="S118" s="20"/>
      <c r="T118" s="20"/>
      <c r="U118" s="20">
        <v>0</v>
      </c>
      <c r="V118" s="20">
        <v>0</v>
      </c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46"/>
      <c r="AS118" s="20"/>
      <c r="AT118" s="25">
        <v>13668</v>
      </c>
      <c r="AU118" s="60">
        <f t="shared" si="10"/>
        <v>140983.57</v>
      </c>
    </row>
    <row r="119" spans="1:47" ht="25.5">
      <c r="A119" s="30" t="s">
        <v>76</v>
      </c>
      <c r="B119" s="31">
        <v>19477410</v>
      </c>
      <c r="C119" s="31" t="s">
        <v>81</v>
      </c>
      <c r="D119" s="29">
        <v>61125</v>
      </c>
      <c r="E119" s="29">
        <v>61125</v>
      </c>
      <c r="F119" s="29">
        <v>61124.88</v>
      </c>
      <c r="G119" s="29">
        <v>61124.88</v>
      </c>
      <c r="H119" s="47">
        <v>1054</v>
      </c>
      <c r="I119" s="2"/>
      <c r="J119" s="2">
        <f t="shared" si="12"/>
        <v>-0.12000000000261934</v>
      </c>
      <c r="K119" s="47">
        <v>4541</v>
      </c>
      <c r="L119" s="25">
        <v>6712</v>
      </c>
      <c r="M119" s="52">
        <v>11.64</v>
      </c>
      <c r="N119" s="25">
        <v>0</v>
      </c>
      <c r="O119" s="20">
        <v>0</v>
      </c>
      <c r="P119" s="20">
        <v>0</v>
      </c>
      <c r="Q119" s="20">
        <v>0</v>
      </c>
      <c r="R119" s="20">
        <v>0</v>
      </c>
      <c r="S119" s="20"/>
      <c r="T119" s="20"/>
      <c r="U119" s="20">
        <v>0</v>
      </c>
      <c r="V119" s="20">
        <v>0</v>
      </c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46"/>
      <c r="AS119" s="20"/>
      <c r="AT119" s="25">
        <v>4184</v>
      </c>
      <c r="AU119" s="60">
        <f t="shared" si="10"/>
        <v>72020.88</v>
      </c>
    </row>
    <row r="120" spans="1:47" ht="25.5">
      <c r="A120" s="30" t="s">
        <v>54</v>
      </c>
      <c r="B120" s="31">
        <v>19477456</v>
      </c>
      <c r="C120" s="31" t="s">
        <v>81</v>
      </c>
      <c r="D120" s="29">
        <v>66689</v>
      </c>
      <c r="E120" s="29">
        <v>66689</v>
      </c>
      <c r="F120" s="29">
        <v>66689.42</v>
      </c>
      <c r="G120" s="29">
        <v>66689</v>
      </c>
      <c r="H120" s="47">
        <v>518.32</v>
      </c>
      <c r="I120" s="2">
        <f t="shared" si="11"/>
        <v>0.41999999999825377</v>
      </c>
      <c r="J120" s="2"/>
      <c r="K120" s="47">
        <v>10164</v>
      </c>
      <c r="L120" s="25">
        <v>6304</v>
      </c>
      <c r="M120" s="52">
        <v>384.12</v>
      </c>
      <c r="N120" s="25">
        <v>0</v>
      </c>
      <c r="O120" s="20">
        <v>0</v>
      </c>
      <c r="P120" s="20">
        <v>0</v>
      </c>
      <c r="Q120" s="20">
        <v>0</v>
      </c>
      <c r="R120" s="20">
        <v>0</v>
      </c>
      <c r="S120" s="20"/>
      <c r="T120" s="20"/>
      <c r="U120" s="20">
        <v>0</v>
      </c>
      <c r="V120" s="20">
        <v>0</v>
      </c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46"/>
      <c r="AS120" s="20"/>
      <c r="AT120" s="25">
        <v>256</v>
      </c>
      <c r="AU120" s="60">
        <f t="shared" si="10"/>
        <v>73249</v>
      </c>
    </row>
    <row r="121" spans="1:47" ht="25.5">
      <c r="A121" s="30" t="s">
        <v>92</v>
      </c>
      <c r="B121" s="31">
        <v>130077421</v>
      </c>
      <c r="C121" s="31" t="s">
        <v>81</v>
      </c>
      <c r="D121" s="29">
        <v>54674</v>
      </c>
      <c r="E121" s="29">
        <v>54674</v>
      </c>
      <c r="F121" s="29">
        <v>54673.51</v>
      </c>
      <c r="G121" s="29">
        <v>54673.51</v>
      </c>
      <c r="H121" s="47">
        <v>220.64000000000004</v>
      </c>
      <c r="I121" s="2"/>
      <c r="J121" s="2">
        <f t="shared" si="12"/>
        <v>-0.48999999999796273</v>
      </c>
      <c r="K121" s="47">
        <v>188</v>
      </c>
      <c r="L121" s="25">
        <v>41</v>
      </c>
      <c r="M121" s="52">
        <v>11.64</v>
      </c>
      <c r="N121" s="25">
        <v>0</v>
      </c>
      <c r="O121" s="20">
        <v>0</v>
      </c>
      <c r="P121" s="20">
        <v>0</v>
      </c>
      <c r="Q121" s="20">
        <v>0</v>
      </c>
      <c r="R121" s="20">
        <v>0</v>
      </c>
      <c r="S121" s="20"/>
      <c r="T121" s="20"/>
      <c r="U121" s="20">
        <v>0</v>
      </c>
      <c r="V121" s="20">
        <v>0</v>
      </c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46"/>
      <c r="AS121" s="20"/>
      <c r="AT121" s="25">
        <v>4263</v>
      </c>
      <c r="AU121" s="60">
        <f t="shared" si="10"/>
        <v>58977.51</v>
      </c>
    </row>
    <row r="122" spans="1:47" ht="25.5">
      <c r="A122" s="30" t="s">
        <v>77</v>
      </c>
      <c r="B122" s="31">
        <v>19577420</v>
      </c>
      <c r="C122" s="31" t="s">
        <v>81</v>
      </c>
      <c r="D122" s="29">
        <v>4489</v>
      </c>
      <c r="E122" s="29">
        <v>4489</v>
      </c>
      <c r="F122" s="29">
        <v>4238.49</v>
      </c>
      <c r="G122" s="29">
        <v>4238.49</v>
      </c>
      <c r="H122" s="47">
        <v>171.12</v>
      </c>
      <c r="I122" s="2"/>
      <c r="J122" s="2">
        <f t="shared" si="12"/>
        <v>-250.51000000000022</v>
      </c>
      <c r="K122" s="47">
        <v>587</v>
      </c>
      <c r="L122" s="25">
        <v>88</v>
      </c>
      <c r="M122" s="52">
        <v>221.16</v>
      </c>
      <c r="N122" s="25">
        <v>0</v>
      </c>
      <c r="O122" s="20">
        <v>2862.6600000000003</v>
      </c>
      <c r="P122" s="20">
        <v>0</v>
      </c>
      <c r="Q122" s="20">
        <v>307</v>
      </c>
      <c r="R122" s="20">
        <v>584</v>
      </c>
      <c r="S122" s="20"/>
      <c r="T122" s="20"/>
      <c r="U122" s="20">
        <v>0</v>
      </c>
      <c r="V122" s="20">
        <v>0</v>
      </c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46"/>
      <c r="AS122" s="20"/>
      <c r="AT122" s="25">
        <v>1092</v>
      </c>
      <c r="AU122" s="60">
        <f t="shared" si="10"/>
        <v>8865.15</v>
      </c>
    </row>
    <row r="123" spans="1:47" ht="25.5">
      <c r="A123" s="30" t="s">
        <v>55</v>
      </c>
      <c r="B123" s="31">
        <v>19177466</v>
      </c>
      <c r="C123" s="31" t="s">
        <v>81</v>
      </c>
      <c r="D123" s="29">
        <v>34928</v>
      </c>
      <c r="E123" s="29">
        <v>34928</v>
      </c>
      <c r="F123" s="29">
        <v>34928.5</v>
      </c>
      <c r="G123" s="29">
        <v>34928</v>
      </c>
      <c r="H123" s="47">
        <v>321.16</v>
      </c>
      <c r="I123" s="2">
        <f t="shared" si="11"/>
        <v>0.5</v>
      </c>
      <c r="J123" s="2"/>
      <c r="K123" s="47">
        <v>2728</v>
      </c>
      <c r="L123" s="25">
        <v>428</v>
      </c>
      <c r="M123" s="52">
        <v>989.4000000000001</v>
      </c>
      <c r="N123" s="25">
        <v>0</v>
      </c>
      <c r="O123" s="20">
        <v>305.35999999999996</v>
      </c>
      <c r="P123" s="20">
        <v>0</v>
      </c>
      <c r="Q123" s="20">
        <v>13</v>
      </c>
      <c r="R123" s="20">
        <v>72</v>
      </c>
      <c r="S123" s="20"/>
      <c r="T123" s="20"/>
      <c r="U123" s="20">
        <v>0</v>
      </c>
      <c r="V123" s="20">
        <v>0</v>
      </c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46"/>
      <c r="AS123" s="20"/>
      <c r="AT123" s="25">
        <v>2868</v>
      </c>
      <c r="AU123" s="60">
        <f t="shared" si="10"/>
        <v>38601.36</v>
      </c>
    </row>
    <row r="124" spans="1:47" ht="25.5">
      <c r="A124" s="30" t="s">
        <v>56</v>
      </c>
      <c r="B124" s="31">
        <v>801600025</v>
      </c>
      <c r="C124" s="31" t="s">
        <v>81</v>
      </c>
      <c r="D124" s="29">
        <v>41975</v>
      </c>
      <c r="E124" s="29">
        <v>41975</v>
      </c>
      <c r="F124" s="29">
        <v>41974.64</v>
      </c>
      <c r="G124" s="29">
        <v>41974.64</v>
      </c>
      <c r="H124" s="47">
        <v>978</v>
      </c>
      <c r="I124" s="2"/>
      <c r="J124" s="2">
        <f t="shared" si="12"/>
        <v>-0.3600000000005821</v>
      </c>
      <c r="K124" s="47">
        <v>3961</v>
      </c>
      <c r="L124" s="25">
        <v>2568</v>
      </c>
      <c r="M124" s="52">
        <v>314.28</v>
      </c>
      <c r="N124" s="66">
        <v>0</v>
      </c>
      <c r="O124" s="20">
        <v>0</v>
      </c>
      <c r="P124" s="20">
        <v>0</v>
      </c>
      <c r="Q124" s="20">
        <v>0</v>
      </c>
      <c r="R124" s="20">
        <v>0</v>
      </c>
      <c r="S124" s="20"/>
      <c r="T124" s="20"/>
      <c r="U124" s="20">
        <v>0</v>
      </c>
      <c r="V124" s="20">
        <v>0</v>
      </c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46"/>
      <c r="AS124" s="20"/>
      <c r="AT124" s="25">
        <v>6388</v>
      </c>
      <c r="AU124" s="60">
        <f t="shared" si="10"/>
        <v>50930.64</v>
      </c>
    </row>
    <row r="125" spans="1:47" ht="25.5">
      <c r="A125" s="30" t="s">
        <v>57</v>
      </c>
      <c r="B125" s="31">
        <v>19477430</v>
      </c>
      <c r="C125" s="31" t="s">
        <v>81</v>
      </c>
      <c r="D125" s="29">
        <v>23783</v>
      </c>
      <c r="E125" s="29">
        <v>23783</v>
      </c>
      <c r="F125" s="29">
        <v>23782.63</v>
      </c>
      <c r="G125" s="29">
        <v>23782.629999999997</v>
      </c>
      <c r="H125" s="47">
        <v>1282.16</v>
      </c>
      <c r="I125" s="2"/>
      <c r="J125" s="2">
        <f t="shared" si="12"/>
        <v>-0.36999999999898137</v>
      </c>
      <c r="K125" s="47">
        <v>2359</v>
      </c>
      <c r="L125" s="25">
        <v>292</v>
      </c>
      <c r="M125" s="52">
        <v>69.84</v>
      </c>
      <c r="N125" s="66">
        <v>0</v>
      </c>
      <c r="O125" s="20">
        <v>23724.11999999999</v>
      </c>
      <c r="P125" s="20">
        <v>0</v>
      </c>
      <c r="Q125" s="20">
        <v>607</v>
      </c>
      <c r="R125" s="20">
        <v>4616</v>
      </c>
      <c r="S125" s="20"/>
      <c r="T125" s="20"/>
      <c r="U125" s="20">
        <v>0</v>
      </c>
      <c r="V125" s="20">
        <v>0</v>
      </c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46"/>
      <c r="AS125" s="20"/>
      <c r="AT125" s="25">
        <v>6880</v>
      </c>
      <c r="AU125" s="60">
        <f t="shared" si="10"/>
        <v>59294.749999999985</v>
      </c>
    </row>
    <row r="126" spans="1:47" ht="25.5">
      <c r="A126" s="30" t="s">
        <v>183</v>
      </c>
      <c r="B126" s="31">
        <v>10077485</v>
      </c>
      <c r="C126" s="31" t="s">
        <v>81</v>
      </c>
      <c r="D126" s="29">
        <v>22001</v>
      </c>
      <c r="E126" s="29">
        <v>22001</v>
      </c>
      <c r="F126" s="29">
        <v>21961.62</v>
      </c>
      <c r="G126" s="29">
        <v>21961.62</v>
      </c>
      <c r="H126" s="47">
        <v>0</v>
      </c>
      <c r="I126" s="2"/>
      <c r="J126" s="2">
        <f t="shared" si="12"/>
        <v>-39.38000000000102</v>
      </c>
      <c r="K126" s="47">
        <v>1025</v>
      </c>
      <c r="L126" s="25">
        <v>160</v>
      </c>
      <c r="M126" s="52">
        <v>512.16</v>
      </c>
      <c r="N126" s="66">
        <v>0</v>
      </c>
      <c r="O126" s="20">
        <v>27826.37000000001</v>
      </c>
      <c r="P126" s="20">
        <v>0</v>
      </c>
      <c r="Q126" s="20">
        <v>250</v>
      </c>
      <c r="R126" s="20">
        <v>4592</v>
      </c>
      <c r="S126" s="20"/>
      <c r="T126" s="20"/>
      <c r="U126" s="20">
        <v>0</v>
      </c>
      <c r="V126" s="20">
        <v>0</v>
      </c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46"/>
      <c r="AS126" s="20"/>
      <c r="AT126" s="25">
        <v>7260</v>
      </c>
      <c r="AU126" s="60">
        <f t="shared" si="10"/>
        <v>61799.990000000005</v>
      </c>
    </row>
    <row r="127" spans="1:47" ht="25.5">
      <c r="A127" s="30" t="s">
        <v>58</v>
      </c>
      <c r="B127" s="31">
        <v>10000287</v>
      </c>
      <c r="C127" s="31" t="s">
        <v>81</v>
      </c>
      <c r="D127" s="29">
        <v>48847</v>
      </c>
      <c r="E127" s="29">
        <v>48847</v>
      </c>
      <c r="F127" s="29">
        <v>48846.78</v>
      </c>
      <c r="G127" s="29">
        <v>48846.78</v>
      </c>
      <c r="H127" s="47">
        <v>0</v>
      </c>
      <c r="I127" s="2"/>
      <c r="J127" s="2">
        <f t="shared" si="12"/>
        <v>-0.22000000000116415</v>
      </c>
      <c r="K127" s="47">
        <v>2409</v>
      </c>
      <c r="L127" s="25">
        <v>1196</v>
      </c>
      <c r="M127" s="52">
        <v>1583.04</v>
      </c>
      <c r="N127" s="66">
        <v>0</v>
      </c>
      <c r="O127" s="20">
        <v>0</v>
      </c>
      <c r="P127" s="20">
        <v>0</v>
      </c>
      <c r="Q127" s="20">
        <v>0</v>
      </c>
      <c r="R127" s="20">
        <v>0</v>
      </c>
      <c r="S127" s="20"/>
      <c r="T127" s="20"/>
      <c r="U127" s="20">
        <v>0</v>
      </c>
      <c r="V127" s="20">
        <v>0</v>
      </c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46"/>
      <c r="AS127" s="20"/>
      <c r="AT127" s="25">
        <v>9256</v>
      </c>
      <c r="AU127" s="60">
        <f t="shared" si="10"/>
        <v>59298.78</v>
      </c>
    </row>
    <row r="128" spans="1:47" ht="25.5">
      <c r="A128" s="30" t="s">
        <v>59</v>
      </c>
      <c r="B128" s="31">
        <v>19377420</v>
      </c>
      <c r="C128" s="31" t="s">
        <v>81</v>
      </c>
      <c r="D128" s="29">
        <v>38820</v>
      </c>
      <c r="E128" s="29">
        <v>38820</v>
      </c>
      <c r="F128" s="29">
        <v>39029.9</v>
      </c>
      <c r="G128" s="29">
        <v>38820</v>
      </c>
      <c r="H128" s="47">
        <v>570.4000000000001</v>
      </c>
      <c r="I128" s="2">
        <f t="shared" si="11"/>
        <v>209.90000000000146</v>
      </c>
      <c r="J128" s="2"/>
      <c r="K128" s="47">
        <v>0</v>
      </c>
      <c r="L128" s="25">
        <v>388</v>
      </c>
      <c r="M128" s="52">
        <v>23.28</v>
      </c>
      <c r="N128" s="66">
        <v>28</v>
      </c>
      <c r="O128" s="20">
        <v>0</v>
      </c>
      <c r="P128" s="20">
        <v>0</v>
      </c>
      <c r="Q128" s="20">
        <v>0</v>
      </c>
      <c r="R128" s="20">
        <v>0</v>
      </c>
      <c r="S128" s="20"/>
      <c r="T128" s="20"/>
      <c r="U128" s="20">
        <v>0</v>
      </c>
      <c r="V128" s="20">
        <v>0</v>
      </c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46"/>
      <c r="AS128" s="20"/>
      <c r="AT128" s="25">
        <v>10028</v>
      </c>
      <c r="AU128" s="60">
        <f t="shared" si="10"/>
        <v>49236</v>
      </c>
    </row>
    <row r="129" spans="1:47" ht="25.5">
      <c r="A129" s="30" t="s">
        <v>78</v>
      </c>
      <c r="B129" s="31">
        <v>801600026</v>
      </c>
      <c r="C129" s="31" t="s">
        <v>81</v>
      </c>
      <c r="D129" s="29">
        <v>35573</v>
      </c>
      <c r="E129" s="29">
        <v>35573</v>
      </c>
      <c r="F129" s="29">
        <v>35572.56</v>
      </c>
      <c r="G129" s="29">
        <v>35572.56</v>
      </c>
      <c r="H129" s="47">
        <v>1587.2</v>
      </c>
      <c r="I129" s="2"/>
      <c r="J129" s="2">
        <f t="shared" si="12"/>
        <v>-0.4400000000023283</v>
      </c>
      <c r="K129" s="47">
        <v>0</v>
      </c>
      <c r="L129" s="25">
        <v>328</v>
      </c>
      <c r="M129" s="52">
        <v>2456.04</v>
      </c>
      <c r="N129" s="66">
        <v>0</v>
      </c>
      <c r="O129" s="20">
        <v>41875.060000000005</v>
      </c>
      <c r="P129" s="20">
        <v>0</v>
      </c>
      <c r="Q129" s="20">
        <v>234</v>
      </c>
      <c r="R129" s="20">
        <v>6728</v>
      </c>
      <c r="S129" s="20"/>
      <c r="T129" s="20"/>
      <c r="U129" s="20">
        <v>0</v>
      </c>
      <c r="V129" s="20">
        <v>0</v>
      </c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46"/>
      <c r="AS129" s="20"/>
      <c r="AT129" s="25">
        <v>7904</v>
      </c>
      <c r="AU129" s="60">
        <f t="shared" si="10"/>
        <v>92407.62</v>
      </c>
    </row>
    <row r="130" spans="1:47" ht="25.5">
      <c r="A130" s="30" t="s">
        <v>79</v>
      </c>
      <c r="B130" s="31">
        <v>19377447</v>
      </c>
      <c r="C130" s="31" t="s">
        <v>81</v>
      </c>
      <c r="D130" s="29">
        <v>9207</v>
      </c>
      <c r="E130" s="29">
        <v>9207</v>
      </c>
      <c r="F130" s="29">
        <v>9207.48</v>
      </c>
      <c r="G130" s="29">
        <v>9207</v>
      </c>
      <c r="H130" s="47">
        <v>0</v>
      </c>
      <c r="I130" s="2">
        <f t="shared" si="11"/>
        <v>0.47999999999956344</v>
      </c>
      <c r="J130" s="2"/>
      <c r="K130" s="47">
        <v>3</v>
      </c>
      <c r="L130" s="25">
        <v>212</v>
      </c>
      <c r="M130" s="52">
        <v>0</v>
      </c>
      <c r="N130" s="66">
        <v>0</v>
      </c>
      <c r="O130" s="20">
        <v>11619.669999999996</v>
      </c>
      <c r="P130" s="20">
        <v>0</v>
      </c>
      <c r="Q130" s="20">
        <v>786</v>
      </c>
      <c r="R130" s="20">
        <v>1828</v>
      </c>
      <c r="S130" s="20"/>
      <c r="T130" s="20"/>
      <c r="U130" s="20">
        <v>0</v>
      </c>
      <c r="V130" s="20">
        <v>0</v>
      </c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46"/>
      <c r="AS130" s="20"/>
      <c r="AT130" s="25">
        <v>3116</v>
      </c>
      <c r="AU130" s="60">
        <f t="shared" si="10"/>
        <v>25982.67</v>
      </c>
    </row>
    <row r="131" spans="1:47" ht="25.5">
      <c r="A131" s="30" t="s">
        <v>164</v>
      </c>
      <c r="B131" s="31">
        <v>10077486</v>
      </c>
      <c r="C131" s="31" t="s">
        <v>81</v>
      </c>
      <c r="D131" s="29">
        <v>28579</v>
      </c>
      <c r="E131" s="29">
        <v>28579</v>
      </c>
      <c r="F131" s="29">
        <v>28578.74</v>
      </c>
      <c r="G131" s="29">
        <v>28578.74</v>
      </c>
      <c r="H131" s="47">
        <v>2030.7599999999998</v>
      </c>
      <c r="I131" s="2"/>
      <c r="J131" s="2">
        <f t="shared" si="12"/>
        <v>-0.2599999999983993</v>
      </c>
      <c r="K131" s="47">
        <v>557</v>
      </c>
      <c r="L131" s="25">
        <v>140</v>
      </c>
      <c r="M131" s="52">
        <v>1676.16</v>
      </c>
      <c r="N131" s="66">
        <v>0</v>
      </c>
      <c r="O131" s="20">
        <v>77394.74999999997</v>
      </c>
      <c r="P131" s="20">
        <v>0</v>
      </c>
      <c r="Q131" s="20">
        <v>475</v>
      </c>
      <c r="R131" s="20">
        <v>11396</v>
      </c>
      <c r="S131" s="20"/>
      <c r="T131" s="20"/>
      <c r="U131" s="20">
        <v>0</v>
      </c>
      <c r="V131" s="20">
        <v>0</v>
      </c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46"/>
      <c r="AS131" s="20"/>
      <c r="AT131" s="25">
        <v>8848</v>
      </c>
      <c r="AU131" s="60">
        <f t="shared" si="10"/>
        <v>126357.48999999998</v>
      </c>
    </row>
    <row r="132" spans="1:47" ht="25.5">
      <c r="A132" s="30" t="s">
        <v>60</v>
      </c>
      <c r="B132" s="31">
        <v>19377452</v>
      </c>
      <c r="C132" s="31" t="s">
        <v>81</v>
      </c>
      <c r="D132" s="29">
        <v>49006</v>
      </c>
      <c r="E132" s="29">
        <v>49006</v>
      </c>
      <c r="F132" s="29">
        <v>49006.5</v>
      </c>
      <c r="G132" s="29">
        <v>49006</v>
      </c>
      <c r="H132" s="47">
        <v>0</v>
      </c>
      <c r="I132" s="2">
        <f t="shared" si="11"/>
        <v>0.5</v>
      </c>
      <c r="J132" s="2"/>
      <c r="K132" s="47">
        <v>1643</v>
      </c>
      <c r="L132" s="25">
        <v>1744</v>
      </c>
      <c r="M132" s="52">
        <v>663.48</v>
      </c>
      <c r="N132" s="66">
        <v>4</v>
      </c>
      <c r="O132" s="20">
        <v>0</v>
      </c>
      <c r="P132" s="20">
        <v>0</v>
      </c>
      <c r="Q132" s="20">
        <v>0</v>
      </c>
      <c r="R132" s="20">
        <v>0</v>
      </c>
      <c r="S132" s="20"/>
      <c r="T132" s="20"/>
      <c r="U132" s="20">
        <v>0</v>
      </c>
      <c r="V132" s="20">
        <v>0</v>
      </c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46"/>
      <c r="AS132" s="20"/>
      <c r="AT132" s="25">
        <v>8280</v>
      </c>
      <c r="AU132" s="60">
        <f t="shared" si="10"/>
        <v>59030</v>
      </c>
    </row>
    <row r="133" spans="1:47" ht="25.5">
      <c r="A133" s="30" t="s">
        <v>61</v>
      </c>
      <c r="B133" s="31">
        <v>10077476</v>
      </c>
      <c r="C133" s="31" t="s">
        <v>81</v>
      </c>
      <c r="D133" s="29">
        <v>98812</v>
      </c>
      <c r="E133" s="29">
        <v>98812</v>
      </c>
      <c r="F133" s="29">
        <v>98812.24</v>
      </c>
      <c r="G133" s="29">
        <v>98812</v>
      </c>
      <c r="H133" s="47">
        <v>1646.72</v>
      </c>
      <c r="I133" s="2">
        <f t="shared" si="11"/>
        <v>0.2400000000052387</v>
      </c>
      <c r="J133" s="2"/>
      <c r="K133" s="47">
        <v>9191</v>
      </c>
      <c r="L133" s="25">
        <v>15704</v>
      </c>
      <c r="M133" s="52">
        <v>1932.24</v>
      </c>
      <c r="N133" s="66">
        <v>0</v>
      </c>
      <c r="O133" s="20">
        <v>0</v>
      </c>
      <c r="P133" s="20">
        <v>0</v>
      </c>
      <c r="Q133" s="20">
        <v>0</v>
      </c>
      <c r="R133" s="20">
        <v>0</v>
      </c>
      <c r="S133" s="20"/>
      <c r="T133" s="20"/>
      <c r="U133" s="20">
        <v>0</v>
      </c>
      <c r="V133" s="20">
        <v>0</v>
      </c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46"/>
      <c r="AS133" s="20"/>
      <c r="AT133" s="25">
        <v>0</v>
      </c>
      <c r="AU133" s="60">
        <f t="shared" si="10"/>
        <v>114516</v>
      </c>
    </row>
    <row r="134" spans="1:47" ht="25.5">
      <c r="A134" s="30" t="s">
        <v>85</v>
      </c>
      <c r="B134" s="31">
        <v>19277401</v>
      </c>
      <c r="C134" s="31" t="s">
        <v>81</v>
      </c>
      <c r="D134" s="29">
        <v>11598</v>
      </c>
      <c r="E134" s="29">
        <v>11598</v>
      </c>
      <c r="F134" s="29">
        <v>11598.35</v>
      </c>
      <c r="G134" s="29">
        <v>11598</v>
      </c>
      <c r="H134" s="47">
        <v>145.07999999999998</v>
      </c>
      <c r="I134" s="2">
        <f t="shared" si="11"/>
        <v>0.3500000000003638</v>
      </c>
      <c r="J134" s="2"/>
      <c r="K134" s="47">
        <v>1409</v>
      </c>
      <c r="L134" s="25">
        <v>76</v>
      </c>
      <c r="M134" s="52">
        <v>314.28</v>
      </c>
      <c r="N134" s="66">
        <v>0</v>
      </c>
      <c r="O134" s="20">
        <v>104.1</v>
      </c>
      <c r="P134" s="20">
        <v>0</v>
      </c>
      <c r="Q134" s="20">
        <v>48</v>
      </c>
      <c r="R134" s="20">
        <v>16</v>
      </c>
      <c r="S134" s="20"/>
      <c r="T134" s="20"/>
      <c r="U134" s="20">
        <v>0</v>
      </c>
      <c r="V134" s="20">
        <v>0</v>
      </c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46"/>
      <c r="AS134" s="20"/>
      <c r="AT134" s="25">
        <v>1304</v>
      </c>
      <c r="AU134" s="60">
        <f t="shared" si="10"/>
        <v>13098.1</v>
      </c>
    </row>
    <row r="135" spans="1:47" ht="25.5">
      <c r="A135" s="30" t="s">
        <v>62</v>
      </c>
      <c r="B135" s="31">
        <v>19477411</v>
      </c>
      <c r="C135" s="31" t="s">
        <v>81</v>
      </c>
      <c r="D135" s="29">
        <v>110784</v>
      </c>
      <c r="E135" s="29">
        <v>110784</v>
      </c>
      <c r="F135" s="29">
        <v>110783.55</v>
      </c>
      <c r="G135" s="29">
        <v>110783.54999999999</v>
      </c>
      <c r="H135" s="47">
        <v>1548.76</v>
      </c>
      <c r="I135" s="2"/>
      <c r="J135" s="2">
        <f t="shared" si="12"/>
        <v>-0.4499999999970896</v>
      </c>
      <c r="K135" s="47">
        <v>0</v>
      </c>
      <c r="L135" s="25">
        <v>6380</v>
      </c>
      <c r="M135" s="52">
        <v>1198.92</v>
      </c>
      <c r="N135" s="66">
        <v>0</v>
      </c>
      <c r="O135" s="20">
        <v>16453.99</v>
      </c>
      <c r="P135" s="20">
        <v>0</v>
      </c>
      <c r="Q135" s="20">
        <v>931</v>
      </c>
      <c r="R135" s="20">
        <v>3456</v>
      </c>
      <c r="S135" s="20"/>
      <c r="T135" s="20"/>
      <c r="U135" s="20">
        <v>0</v>
      </c>
      <c r="V135" s="20">
        <v>0</v>
      </c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46"/>
      <c r="AS135" s="20"/>
      <c r="AT135" s="25">
        <v>5820</v>
      </c>
      <c r="AU135" s="60">
        <f t="shared" si="10"/>
        <v>142893.53999999998</v>
      </c>
    </row>
    <row r="136" spans="1:47" ht="25.5">
      <c r="A136" s="30" t="s">
        <v>63</v>
      </c>
      <c r="B136" s="31">
        <v>801600021</v>
      </c>
      <c r="C136" s="31" t="s">
        <v>81</v>
      </c>
      <c r="D136" s="29">
        <v>10999</v>
      </c>
      <c r="E136" s="29">
        <v>10999</v>
      </c>
      <c r="F136" s="29">
        <v>10999.33</v>
      </c>
      <c r="G136" s="29">
        <v>10999</v>
      </c>
      <c r="H136" s="47">
        <v>158.72</v>
      </c>
      <c r="I136" s="2">
        <f t="shared" si="11"/>
        <v>0.32999999999992724</v>
      </c>
      <c r="J136" s="2"/>
      <c r="K136" s="47">
        <v>535</v>
      </c>
      <c r="L136" s="25">
        <v>28</v>
      </c>
      <c r="M136" s="52">
        <v>186.24</v>
      </c>
      <c r="N136" s="66">
        <v>0</v>
      </c>
      <c r="O136" s="20">
        <v>13141.12</v>
      </c>
      <c r="P136" s="20">
        <v>486.08</v>
      </c>
      <c r="Q136" s="20">
        <v>735</v>
      </c>
      <c r="R136" s="20">
        <v>2296</v>
      </c>
      <c r="S136" s="20"/>
      <c r="T136" s="20"/>
      <c r="U136" s="20">
        <v>0</v>
      </c>
      <c r="V136" s="20">
        <v>0</v>
      </c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46"/>
      <c r="AS136" s="20"/>
      <c r="AT136" s="25">
        <v>3128</v>
      </c>
      <c r="AU136" s="60">
        <f t="shared" si="10"/>
        <v>29592.120000000003</v>
      </c>
    </row>
    <row r="137" spans="1:47" ht="25.5">
      <c r="A137" s="30" t="s">
        <v>64</v>
      </c>
      <c r="B137" s="31">
        <v>10000310</v>
      </c>
      <c r="C137" s="31" t="s">
        <v>81</v>
      </c>
      <c r="D137" s="29">
        <v>54108</v>
      </c>
      <c r="E137" s="29">
        <v>54108</v>
      </c>
      <c r="F137" s="29">
        <v>54289.61</v>
      </c>
      <c r="G137" s="29">
        <v>54108</v>
      </c>
      <c r="H137" s="47">
        <v>1144.01</v>
      </c>
      <c r="I137" s="2">
        <f t="shared" si="11"/>
        <v>181.61000000000058</v>
      </c>
      <c r="J137" s="2"/>
      <c r="K137" s="47">
        <v>29</v>
      </c>
      <c r="L137" s="25">
        <v>624</v>
      </c>
      <c r="M137" s="52">
        <v>2188.32</v>
      </c>
      <c r="N137" s="66">
        <v>0</v>
      </c>
      <c r="O137" s="20">
        <v>0</v>
      </c>
      <c r="P137" s="20">
        <v>0</v>
      </c>
      <c r="Q137" s="20">
        <v>0</v>
      </c>
      <c r="R137" s="20">
        <v>0</v>
      </c>
      <c r="S137" s="20"/>
      <c r="T137" s="20"/>
      <c r="U137" s="20">
        <v>0</v>
      </c>
      <c r="V137" s="20">
        <v>0</v>
      </c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46"/>
      <c r="AS137" s="20"/>
      <c r="AT137" s="25">
        <v>9748</v>
      </c>
      <c r="AU137" s="60">
        <f t="shared" si="10"/>
        <v>64480</v>
      </c>
    </row>
    <row r="138" spans="1:47" ht="38.25">
      <c r="A138" s="30" t="s">
        <v>184</v>
      </c>
      <c r="B138" s="31">
        <v>10000114</v>
      </c>
      <c r="C138" s="31" t="s">
        <v>81</v>
      </c>
      <c r="D138" s="29">
        <v>33153</v>
      </c>
      <c r="E138" s="29">
        <v>33153</v>
      </c>
      <c r="F138" s="29">
        <v>33119.99</v>
      </c>
      <c r="G138" s="29">
        <v>33119.99</v>
      </c>
      <c r="H138" s="47">
        <v>0</v>
      </c>
      <c r="I138" s="2"/>
      <c r="J138" s="2">
        <f t="shared" si="12"/>
        <v>-33.01000000000204</v>
      </c>
      <c r="K138" s="47">
        <v>2258</v>
      </c>
      <c r="L138" s="25">
        <v>228</v>
      </c>
      <c r="M138" s="52">
        <v>861.3599999999999</v>
      </c>
      <c r="N138" s="66">
        <v>0</v>
      </c>
      <c r="O138" s="20">
        <v>21453.780000000002</v>
      </c>
      <c r="P138" s="20">
        <v>0</v>
      </c>
      <c r="Q138" s="20">
        <v>290</v>
      </c>
      <c r="R138" s="20">
        <v>3744</v>
      </c>
      <c r="S138" s="20"/>
      <c r="T138" s="20"/>
      <c r="U138" s="20">
        <v>0</v>
      </c>
      <c r="V138" s="20">
        <v>0</v>
      </c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46"/>
      <c r="AS138" s="20"/>
      <c r="AT138" s="25">
        <v>10032</v>
      </c>
      <c r="AU138" s="60">
        <f t="shared" si="10"/>
        <v>68577.77</v>
      </c>
    </row>
    <row r="139" spans="1:47" ht="55.5" customHeight="1">
      <c r="A139" s="30" t="s">
        <v>185</v>
      </c>
      <c r="B139" s="31">
        <v>10000502</v>
      </c>
      <c r="C139" s="31" t="s">
        <v>81</v>
      </c>
      <c r="D139" s="29">
        <v>99449</v>
      </c>
      <c r="E139" s="29">
        <v>99449</v>
      </c>
      <c r="F139" s="29">
        <v>99449.05</v>
      </c>
      <c r="G139" s="29">
        <v>99449</v>
      </c>
      <c r="H139" s="47">
        <v>848.1300000000001</v>
      </c>
      <c r="I139" s="2">
        <f t="shared" si="11"/>
        <v>0.05000000000291038</v>
      </c>
      <c r="J139" s="2"/>
      <c r="K139" s="47">
        <v>16993</v>
      </c>
      <c r="L139" s="25">
        <v>2708</v>
      </c>
      <c r="M139" s="52">
        <v>3457.08</v>
      </c>
      <c r="N139" s="66">
        <v>0</v>
      </c>
      <c r="O139" s="20">
        <v>2574.69</v>
      </c>
      <c r="P139" s="20">
        <v>0</v>
      </c>
      <c r="Q139" s="20">
        <v>60</v>
      </c>
      <c r="R139" s="20">
        <v>760</v>
      </c>
      <c r="S139" s="20"/>
      <c r="T139" s="20"/>
      <c r="U139" s="20">
        <v>0</v>
      </c>
      <c r="V139" s="20">
        <v>0</v>
      </c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46"/>
      <c r="AS139" s="20"/>
      <c r="AT139" s="25">
        <v>7387</v>
      </c>
      <c r="AU139" s="60">
        <f t="shared" si="10"/>
        <v>112878.69</v>
      </c>
    </row>
    <row r="140" spans="1:47" ht="15.75" customHeight="1">
      <c r="A140" s="30" t="s">
        <v>173</v>
      </c>
      <c r="B140" s="31">
        <v>19477427</v>
      </c>
      <c r="C140" s="31" t="s">
        <v>81</v>
      </c>
      <c r="D140" s="29">
        <v>55905</v>
      </c>
      <c r="E140" s="29">
        <v>55905</v>
      </c>
      <c r="F140" s="29">
        <v>55905.3</v>
      </c>
      <c r="G140" s="29">
        <v>55905</v>
      </c>
      <c r="H140" s="47">
        <v>495.71000000000004</v>
      </c>
      <c r="I140" s="2">
        <f t="shared" si="11"/>
        <v>0.3000000000029104</v>
      </c>
      <c r="J140" s="2"/>
      <c r="K140" s="47">
        <v>16431</v>
      </c>
      <c r="L140" s="25">
        <v>304</v>
      </c>
      <c r="M140" s="52">
        <v>23.28</v>
      </c>
      <c r="N140" s="66">
        <v>0</v>
      </c>
      <c r="O140" s="20">
        <v>0</v>
      </c>
      <c r="P140" s="20">
        <v>0</v>
      </c>
      <c r="Q140" s="20">
        <v>0</v>
      </c>
      <c r="R140" s="20">
        <v>0</v>
      </c>
      <c r="S140" s="20"/>
      <c r="T140" s="20"/>
      <c r="U140" s="20">
        <v>0</v>
      </c>
      <c r="V140" s="20">
        <v>0</v>
      </c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46"/>
      <c r="AS140" s="20"/>
      <c r="AT140" s="25">
        <v>4752</v>
      </c>
      <c r="AU140" s="60">
        <f t="shared" si="10"/>
        <v>60961</v>
      </c>
    </row>
    <row r="141" spans="1:47" ht="38.25">
      <c r="A141" s="30" t="s">
        <v>186</v>
      </c>
      <c r="B141" s="31">
        <v>10067404</v>
      </c>
      <c r="C141" s="31" t="s">
        <v>81</v>
      </c>
      <c r="D141" s="29">
        <v>0</v>
      </c>
      <c r="E141" s="29">
        <v>0</v>
      </c>
      <c r="F141" s="29">
        <v>0</v>
      </c>
      <c r="G141" s="29">
        <v>0</v>
      </c>
      <c r="H141" s="47">
        <v>0</v>
      </c>
      <c r="I141" s="2">
        <f t="shared" si="11"/>
        <v>0</v>
      </c>
      <c r="J141" s="2">
        <f t="shared" si="12"/>
        <v>0</v>
      </c>
      <c r="K141" s="47">
        <v>0</v>
      </c>
      <c r="L141" s="25">
        <v>0</v>
      </c>
      <c r="M141" s="52">
        <v>0</v>
      </c>
      <c r="N141" s="66">
        <v>0</v>
      </c>
      <c r="O141" s="20">
        <v>126929.47000000002</v>
      </c>
      <c r="P141" s="20">
        <v>1248.31</v>
      </c>
      <c r="Q141" s="20">
        <v>2261</v>
      </c>
      <c r="R141" s="20">
        <v>16636</v>
      </c>
      <c r="S141" s="20"/>
      <c r="T141" s="20"/>
      <c r="U141" s="20">
        <v>0</v>
      </c>
      <c r="V141" s="20">
        <v>0</v>
      </c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46"/>
      <c r="AS141" s="20"/>
      <c r="AT141" s="25">
        <v>0</v>
      </c>
      <c r="AU141" s="60">
        <f t="shared" si="10"/>
        <v>143565.47000000003</v>
      </c>
    </row>
    <row r="142" spans="1:47" ht="28.5" customHeight="1">
      <c r="A142" s="30" t="s">
        <v>187</v>
      </c>
      <c r="B142" s="31">
        <v>10001204</v>
      </c>
      <c r="C142" s="31" t="s">
        <v>81</v>
      </c>
      <c r="D142" s="29">
        <v>0</v>
      </c>
      <c r="E142" s="29">
        <v>0</v>
      </c>
      <c r="F142" s="29">
        <v>0</v>
      </c>
      <c r="G142" s="29">
        <v>0</v>
      </c>
      <c r="H142" s="47">
        <v>0</v>
      </c>
      <c r="I142" s="2">
        <f t="shared" si="11"/>
        <v>0</v>
      </c>
      <c r="J142" s="2">
        <f t="shared" si="12"/>
        <v>0</v>
      </c>
      <c r="K142" s="47">
        <v>0</v>
      </c>
      <c r="L142" s="25">
        <v>0</v>
      </c>
      <c r="M142" s="52">
        <v>0</v>
      </c>
      <c r="N142" s="66">
        <v>0</v>
      </c>
      <c r="O142" s="20">
        <v>25251.18</v>
      </c>
      <c r="P142" s="20">
        <v>564.76</v>
      </c>
      <c r="Q142" s="20">
        <v>0</v>
      </c>
      <c r="R142" s="20">
        <v>3304</v>
      </c>
      <c r="S142" s="20"/>
      <c r="T142" s="20"/>
      <c r="U142" s="20">
        <v>0</v>
      </c>
      <c r="V142" s="20">
        <v>0</v>
      </c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46"/>
      <c r="AS142" s="20"/>
      <c r="AT142" s="25">
        <v>0</v>
      </c>
      <c r="AU142" s="60">
        <f t="shared" si="10"/>
        <v>28555.18</v>
      </c>
    </row>
    <row r="143" spans="1:47" ht="15.75" customHeight="1">
      <c r="A143" s="30" t="s">
        <v>188</v>
      </c>
      <c r="B143" s="31">
        <v>10001028</v>
      </c>
      <c r="C143" s="31" t="s">
        <v>81</v>
      </c>
      <c r="D143" s="29">
        <v>0</v>
      </c>
      <c r="E143" s="29">
        <v>0</v>
      </c>
      <c r="F143" s="29">
        <v>0</v>
      </c>
      <c r="G143" s="29">
        <v>0</v>
      </c>
      <c r="H143" s="47">
        <v>0</v>
      </c>
      <c r="I143" s="2">
        <f t="shared" si="11"/>
        <v>0</v>
      </c>
      <c r="J143" s="2">
        <f t="shared" si="12"/>
        <v>0</v>
      </c>
      <c r="K143" s="47">
        <v>0</v>
      </c>
      <c r="L143" s="25">
        <v>0</v>
      </c>
      <c r="M143" s="52">
        <v>0</v>
      </c>
      <c r="N143" s="66">
        <v>0</v>
      </c>
      <c r="O143" s="20">
        <v>12976.450000000003</v>
      </c>
      <c r="P143" s="20">
        <v>133.92000000000002</v>
      </c>
      <c r="Q143" s="20">
        <v>87</v>
      </c>
      <c r="R143" s="20">
        <v>1864</v>
      </c>
      <c r="S143" s="20"/>
      <c r="T143" s="20"/>
      <c r="U143" s="20">
        <v>0</v>
      </c>
      <c r="V143" s="20">
        <v>0</v>
      </c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46"/>
      <c r="AS143" s="20"/>
      <c r="AT143" s="25">
        <v>0</v>
      </c>
      <c r="AU143" s="60">
        <f t="shared" si="10"/>
        <v>14840.450000000003</v>
      </c>
    </row>
    <row r="144" spans="1:47" ht="25.5">
      <c r="A144" s="30" t="s">
        <v>165</v>
      </c>
      <c r="B144" s="31">
        <v>10000323</v>
      </c>
      <c r="C144" s="31" t="s">
        <v>81</v>
      </c>
      <c r="D144" s="29">
        <v>0</v>
      </c>
      <c r="E144" s="29">
        <v>0</v>
      </c>
      <c r="F144" s="29">
        <v>0</v>
      </c>
      <c r="G144" s="29">
        <v>0</v>
      </c>
      <c r="H144" s="47">
        <v>0</v>
      </c>
      <c r="I144" s="2">
        <f t="shared" si="11"/>
        <v>0</v>
      </c>
      <c r="J144" s="2">
        <f t="shared" si="12"/>
        <v>0</v>
      </c>
      <c r="K144" s="47">
        <v>0</v>
      </c>
      <c r="L144" s="25">
        <v>0</v>
      </c>
      <c r="M144" s="52">
        <v>0</v>
      </c>
      <c r="N144" s="66">
        <v>0</v>
      </c>
      <c r="O144" s="20">
        <v>7763.319999999999</v>
      </c>
      <c r="P144" s="20">
        <v>128.96</v>
      </c>
      <c r="Q144" s="20">
        <v>29</v>
      </c>
      <c r="R144" s="20">
        <v>1312</v>
      </c>
      <c r="S144" s="20"/>
      <c r="T144" s="20"/>
      <c r="U144" s="20">
        <v>0</v>
      </c>
      <c r="V144" s="20">
        <v>0</v>
      </c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46"/>
      <c r="AS144" s="20"/>
      <c r="AT144" s="25">
        <v>0</v>
      </c>
      <c r="AU144" s="60">
        <f t="shared" si="10"/>
        <v>9075.32</v>
      </c>
    </row>
    <row r="145" spans="1:47" ht="20.25" customHeight="1">
      <c r="A145" s="30" t="s">
        <v>189</v>
      </c>
      <c r="B145" s="31">
        <v>10000453</v>
      </c>
      <c r="C145" s="31" t="s">
        <v>81</v>
      </c>
      <c r="D145" s="29">
        <v>0</v>
      </c>
      <c r="E145" s="29">
        <v>0</v>
      </c>
      <c r="F145" s="29">
        <v>0</v>
      </c>
      <c r="G145" s="29">
        <v>0</v>
      </c>
      <c r="H145" s="47">
        <v>0</v>
      </c>
      <c r="I145" s="2">
        <f t="shared" si="11"/>
        <v>0</v>
      </c>
      <c r="J145" s="2">
        <f t="shared" si="12"/>
        <v>0</v>
      </c>
      <c r="K145" s="47">
        <v>0</v>
      </c>
      <c r="L145" s="25">
        <v>0</v>
      </c>
      <c r="M145" s="52">
        <v>0</v>
      </c>
      <c r="N145" s="66">
        <v>0</v>
      </c>
      <c r="O145" s="20">
        <v>108510.07999999996</v>
      </c>
      <c r="P145" s="20">
        <v>34.92</v>
      </c>
      <c r="Q145" s="20">
        <v>103</v>
      </c>
      <c r="R145" s="20">
        <v>17436</v>
      </c>
      <c r="S145" s="20"/>
      <c r="T145" s="20"/>
      <c r="U145" s="20">
        <v>0</v>
      </c>
      <c r="V145" s="20">
        <v>0</v>
      </c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46"/>
      <c r="AS145" s="20"/>
      <c r="AT145" s="25">
        <v>0</v>
      </c>
      <c r="AU145" s="60">
        <f t="shared" si="10"/>
        <v>125946.07999999996</v>
      </c>
    </row>
    <row r="146" spans="1:47" ht="20.25" customHeight="1">
      <c r="A146" s="30" t="s">
        <v>190</v>
      </c>
      <c r="B146" s="31">
        <v>10001023</v>
      </c>
      <c r="C146" s="31" t="s">
        <v>81</v>
      </c>
      <c r="D146" s="29">
        <v>0</v>
      </c>
      <c r="E146" s="29">
        <v>0</v>
      </c>
      <c r="F146" s="29">
        <v>0</v>
      </c>
      <c r="G146" s="29">
        <v>0</v>
      </c>
      <c r="H146" s="47">
        <v>0</v>
      </c>
      <c r="I146" s="2">
        <f t="shared" si="11"/>
        <v>0</v>
      </c>
      <c r="J146" s="2">
        <f t="shared" si="12"/>
        <v>0</v>
      </c>
      <c r="K146" s="47">
        <v>0</v>
      </c>
      <c r="L146" s="25">
        <v>0</v>
      </c>
      <c r="M146" s="52">
        <v>0</v>
      </c>
      <c r="N146" s="66">
        <v>0</v>
      </c>
      <c r="O146" s="20">
        <v>21927.390000000003</v>
      </c>
      <c r="P146" s="20">
        <v>282.44000000000005</v>
      </c>
      <c r="Q146" s="20">
        <v>629</v>
      </c>
      <c r="R146" s="20">
        <v>2872</v>
      </c>
      <c r="S146" s="20"/>
      <c r="T146" s="20"/>
      <c r="U146" s="20">
        <v>0</v>
      </c>
      <c r="V146" s="20">
        <v>0</v>
      </c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46"/>
      <c r="AS146" s="20"/>
      <c r="AT146" s="25">
        <v>0</v>
      </c>
      <c r="AU146" s="60">
        <f t="shared" si="10"/>
        <v>24799.390000000003</v>
      </c>
    </row>
    <row r="147" spans="1:47" ht="28.5" customHeight="1">
      <c r="A147" s="30" t="s">
        <v>191</v>
      </c>
      <c r="B147" s="31">
        <v>10000395</v>
      </c>
      <c r="C147" s="31" t="s">
        <v>81</v>
      </c>
      <c r="D147" s="29">
        <v>0</v>
      </c>
      <c r="E147" s="29">
        <v>0</v>
      </c>
      <c r="F147" s="29">
        <v>0</v>
      </c>
      <c r="G147" s="29">
        <v>0</v>
      </c>
      <c r="H147" s="47">
        <v>0</v>
      </c>
      <c r="I147" s="2">
        <f t="shared" si="11"/>
        <v>0</v>
      </c>
      <c r="J147" s="2">
        <f t="shared" si="12"/>
        <v>0</v>
      </c>
      <c r="K147" s="47">
        <v>0</v>
      </c>
      <c r="L147" s="25">
        <v>0</v>
      </c>
      <c r="M147" s="52">
        <v>0</v>
      </c>
      <c r="N147" s="66">
        <v>0</v>
      </c>
      <c r="O147" s="20">
        <v>10886.029999999999</v>
      </c>
      <c r="P147" s="20">
        <v>117.8</v>
      </c>
      <c r="Q147" s="20">
        <v>79</v>
      </c>
      <c r="R147" s="20">
        <v>1420</v>
      </c>
      <c r="S147" s="20"/>
      <c r="T147" s="20"/>
      <c r="U147" s="20">
        <v>0</v>
      </c>
      <c r="V147" s="20">
        <v>0</v>
      </c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46"/>
      <c r="AS147" s="20"/>
      <c r="AT147" s="25">
        <v>0</v>
      </c>
      <c r="AU147" s="60">
        <f t="shared" si="10"/>
        <v>12306.029999999999</v>
      </c>
    </row>
    <row r="148" spans="1:47" ht="15.75" customHeight="1">
      <c r="A148" s="30" t="s">
        <v>192</v>
      </c>
      <c r="B148" s="31">
        <v>10000435</v>
      </c>
      <c r="C148" s="31" t="s">
        <v>81</v>
      </c>
      <c r="D148" s="29">
        <v>0</v>
      </c>
      <c r="E148" s="29">
        <v>0</v>
      </c>
      <c r="F148" s="29">
        <v>0</v>
      </c>
      <c r="G148" s="29">
        <v>0</v>
      </c>
      <c r="H148" s="47">
        <v>0</v>
      </c>
      <c r="I148" s="2">
        <f t="shared" si="11"/>
        <v>0</v>
      </c>
      <c r="J148" s="2">
        <f t="shared" si="12"/>
        <v>0</v>
      </c>
      <c r="K148" s="47">
        <v>0</v>
      </c>
      <c r="L148" s="25">
        <v>0</v>
      </c>
      <c r="M148" s="52">
        <v>0</v>
      </c>
      <c r="N148" s="66">
        <v>0</v>
      </c>
      <c r="O148" s="20">
        <v>19663.269999999993</v>
      </c>
      <c r="P148" s="20">
        <v>0</v>
      </c>
      <c r="Q148" s="20">
        <v>384</v>
      </c>
      <c r="R148" s="20">
        <v>3296</v>
      </c>
      <c r="S148" s="20"/>
      <c r="T148" s="20"/>
      <c r="U148" s="20">
        <v>0</v>
      </c>
      <c r="V148" s="20">
        <v>0</v>
      </c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46"/>
      <c r="AS148" s="20"/>
      <c r="AT148" s="25">
        <v>0</v>
      </c>
      <c r="AU148" s="60">
        <f t="shared" si="10"/>
        <v>22959.269999999993</v>
      </c>
    </row>
    <row r="149" spans="1:47" ht="18" customHeight="1">
      <c r="A149" s="30" t="s">
        <v>193</v>
      </c>
      <c r="B149" s="31">
        <v>10001091</v>
      </c>
      <c r="C149" s="31" t="s">
        <v>81</v>
      </c>
      <c r="D149" s="29">
        <v>0</v>
      </c>
      <c r="E149" s="29">
        <v>0</v>
      </c>
      <c r="F149" s="29">
        <v>0</v>
      </c>
      <c r="G149" s="29">
        <v>0</v>
      </c>
      <c r="H149" s="47">
        <v>0</v>
      </c>
      <c r="I149" s="2">
        <f t="shared" si="11"/>
        <v>0</v>
      </c>
      <c r="J149" s="2">
        <f t="shared" si="12"/>
        <v>0</v>
      </c>
      <c r="K149" s="47">
        <v>0</v>
      </c>
      <c r="L149" s="25">
        <v>0</v>
      </c>
      <c r="M149" s="52">
        <v>0</v>
      </c>
      <c r="N149" s="66">
        <v>0</v>
      </c>
      <c r="O149" s="20">
        <v>17347.48</v>
      </c>
      <c r="P149" s="20">
        <v>286.44</v>
      </c>
      <c r="Q149" s="20">
        <v>101</v>
      </c>
      <c r="R149" s="20">
        <v>2660</v>
      </c>
      <c r="S149" s="20"/>
      <c r="T149" s="20"/>
      <c r="U149" s="20">
        <v>0</v>
      </c>
      <c r="V149" s="20">
        <v>0</v>
      </c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46"/>
      <c r="AS149" s="20"/>
      <c r="AT149" s="25">
        <v>0</v>
      </c>
      <c r="AU149" s="60">
        <f aca="true" t="shared" si="13" ref="AU149:AU160">G149+L149+O149+R149+S149+T149+U149+V149+X149+Y149+Z149+AA149+AB149+AC149+AD149+AE149+AF149+AG149+AH149+AI149+AJ149+AK149+AL149+AM149+AN149+AO149+AP149+AQ149+AT149+AS149</f>
        <v>20007.48</v>
      </c>
    </row>
    <row r="150" spans="1:47" ht="28.5" customHeight="1">
      <c r="A150" s="30" t="s">
        <v>166</v>
      </c>
      <c r="B150" s="31">
        <v>10001090</v>
      </c>
      <c r="C150" s="31" t="s">
        <v>81</v>
      </c>
      <c r="D150" s="29">
        <v>0</v>
      </c>
      <c r="E150" s="29">
        <v>0</v>
      </c>
      <c r="F150" s="29">
        <v>0</v>
      </c>
      <c r="G150" s="29">
        <v>0</v>
      </c>
      <c r="H150" s="47">
        <v>0</v>
      </c>
      <c r="I150" s="2">
        <f aca="true" t="shared" si="14" ref="I150:I160">F150-E150</f>
        <v>0</v>
      </c>
      <c r="J150" s="2">
        <f aca="true" t="shared" si="15" ref="J150:J160">F150-E150</f>
        <v>0</v>
      </c>
      <c r="K150" s="47">
        <v>0</v>
      </c>
      <c r="L150" s="25">
        <v>0</v>
      </c>
      <c r="M150" s="52">
        <v>0</v>
      </c>
      <c r="N150" s="66">
        <v>0</v>
      </c>
      <c r="O150" s="20">
        <v>10171.839999999998</v>
      </c>
      <c r="P150" s="20">
        <v>142.6</v>
      </c>
      <c r="Q150" s="20">
        <v>278</v>
      </c>
      <c r="R150" s="20">
        <v>1584</v>
      </c>
      <c r="S150" s="20"/>
      <c r="T150" s="20"/>
      <c r="U150" s="20">
        <v>0</v>
      </c>
      <c r="V150" s="20">
        <v>0</v>
      </c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46"/>
      <c r="AS150" s="20"/>
      <c r="AT150" s="25">
        <v>0</v>
      </c>
      <c r="AU150" s="60">
        <f t="shared" si="13"/>
        <v>11755.839999999998</v>
      </c>
    </row>
    <row r="151" spans="1:47" ht="30.75" customHeight="1">
      <c r="A151" s="30" t="s">
        <v>194</v>
      </c>
      <c r="B151" s="31">
        <v>10000326</v>
      </c>
      <c r="C151" s="31" t="s">
        <v>81</v>
      </c>
      <c r="D151" s="29">
        <v>0</v>
      </c>
      <c r="E151" s="29">
        <v>0</v>
      </c>
      <c r="F151" s="29">
        <v>0</v>
      </c>
      <c r="G151" s="29">
        <v>0</v>
      </c>
      <c r="H151" s="47">
        <v>0</v>
      </c>
      <c r="I151" s="2">
        <f t="shared" si="14"/>
        <v>0</v>
      </c>
      <c r="J151" s="2">
        <f t="shared" si="15"/>
        <v>0</v>
      </c>
      <c r="K151" s="47">
        <v>0</v>
      </c>
      <c r="L151" s="25">
        <v>0</v>
      </c>
      <c r="M151" s="52">
        <v>0</v>
      </c>
      <c r="N151" s="66">
        <v>0</v>
      </c>
      <c r="O151" s="20">
        <v>21797.969999999998</v>
      </c>
      <c r="P151" s="20">
        <v>244.28</v>
      </c>
      <c r="Q151" s="20">
        <v>190</v>
      </c>
      <c r="R151" s="20">
        <v>3540</v>
      </c>
      <c r="S151" s="20"/>
      <c r="T151" s="20"/>
      <c r="U151" s="20">
        <v>0</v>
      </c>
      <c r="V151" s="20">
        <v>0</v>
      </c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46"/>
      <c r="AS151" s="20"/>
      <c r="AT151" s="25">
        <v>0</v>
      </c>
      <c r="AU151" s="60">
        <f t="shared" si="13"/>
        <v>25337.969999999998</v>
      </c>
    </row>
    <row r="152" spans="1:47" ht="24.75" customHeight="1">
      <c r="A152" s="30" t="s">
        <v>167</v>
      </c>
      <c r="B152" s="31">
        <v>10001066</v>
      </c>
      <c r="C152" s="31" t="s">
        <v>81</v>
      </c>
      <c r="D152" s="29">
        <v>0</v>
      </c>
      <c r="E152" s="29">
        <v>0</v>
      </c>
      <c r="F152" s="29">
        <v>0</v>
      </c>
      <c r="G152" s="29">
        <v>0</v>
      </c>
      <c r="H152" s="47">
        <v>0</v>
      </c>
      <c r="I152" s="2">
        <f t="shared" si="14"/>
        <v>0</v>
      </c>
      <c r="J152" s="2">
        <f t="shared" si="15"/>
        <v>0</v>
      </c>
      <c r="K152" s="47">
        <v>0</v>
      </c>
      <c r="L152" s="25">
        <v>0</v>
      </c>
      <c r="M152" s="52">
        <v>0</v>
      </c>
      <c r="N152" s="66">
        <v>0</v>
      </c>
      <c r="O152" s="20">
        <v>6022.2</v>
      </c>
      <c r="P152" s="20">
        <v>0</v>
      </c>
      <c r="Q152" s="20">
        <v>1158</v>
      </c>
      <c r="R152" s="20">
        <v>620</v>
      </c>
      <c r="S152" s="20"/>
      <c r="T152" s="20"/>
      <c r="U152" s="20">
        <v>0</v>
      </c>
      <c r="V152" s="20">
        <v>0</v>
      </c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46"/>
      <c r="AS152" s="20"/>
      <c r="AT152" s="25">
        <v>0</v>
      </c>
      <c r="AU152" s="60">
        <f t="shared" si="13"/>
        <v>6642.2</v>
      </c>
    </row>
    <row r="153" spans="1:47" ht="18" customHeight="1">
      <c r="A153" s="30" t="s">
        <v>195</v>
      </c>
      <c r="B153" s="31">
        <v>10000032</v>
      </c>
      <c r="C153" s="31" t="s">
        <v>81</v>
      </c>
      <c r="D153" s="29">
        <v>0</v>
      </c>
      <c r="E153" s="29">
        <v>0</v>
      </c>
      <c r="F153" s="29">
        <v>0</v>
      </c>
      <c r="G153" s="29">
        <v>0</v>
      </c>
      <c r="H153" s="47">
        <v>0</v>
      </c>
      <c r="I153" s="2">
        <f t="shared" si="14"/>
        <v>0</v>
      </c>
      <c r="J153" s="2">
        <f t="shared" si="15"/>
        <v>0</v>
      </c>
      <c r="K153" s="47">
        <v>0</v>
      </c>
      <c r="L153" s="25">
        <v>0</v>
      </c>
      <c r="M153" s="52">
        <v>0</v>
      </c>
      <c r="N153" s="66">
        <v>0</v>
      </c>
      <c r="O153" s="20">
        <v>94338.10000000002</v>
      </c>
      <c r="P153" s="20">
        <v>0</v>
      </c>
      <c r="Q153" s="20">
        <v>2306</v>
      </c>
      <c r="R153" s="20">
        <v>12092</v>
      </c>
      <c r="S153" s="20"/>
      <c r="T153" s="20"/>
      <c r="U153" s="20">
        <v>0</v>
      </c>
      <c r="V153" s="20">
        <v>0</v>
      </c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46"/>
      <c r="AS153" s="20"/>
      <c r="AT153" s="25">
        <v>0</v>
      </c>
      <c r="AU153" s="60">
        <f t="shared" si="13"/>
        <v>106430.10000000002</v>
      </c>
    </row>
    <row r="154" spans="1:47" ht="17.25" customHeight="1">
      <c r="A154" s="30" t="s">
        <v>196</v>
      </c>
      <c r="B154" s="31">
        <v>10000868</v>
      </c>
      <c r="C154" s="31" t="s">
        <v>81</v>
      </c>
      <c r="D154" s="29">
        <v>0</v>
      </c>
      <c r="E154" s="29">
        <v>0</v>
      </c>
      <c r="F154" s="29">
        <v>0</v>
      </c>
      <c r="G154" s="29">
        <v>0</v>
      </c>
      <c r="H154" s="47">
        <v>0</v>
      </c>
      <c r="I154" s="2">
        <f t="shared" si="14"/>
        <v>0</v>
      </c>
      <c r="J154" s="2">
        <f t="shared" si="15"/>
        <v>0</v>
      </c>
      <c r="K154" s="47">
        <v>0</v>
      </c>
      <c r="L154" s="25">
        <v>0</v>
      </c>
      <c r="M154" s="52">
        <v>0</v>
      </c>
      <c r="N154" s="66">
        <v>0</v>
      </c>
      <c r="O154" s="20">
        <v>53588.43000000001</v>
      </c>
      <c r="P154" s="20">
        <v>388.67</v>
      </c>
      <c r="Q154" s="20">
        <v>859</v>
      </c>
      <c r="R154" s="20">
        <v>8172</v>
      </c>
      <c r="S154" s="20"/>
      <c r="T154" s="20"/>
      <c r="U154" s="20">
        <v>0</v>
      </c>
      <c r="V154" s="20">
        <v>0</v>
      </c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46"/>
      <c r="AS154" s="20"/>
      <c r="AT154" s="25">
        <v>0</v>
      </c>
      <c r="AU154" s="60">
        <f t="shared" si="13"/>
        <v>61760.43000000001</v>
      </c>
    </row>
    <row r="155" spans="1:47" ht="25.5">
      <c r="A155" s="30" t="s">
        <v>168</v>
      </c>
      <c r="B155" s="31">
        <v>10000357</v>
      </c>
      <c r="C155" s="31" t="s">
        <v>81</v>
      </c>
      <c r="D155" s="29">
        <v>0</v>
      </c>
      <c r="E155" s="29">
        <v>0</v>
      </c>
      <c r="F155" s="29">
        <v>0</v>
      </c>
      <c r="G155" s="29">
        <v>0</v>
      </c>
      <c r="H155" s="47">
        <v>0</v>
      </c>
      <c r="I155" s="2">
        <f t="shared" si="14"/>
        <v>0</v>
      </c>
      <c r="J155" s="2">
        <f t="shared" si="15"/>
        <v>0</v>
      </c>
      <c r="K155" s="47">
        <v>0</v>
      </c>
      <c r="L155" s="25">
        <v>0</v>
      </c>
      <c r="M155" s="52">
        <v>0</v>
      </c>
      <c r="N155" s="66">
        <v>0</v>
      </c>
      <c r="O155" s="20">
        <v>5619.699999999998</v>
      </c>
      <c r="P155" s="20">
        <v>80.6</v>
      </c>
      <c r="Q155" s="20">
        <v>199</v>
      </c>
      <c r="R155" s="20">
        <v>748</v>
      </c>
      <c r="S155" s="20"/>
      <c r="T155" s="20"/>
      <c r="U155" s="20">
        <v>0</v>
      </c>
      <c r="V155" s="20">
        <v>0</v>
      </c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46"/>
      <c r="AS155" s="20"/>
      <c r="AT155" s="25">
        <v>0</v>
      </c>
      <c r="AU155" s="60">
        <f t="shared" si="13"/>
        <v>6367.699999999998</v>
      </c>
    </row>
    <row r="156" spans="1:47" ht="25.5">
      <c r="A156" s="30" t="s">
        <v>169</v>
      </c>
      <c r="B156" s="31">
        <v>801600020</v>
      </c>
      <c r="C156" s="31" t="s">
        <v>81</v>
      </c>
      <c r="D156" s="29">
        <v>0</v>
      </c>
      <c r="E156" s="29">
        <v>0</v>
      </c>
      <c r="F156" s="29">
        <v>0</v>
      </c>
      <c r="G156" s="29">
        <v>0</v>
      </c>
      <c r="H156" s="47">
        <v>0</v>
      </c>
      <c r="I156" s="2">
        <f t="shared" si="14"/>
        <v>0</v>
      </c>
      <c r="J156" s="2">
        <f t="shared" si="15"/>
        <v>0</v>
      </c>
      <c r="K156" s="47">
        <v>0</v>
      </c>
      <c r="L156" s="25">
        <v>0</v>
      </c>
      <c r="M156" s="52">
        <v>0</v>
      </c>
      <c r="N156" s="66">
        <v>0</v>
      </c>
      <c r="O156" s="20">
        <v>12976.99</v>
      </c>
      <c r="P156" s="20">
        <v>296.76</v>
      </c>
      <c r="Q156" s="20">
        <v>325</v>
      </c>
      <c r="R156" s="20">
        <v>2092</v>
      </c>
      <c r="S156" s="20"/>
      <c r="T156" s="20"/>
      <c r="U156" s="20">
        <v>0</v>
      </c>
      <c r="V156" s="20">
        <v>0</v>
      </c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46"/>
      <c r="AS156" s="20"/>
      <c r="AT156" s="25">
        <v>0</v>
      </c>
      <c r="AU156" s="60">
        <f t="shared" si="13"/>
        <v>15068.99</v>
      </c>
    </row>
    <row r="157" spans="1:47" ht="26.25" customHeight="1">
      <c r="A157" s="30" t="s">
        <v>170</v>
      </c>
      <c r="B157" s="31">
        <v>10001096</v>
      </c>
      <c r="C157" s="31" t="s">
        <v>81</v>
      </c>
      <c r="D157" s="29">
        <v>0</v>
      </c>
      <c r="E157" s="29">
        <v>0</v>
      </c>
      <c r="F157" s="29">
        <v>0</v>
      </c>
      <c r="G157" s="29">
        <v>0</v>
      </c>
      <c r="H157" s="47">
        <v>0</v>
      </c>
      <c r="I157" s="2">
        <f t="shared" si="14"/>
        <v>0</v>
      </c>
      <c r="J157" s="2">
        <f t="shared" si="15"/>
        <v>0</v>
      </c>
      <c r="K157" s="47">
        <v>0</v>
      </c>
      <c r="L157" s="25">
        <v>0</v>
      </c>
      <c r="M157" s="52">
        <v>0</v>
      </c>
      <c r="N157" s="66">
        <v>0</v>
      </c>
      <c r="O157" s="20">
        <v>22108.790000000005</v>
      </c>
      <c r="P157" s="20">
        <v>314.96</v>
      </c>
      <c r="Q157" s="20">
        <v>46</v>
      </c>
      <c r="R157" s="20">
        <v>2896</v>
      </c>
      <c r="S157" s="20"/>
      <c r="T157" s="20"/>
      <c r="U157" s="20">
        <v>0</v>
      </c>
      <c r="V157" s="20">
        <v>0</v>
      </c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46"/>
      <c r="AS157" s="20"/>
      <c r="AT157" s="25">
        <v>0</v>
      </c>
      <c r="AU157" s="60">
        <f t="shared" si="13"/>
        <v>25004.790000000005</v>
      </c>
    </row>
    <row r="158" spans="1:47" ht="39.75" customHeight="1">
      <c r="A158" s="30" t="s">
        <v>197</v>
      </c>
      <c r="B158" s="31">
        <v>10001411</v>
      </c>
      <c r="C158" s="31" t="s">
        <v>81</v>
      </c>
      <c r="D158" s="29">
        <v>0</v>
      </c>
      <c r="E158" s="29">
        <v>0</v>
      </c>
      <c r="F158" s="29">
        <v>0</v>
      </c>
      <c r="G158" s="29">
        <v>0</v>
      </c>
      <c r="H158" s="47">
        <v>0</v>
      </c>
      <c r="I158" s="2">
        <f t="shared" si="14"/>
        <v>0</v>
      </c>
      <c r="J158" s="2">
        <f t="shared" si="15"/>
        <v>0</v>
      </c>
      <c r="K158" s="47">
        <v>0</v>
      </c>
      <c r="L158" s="25">
        <v>0</v>
      </c>
      <c r="M158" s="52">
        <v>0</v>
      </c>
      <c r="N158" s="66">
        <v>0</v>
      </c>
      <c r="O158" s="20">
        <v>16667.48</v>
      </c>
      <c r="P158" s="20">
        <v>221.29000000000002</v>
      </c>
      <c r="Q158" s="20">
        <v>174</v>
      </c>
      <c r="R158" s="20">
        <v>2296</v>
      </c>
      <c r="S158" s="20"/>
      <c r="T158" s="20"/>
      <c r="U158" s="20">
        <v>0</v>
      </c>
      <c r="V158" s="20">
        <v>0</v>
      </c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46"/>
      <c r="AS158" s="20"/>
      <c r="AT158" s="25">
        <v>0</v>
      </c>
      <c r="AU158" s="60">
        <f t="shared" si="13"/>
        <v>18963.48</v>
      </c>
    </row>
    <row r="159" spans="1:47" ht="30" customHeight="1">
      <c r="A159" s="30" t="s">
        <v>171</v>
      </c>
      <c r="B159" s="31">
        <v>10000316</v>
      </c>
      <c r="C159" s="31"/>
      <c r="D159" s="29">
        <v>0</v>
      </c>
      <c r="E159" s="29">
        <v>0</v>
      </c>
      <c r="F159" s="29">
        <v>0</v>
      </c>
      <c r="G159" s="29">
        <v>0</v>
      </c>
      <c r="H159" s="47">
        <v>0</v>
      </c>
      <c r="I159" s="2">
        <f t="shared" si="14"/>
        <v>0</v>
      </c>
      <c r="J159" s="2">
        <f t="shared" si="15"/>
        <v>0</v>
      </c>
      <c r="K159" s="47">
        <v>0</v>
      </c>
      <c r="L159" s="25">
        <v>0</v>
      </c>
      <c r="M159" s="52">
        <v>0</v>
      </c>
      <c r="N159" s="66">
        <v>0</v>
      </c>
      <c r="O159" s="20">
        <v>7090.979999999999</v>
      </c>
      <c r="P159" s="20">
        <v>102.91999999999999</v>
      </c>
      <c r="Q159" s="20">
        <v>129</v>
      </c>
      <c r="R159" s="20">
        <v>1180</v>
      </c>
      <c r="S159" s="20"/>
      <c r="T159" s="20"/>
      <c r="U159" s="20">
        <v>0</v>
      </c>
      <c r="V159" s="20">
        <v>0</v>
      </c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46"/>
      <c r="AS159" s="20"/>
      <c r="AT159" s="25">
        <v>0</v>
      </c>
      <c r="AU159" s="60">
        <f t="shared" si="13"/>
        <v>8270.98</v>
      </c>
    </row>
    <row r="160" spans="1:47" ht="30" customHeight="1">
      <c r="A160" s="30" t="s">
        <v>172</v>
      </c>
      <c r="B160" s="31">
        <v>10001520</v>
      </c>
      <c r="C160" s="31"/>
      <c r="D160" s="29">
        <v>0</v>
      </c>
      <c r="E160" s="29">
        <v>0</v>
      </c>
      <c r="F160" s="29">
        <v>0</v>
      </c>
      <c r="G160" s="29">
        <v>0</v>
      </c>
      <c r="H160" s="47">
        <v>0</v>
      </c>
      <c r="I160" s="2">
        <f t="shared" si="14"/>
        <v>0</v>
      </c>
      <c r="J160" s="2">
        <f t="shared" si="15"/>
        <v>0</v>
      </c>
      <c r="K160" s="47">
        <v>0</v>
      </c>
      <c r="L160" s="25">
        <v>0</v>
      </c>
      <c r="M160" s="52">
        <v>0</v>
      </c>
      <c r="N160" s="25">
        <v>0</v>
      </c>
      <c r="O160" s="20">
        <v>15124.53</v>
      </c>
      <c r="P160" s="20">
        <v>159.95999999999998</v>
      </c>
      <c r="Q160" s="20">
        <v>507</v>
      </c>
      <c r="R160" s="20">
        <v>2084</v>
      </c>
      <c r="S160" s="20"/>
      <c r="T160" s="20"/>
      <c r="U160" s="20">
        <v>0</v>
      </c>
      <c r="V160" s="20">
        <v>0</v>
      </c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46"/>
      <c r="AS160" s="20"/>
      <c r="AT160" s="25">
        <v>0</v>
      </c>
      <c r="AU160" s="60">
        <f t="shared" si="13"/>
        <v>17208.53</v>
      </c>
    </row>
    <row r="161" spans="1:47" ht="12.75">
      <c r="A161" s="35" t="s">
        <v>93</v>
      </c>
      <c r="B161" s="35"/>
      <c r="C161" s="35"/>
      <c r="D161" s="37">
        <f aca="true" t="shared" si="16" ref="D161:N161">SUM(D163:D170)</f>
        <v>0</v>
      </c>
      <c r="E161" s="37">
        <f t="shared" si="16"/>
        <v>0</v>
      </c>
      <c r="F161" s="37">
        <f t="shared" si="16"/>
        <v>0</v>
      </c>
      <c r="G161" s="37">
        <f t="shared" si="16"/>
        <v>0</v>
      </c>
      <c r="H161" s="45">
        <f>SUM(H163:H170)</f>
        <v>0</v>
      </c>
      <c r="I161" s="37">
        <f t="shared" si="16"/>
        <v>0</v>
      </c>
      <c r="J161" s="37">
        <f t="shared" si="16"/>
        <v>0</v>
      </c>
      <c r="K161" s="45">
        <f>SUM(K163:K170)</f>
        <v>0</v>
      </c>
      <c r="L161" s="37">
        <f t="shared" si="16"/>
        <v>0</v>
      </c>
      <c r="M161" s="45">
        <f t="shared" si="16"/>
        <v>0</v>
      </c>
      <c r="N161" s="37">
        <f t="shared" si="16"/>
        <v>0</v>
      </c>
      <c r="O161" s="37">
        <f>SUM(O162:O170)</f>
        <v>57797.53000000001</v>
      </c>
      <c r="P161" s="37">
        <f>SUM(P162:P170)</f>
        <v>262.46000000000004</v>
      </c>
      <c r="Q161" s="37">
        <f aca="true" t="shared" si="17" ref="Q161:AT161">SUM(Q162:Q170)</f>
        <v>271</v>
      </c>
      <c r="R161" s="37">
        <f t="shared" si="17"/>
        <v>7452</v>
      </c>
      <c r="S161" s="37">
        <f t="shared" si="17"/>
        <v>0</v>
      </c>
      <c r="T161" s="37">
        <f t="shared" si="17"/>
        <v>0</v>
      </c>
      <c r="U161" s="37">
        <f t="shared" si="17"/>
        <v>0</v>
      </c>
      <c r="V161" s="37">
        <f t="shared" si="17"/>
        <v>0</v>
      </c>
      <c r="W161" s="37">
        <f t="shared" si="17"/>
        <v>0</v>
      </c>
      <c r="X161" s="37">
        <f t="shared" si="17"/>
        <v>0</v>
      </c>
      <c r="Y161" s="37">
        <f t="shared" si="17"/>
        <v>108246.29999999997</v>
      </c>
      <c r="Z161" s="37">
        <f t="shared" si="17"/>
        <v>0</v>
      </c>
      <c r="AA161" s="37">
        <f t="shared" si="17"/>
        <v>0</v>
      </c>
      <c r="AB161" s="37">
        <f t="shared" si="17"/>
        <v>0</v>
      </c>
      <c r="AC161" s="37">
        <f t="shared" si="17"/>
        <v>0</v>
      </c>
      <c r="AD161" s="37">
        <f t="shared" si="17"/>
        <v>0</v>
      </c>
      <c r="AE161" s="37">
        <f t="shared" si="17"/>
        <v>0</v>
      </c>
      <c r="AF161" s="37">
        <f t="shared" si="17"/>
        <v>0</v>
      </c>
      <c r="AG161" s="37">
        <f t="shared" si="17"/>
        <v>0</v>
      </c>
      <c r="AH161" s="37">
        <f t="shared" si="17"/>
        <v>1128877.1400000001</v>
      </c>
      <c r="AI161" s="37">
        <f t="shared" si="17"/>
        <v>0</v>
      </c>
      <c r="AJ161" s="37">
        <f t="shared" si="17"/>
        <v>0</v>
      </c>
      <c r="AK161" s="37">
        <f t="shared" si="17"/>
        <v>0</v>
      </c>
      <c r="AL161" s="37">
        <f t="shared" si="17"/>
        <v>0</v>
      </c>
      <c r="AM161" s="37">
        <f t="shared" si="17"/>
        <v>0</v>
      </c>
      <c r="AN161" s="37">
        <f t="shared" si="17"/>
        <v>0</v>
      </c>
      <c r="AO161" s="37">
        <f t="shared" si="17"/>
        <v>0</v>
      </c>
      <c r="AP161" s="37">
        <f t="shared" si="17"/>
        <v>95322.17999999998</v>
      </c>
      <c r="AQ161" s="37">
        <f t="shared" si="17"/>
        <v>0</v>
      </c>
      <c r="AR161" s="45">
        <f t="shared" si="17"/>
        <v>39799</v>
      </c>
      <c r="AS161" s="37"/>
      <c r="AT161" s="37">
        <f t="shared" si="17"/>
        <v>0</v>
      </c>
      <c r="AU161" s="37">
        <f>SUM(AU162:AU170)</f>
        <v>1397695.1499999997</v>
      </c>
    </row>
    <row r="162" spans="1:47" s="1" customFormat="1" ht="15" customHeight="1">
      <c r="A162" s="30" t="s">
        <v>174</v>
      </c>
      <c r="B162" s="31">
        <v>10001518</v>
      </c>
      <c r="C162" s="31" t="s">
        <v>81</v>
      </c>
      <c r="D162" s="29"/>
      <c r="E162" s="29"/>
      <c r="F162" s="29"/>
      <c r="G162" s="29"/>
      <c r="H162" s="47"/>
      <c r="I162" s="2"/>
      <c r="J162" s="2"/>
      <c r="K162" s="47"/>
      <c r="L162" s="25"/>
      <c r="M162" s="52"/>
      <c r="N162" s="25"/>
      <c r="O162" s="20">
        <v>29608.62000000001</v>
      </c>
      <c r="P162" s="20">
        <v>219.48000000000002</v>
      </c>
      <c r="Q162" s="20">
        <v>0</v>
      </c>
      <c r="R162" s="20">
        <v>3884</v>
      </c>
      <c r="S162" s="20"/>
      <c r="T162" s="20"/>
      <c r="U162" s="20"/>
      <c r="V162" s="20"/>
      <c r="W162" s="20"/>
      <c r="X162" s="20"/>
      <c r="Y162" s="20">
        <v>0</v>
      </c>
      <c r="Z162" s="20"/>
      <c r="AA162" s="20"/>
      <c r="AB162" s="20"/>
      <c r="AC162" s="20"/>
      <c r="AD162" s="20"/>
      <c r="AE162" s="20"/>
      <c r="AF162" s="20"/>
      <c r="AG162" s="20"/>
      <c r="AH162" s="20">
        <v>0</v>
      </c>
      <c r="AI162" s="20">
        <v>0</v>
      </c>
      <c r="AJ162" s="20"/>
      <c r="AK162" s="20"/>
      <c r="AL162" s="20">
        <v>0</v>
      </c>
      <c r="AM162" s="20">
        <v>0</v>
      </c>
      <c r="AN162" s="20">
        <v>0</v>
      </c>
      <c r="AO162" s="20">
        <v>0</v>
      </c>
      <c r="AP162" s="20">
        <v>0</v>
      </c>
      <c r="AQ162" s="20">
        <v>0</v>
      </c>
      <c r="AR162" s="46">
        <v>0</v>
      </c>
      <c r="AS162" s="20"/>
      <c r="AT162" s="25">
        <v>0</v>
      </c>
      <c r="AU162" s="60">
        <f aca="true" t="shared" si="18" ref="AU162:AU170">G162+L162+O162+R162+S162+T162+U162+V162+X162+Y162+Z162+AA162+AB162+AC162+AD162+AE162+AF162+AG162+AH162+AI162+AJ162+AK162+AL162+AM162+AN162+AO162+AP162+AQ162+AT162+AS162</f>
        <v>33492.62000000001</v>
      </c>
    </row>
    <row r="163" spans="1:47" s="1" customFormat="1" ht="15" customHeight="1">
      <c r="A163" s="30" t="s">
        <v>198</v>
      </c>
      <c r="B163" s="31">
        <v>10000033</v>
      </c>
      <c r="C163" s="31" t="s">
        <v>81</v>
      </c>
      <c r="D163" s="29"/>
      <c r="E163" s="29"/>
      <c r="F163" s="29"/>
      <c r="G163" s="29"/>
      <c r="H163" s="47"/>
      <c r="I163" s="2"/>
      <c r="J163" s="2"/>
      <c r="K163" s="47"/>
      <c r="L163" s="25"/>
      <c r="M163" s="52"/>
      <c r="N163" s="25"/>
      <c r="O163" s="20">
        <v>12739.470000000001</v>
      </c>
      <c r="P163" s="20">
        <v>19.7</v>
      </c>
      <c r="Q163" s="20">
        <v>65</v>
      </c>
      <c r="R163" s="20">
        <v>1648</v>
      </c>
      <c r="S163" s="20"/>
      <c r="T163" s="20"/>
      <c r="U163" s="20"/>
      <c r="V163" s="20"/>
      <c r="W163" s="20"/>
      <c r="X163" s="20"/>
      <c r="Y163" s="20">
        <v>0</v>
      </c>
      <c r="Z163" s="20"/>
      <c r="AA163" s="20"/>
      <c r="AB163" s="20"/>
      <c r="AC163" s="20"/>
      <c r="AD163" s="20"/>
      <c r="AE163" s="20"/>
      <c r="AF163" s="20"/>
      <c r="AG163" s="20"/>
      <c r="AH163" s="20">
        <v>0</v>
      </c>
      <c r="AI163" s="20">
        <v>0</v>
      </c>
      <c r="AJ163" s="20"/>
      <c r="AK163" s="20"/>
      <c r="AL163" s="20">
        <v>0</v>
      </c>
      <c r="AM163" s="20">
        <v>0</v>
      </c>
      <c r="AN163" s="20">
        <v>0</v>
      </c>
      <c r="AO163" s="20">
        <v>0</v>
      </c>
      <c r="AP163" s="20">
        <v>0</v>
      </c>
      <c r="AQ163" s="20">
        <v>0</v>
      </c>
      <c r="AR163" s="46">
        <v>0</v>
      </c>
      <c r="AS163" s="20"/>
      <c r="AT163" s="25">
        <v>0</v>
      </c>
      <c r="AU163" s="60">
        <f t="shared" si="18"/>
        <v>14387.470000000001</v>
      </c>
    </row>
    <row r="164" spans="1:47" s="1" customFormat="1" ht="15" customHeight="1">
      <c r="A164" s="30" t="s">
        <v>175</v>
      </c>
      <c r="B164" s="31">
        <v>10001623</v>
      </c>
      <c r="C164" s="31" t="s">
        <v>81</v>
      </c>
      <c r="D164" s="29"/>
      <c r="E164" s="29"/>
      <c r="F164" s="29"/>
      <c r="G164" s="29"/>
      <c r="H164" s="47"/>
      <c r="I164" s="2"/>
      <c r="J164" s="2"/>
      <c r="K164" s="47"/>
      <c r="L164" s="25"/>
      <c r="M164" s="52"/>
      <c r="N164" s="25"/>
      <c r="O164" s="20">
        <v>0</v>
      </c>
      <c r="P164" s="20">
        <v>0</v>
      </c>
      <c r="Q164" s="20">
        <v>0</v>
      </c>
      <c r="R164" s="20">
        <v>0</v>
      </c>
      <c r="S164" s="20"/>
      <c r="T164" s="20"/>
      <c r="U164" s="20"/>
      <c r="V164" s="20"/>
      <c r="W164" s="20"/>
      <c r="X164" s="20"/>
      <c r="Y164" s="20">
        <v>108246.29999999997</v>
      </c>
      <c r="Z164" s="20"/>
      <c r="AA164" s="20"/>
      <c r="AB164" s="20"/>
      <c r="AC164" s="20"/>
      <c r="AD164" s="20"/>
      <c r="AE164" s="20"/>
      <c r="AF164" s="20"/>
      <c r="AG164" s="20"/>
      <c r="AH164" s="20">
        <v>0</v>
      </c>
      <c r="AI164" s="20">
        <v>0</v>
      </c>
      <c r="AJ164" s="20"/>
      <c r="AK164" s="20"/>
      <c r="AL164" s="20">
        <v>0</v>
      </c>
      <c r="AM164" s="20">
        <v>0</v>
      </c>
      <c r="AN164" s="20">
        <v>0</v>
      </c>
      <c r="AO164" s="20">
        <v>0</v>
      </c>
      <c r="AP164" s="20">
        <v>95322.17999999998</v>
      </c>
      <c r="AQ164" s="20">
        <v>0</v>
      </c>
      <c r="AR164" s="46">
        <v>0</v>
      </c>
      <c r="AS164" s="20"/>
      <c r="AT164" s="25">
        <v>0</v>
      </c>
      <c r="AU164" s="60">
        <f t="shared" si="18"/>
        <v>203568.47999999995</v>
      </c>
    </row>
    <row r="165" spans="1:47" s="1" customFormat="1" ht="15" customHeight="1">
      <c r="A165" s="30" t="s">
        <v>176</v>
      </c>
      <c r="B165" s="31">
        <v>10001433</v>
      </c>
      <c r="C165" s="31" t="s">
        <v>81</v>
      </c>
      <c r="D165" s="29"/>
      <c r="E165" s="29"/>
      <c r="F165" s="29"/>
      <c r="G165" s="29"/>
      <c r="H165" s="47"/>
      <c r="I165" s="2"/>
      <c r="J165" s="2"/>
      <c r="K165" s="47"/>
      <c r="L165" s="25"/>
      <c r="M165" s="52"/>
      <c r="N165" s="25"/>
      <c r="O165" s="20">
        <v>0</v>
      </c>
      <c r="P165" s="20">
        <v>0</v>
      </c>
      <c r="Q165" s="20">
        <v>0</v>
      </c>
      <c r="R165" s="20">
        <v>0</v>
      </c>
      <c r="S165" s="20"/>
      <c r="T165" s="20"/>
      <c r="U165" s="20"/>
      <c r="V165" s="20"/>
      <c r="W165" s="20"/>
      <c r="X165" s="20"/>
      <c r="Y165" s="20">
        <v>0</v>
      </c>
      <c r="Z165" s="20"/>
      <c r="AA165" s="20"/>
      <c r="AB165" s="20"/>
      <c r="AC165" s="20"/>
      <c r="AD165" s="20"/>
      <c r="AE165" s="20"/>
      <c r="AF165" s="20"/>
      <c r="AG165" s="20"/>
      <c r="AH165" s="20">
        <v>276172.09</v>
      </c>
      <c r="AI165" s="20">
        <v>0</v>
      </c>
      <c r="AJ165" s="20"/>
      <c r="AK165" s="20"/>
      <c r="AL165" s="20">
        <v>0</v>
      </c>
      <c r="AM165" s="20">
        <v>0</v>
      </c>
      <c r="AN165" s="20">
        <v>0</v>
      </c>
      <c r="AO165" s="20">
        <v>0</v>
      </c>
      <c r="AP165" s="20">
        <v>0</v>
      </c>
      <c r="AQ165" s="20">
        <v>0</v>
      </c>
      <c r="AR165" s="46">
        <v>9776</v>
      </c>
      <c r="AS165" s="20"/>
      <c r="AT165" s="25">
        <v>0</v>
      </c>
      <c r="AU165" s="60">
        <f t="shared" si="18"/>
        <v>276172.09</v>
      </c>
    </row>
    <row r="166" spans="1:47" s="1" customFormat="1" ht="15" customHeight="1">
      <c r="A166" s="30" t="s">
        <v>177</v>
      </c>
      <c r="B166" s="31">
        <v>10000230</v>
      </c>
      <c r="C166" s="31" t="s">
        <v>81</v>
      </c>
      <c r="D166" s="29"/>
      <c r="E166" s="29"/>
      <c r="F166" s="29"/>
      <c r="G166" s="29"/>
      <c r="H166" s="47"/>
      <c r="I166" s="2"/>
      <c r="J166" s="2"/>
      <c r="K166" s="47"/>
      <c r="L166" s="25"/>
      <c r="M166" s="52"/>
      <c r="N166" s="25"/>
      <c r="O166" s="20">
        <v>0</v>
      </c>
      <c r="P166" s="20">
        <v>0</v>
      </c>
      <c r="Q166" s="20">
        <v>0</v>
      </c>
      <c r="R166" s="20">
        <v>0</v>
      </c>
      <c r="S166" s="20"/>
      <c r="T166" s="20"/>
      <c r="U166" s="20"/>
      <c r="V166" s="20"/>
      <c r="W166" s="20"/>
      <c r="X166" s="20"/>
      <c r="Y166" s="20">
        <v>0</v>
      </c>
      <c r="Z166" s="20"/>
      <c r="AA166" s="20"/>
      <c r="AB166" s="20"/>
      <c r="AC166" s="20"/>
      <c r="AD166" s="20"/>
      <c r="AE166" s="20"/>
      <c r="AF166" s="20"/>
      <c r="AG166" s="20"/>
      <c r="AH166" s="20">
        <v>193472.88999999996</v>
      </c>
      <c r="AI166" s="20">
        <v>0</v>
      </c>
      <c r="AJ166" s="20"/>
      <c r="AK166" s="20"/>
      <c r="AL166" s="20">
        <v>0</v>
      </c>
      <c r="AM166" s="20">
        <v>0</v>
      </c>
      <c r="AN166" s="20">
        <v>0</v>
      </c>
      <c r="AO166" s="20">
        <v>0</v>
      </c>
      <c r="AP166" s="20">
        <v>0</v>
      </c>
      <c r="AQ166" s="20">
        <v>0</v>
      </c>
      <c r="AR166" s="46">
        <v>6150</v>
      </c>
      <c r="AS166" s="20"/>
      <c r="AT166" s="25">
        <v>0</v>
      </c>
      <c r="AU166" s="60">
        <f t="shared" si="18"/>
        <v>193472.88999999996</v>
      </c>
    </row>
    <row r="167" spans="1:47" s="1" customFormat="1" ht="15" customHeight="1">
      <c r="A167" s="30" t="s">
        <v>178</v>
      </c>
      <c r="B167" s="31">
        <v>10001273</v>
      </c>
      <c r="C167" s="31" t="s">
        <v>81</v>
      </c>
      <c r="D167" s="29"/>
      <c r="E167" s="29"/>
      <c r="F167" s="29"/>
      <c r="G167" s="29"/>
      <c r="H167" s="47"/>
      <c r="I167" s="2"/>
      <c r="J167" s="2"/>
      <c r="K167" s="47"/>
      <c r="L167" s="25"/>
      <c r="M167" s="52"/>
      <c r="N167" s="25"/>
      <c r="O167" s="20">
        <v>15449.439999999999</v>
      </c>
      <c r="P167" s="20">
        <v>23.28</v>
      </c>
      <c r="Q167" s="20">
        <v>206</v>
      </c>
      <c r="R167" s="20">
        <v>1920</v>
      </c>
      <c r="S167" s="20"/>
      <c r="T167" s="20"/>
      <c r="U167" s="20"/>
      <c r="V167" s="20"/>
      <c r="W167" s="20"/>
      <c r="X167" s="20"/>
      <c r="Y167" s="20">
        <v>0</v>
      </c>
      <c r="Z167" s="20"/>
      <c r="AA167" s="20"/>
      <c r="AB167" s="20"/>
      <c r="AC167" s="20"/>
      <c r="AD167" s="20"/>
      <c r="AE167" s="20"/>
      <c r="AF167" s="20"/>
      <c r="AG167" s="20"/>
      <c r="AH167" s="20">
        <v>56058.00999999999</v>
      </c>
      <c r="AI167" s="20">
        <v>0</v>
      </c>
      <c r="AJ167" s="20"/>
      <c r="AK167" s="20"/>
      <c r="AL167" s="20">
        <v>0</v>
      </c>
      <c r="AM167" s="20">
        <v>0</v>
      </c>
      <c r="AN167" s="20">
        <v>0</v>
      </c>
      <c r="AO167" s="20">
        <v>0</v>
      </c>
      <c r="AP167" s="20">
        <v>0</v>
      </c>
      <c r="AQ167" s="20">
        <v>0</v>
      </c>
      <c r="AR167" s="46">
        <v>1576</v>
      </c>
      <c r="AS167" s="20"/>
      <c r="AT167" s="25">
        <v>0</v>
      </c>
      <c r="AU167" s="60">
        <f t="shared" si="18"/>
        <v>73427.44999999998</v>
      </c>
    </row>
    <row r="168" spans="1:47" s="1" customFormat="1" ht="15" customHeight="1">
      <c r="A168" s="30" t="s">
        <v>199</v>
      </c>
      <c r="B168" s="31">
        <v>10001694</v>
      </c>
      <c r="C168" s="31" t="s">
        <v>81</v>
      </c>
      <c r="D168" s="29"/>
      <c r="E168" s="29"/>
      <c r="F168" s="29"/>
      <c r="G168" s="29"/>
      <c r="H168" s="47"/>
      <c r="I168" s="2"/>
      <c r="J168" s="2"/>
      <c r="K168" s="47"/>
      <c r="L168" s="25"/>
      <c r="M168" s="52"/>
      <c r="N168" s="25"/>
      <c r="O168" s="20">
        <v>0</v>
      </c>
      <c r="P168" s="20">
        <v>0</v>
      </c>
      <c r="Q168" s="20">
        <v>0</v>
      </c>
      <c r="R168" s="20">
        <v>0</v>
      </c>
      <c r="S168" s="20"/>
      <c r="T168" s="20"/>
      <c r="U168" s="20"/>
      <c r="V168" s="20"/>
      <c r="W168" s="20"/>
      <c r="X168" s="20"/>
      <c r="Y168" s="20">
        <v>0</v>
      </c>
      <c r="Z168" s="20"/>
      <c r="AA168" s="20"/>
      <c r="AB168" s="20"/>
      <c r="AC168" s="20"/>
      <c r="AD168" s="20"/>
      <c r="AE168" s="20"/>
      <c r="AF168" s="20"/>
      <c r="AG168" s="20"/>
      <c r="AH168" s="20">
        <v>96993.28999999998</v>
      </c>
      <c r="AI168" s="20">
        <v>0</v>
      </c>
      <c r="AJ168" s="20"/>
      <c r="AK168" s="20"/>
      <c r="AL168" s="20">
        <v>0</v>
      </c>
      <c r="AM168" s="20">
        <v>0</v>
      </c>
      <c r="AN168" s="20">
        <v>0</v>
      </c>
      <c r="AO168" s="20">
        <v>0</v>
      </c>
      <c r="AP168" s="20">
        <v>0</v>
      </c>
      <c r="AQ168" s="20">
        <v>0</v>
      </c>
      <c r="AR168" s="46">
        <v>2360</v>
      </c>
      <c r="AS168" s="20"/>
      <c r="AT168" s="25">
        <v>0</v>
      </c>
      <c r="AU168" s="60">
        <f t="shared" si="18"/>
        <v>96993.28999999998</v>
      </c>
    </row>
    <row r="169" spans="1:47" s="1" customFormat="1" ht="15" customHeight="1">
      <c r="A169" s="30" t="s">
        <v>200</v>
      </c>
      <c r="B169" s="31">
        <v>10065212</v>
      </c>
      <c r="C169" s="31" t="s">
        <v>81</v>
      </c>
      <c r="D169" s="29"/>
      <c r="E169" s="29"/>
      <c r="F169" s="29"/>
      <c r="G169" s="29"/>
      <c r="H169" s="47"/>
      <c r="I169" s="2"/>
      <c r="J169" s="2"/>
      <c r="K169" s="47"/>
      <c r="L169" s="25"/>
      <c r="M169" s="52"/>
      <c r="N169" s="25"/>
      <c r="O169" s="20">
        <v>0</v>
      </c>
      <c r="P169" s="20">
        <v>0</v>
      </c>
      <c r="Q169" s="20">
        <v>0</v>
      </c>
      <c r="R169" s="20">
        <v>0</v>
      </c>
      <c r="S169" s="20"/>
      <c r="T169" s="20"/>
      <c r="U169" s="20"/>
      <c r="V169" s="20"/>
      <c r="W169" s="20"/>
      <c r="X169" s="20"/>
      <c r="Y169" s="20">
        <v>0</v>
      </c>
      <c r="Z169" s="20"/>
      <c r="AA169" s="20"/>
      <c r="AB169" s="20"/>
      <c r="AC169" s="20"/>
      <c r="AD169" s="20"/>
      <c r="AE169" s="20"/>
      <c r="AF169" s="20"/>
      <c r="AG169" s="20"/>
      <c r="AH169" s="20">
        <v>260017.16</v>
      </c>
      <c r="AI169" s="20">
        <v>0</v>
      </c>
      <c r="AJ169" s="20"/>
      <c r="AK169" s="20"/>
      <c r="AL169" s="20">
        <v>0</v>
      </c>
      <c r="AM169" s="20">
        <v>0</v>
      </c>
      <c r="AN169" s="20">
        <v>0</v>
      </c>
      <c r="AO169" s="20">
        <v>0</v>
      </c>
      <c r="AP169" s="20">
        <v>0</v>
      </c>
      <c r="AQ169" s="20">
        <v>0</v>
      </c>
      <c r="AR169" s="46">
        <v>9711</v>
      </c>
      <c r="AS169" s="20"/>
      <c r="AT169" s="25">
        <v>0</v>
      </c>
      <c r="AU169" s="60">
        <f t="shared" si="18"/>
        <v>260017.16</v>
      </c>
    </row>
    <row r="170" spans="1:47" s="1" customFormat="1" ht="15" customHeight="1">
      <c r="A170" s="30" t="s">
        <v>201</v>
      </c>
      <c r="B170" s="31">
        <v>19466202</v>
      </c>
      <c r="C170" s="31" t="s">
        <v>81</v>
      </c>
      <c r="D170" s="29"/>
      <c r="E170" s="29"/>
      <c r="F170" s="29"/>
      <c r="G170" s="29"/>
      <c r="H170" s="47"/>
      <c r="I170" s="2"/>
      <c r="J170" s="2"/>
      <c r="K170" s="47"/>
      <c r="L170" s="25"/>
      <c r="M170" s="52"/>
      <c r="N170" s="25"/>
      <c r="O170" s="20">
        <v>0</v>
      </c>
      <c r="P170" s="20">
        <v>0</v>
      </c>
      <c r="Q170" s="20">
        <v>0</v>
      </c>
      <c r="R170" s="20">
        <v>0</v>
      </c>
      <c r="S170" s="20"/>
      <c r="T170" s="20"/>
      <c r="U170" s="20"/>
      <c r="V170" s="20"/>
      <c r="W170" s="20"/>
      <c r="X170" s="20"/>
      <c r="Y170" s="20">
        <v>0</v>
      </c>
      <c r="Z170" s="20"/>
      <c r="AA170" s="20"/>
      <c r="AB170" s="20"/>
      <c r="AC170" s="20"/>
      <c r="AD170" s="20"/>
      <c r="AE170" s="20"/>
      <c r="AF170" s="20"/>
      <c r="AG170" s="20"/>
      <c r="AH170" s="20">
        <v>246163.69999999998</v>
      </c>
      <c r="AI170" s="20">
        <v>0</v>
      </c>
      <c r="AJ170" s="20"/>
      <c r="AK170" s="20"/>
      <c r="AL170" s="20">
        <v>0</v>
      </c>
      <c r="AM170" s="20">
        <v>0</v>
      </c>
      <c r="AN170" s="20">
        <v>0</v>
      </c>
      <c r="AO170" s="20">
        <v>0</v>
      </c>
      <c r="AP170" s="20">
        <v>0</v>
      </c>
      <c r="AQ170" s="20">
        <v>0</v>
      </c>
      <c r="AR170" s="46">
        <v>10226</v>
      </c>
      <c r="AS170" s="20"/>
      <c r="AT170" s="25">
        <v>0</v>
      </c>
      <c r="AU170" s="60">
        <f t="shared" si="18"/>
        <v>246163.69999999998</v>
      </c>
    </row>
    <row r="171" spans="1:47" ht="15">
      <c r="A171" s="26" t="s">
        <v>5</v>
      </c>
      <c r="B171" s="26"/>
      <c r="C171" s="26"/>
      <c r="D171" s="38">
        <f aca="true" t="shared" si="19" ref="D171:M171">D10+D33+D83+D161</f>
        <v>118145890</v>
      </c>
      <c r="E171" s="38">
        <f t="shared" si="19"/>
        <v>118145890</v>
      </c>
      <c r="F171" s="38">
        <f t="shared" si="19"/>
        <v>118137273.19000003</v>
      </c>
      <c r="G171" s="38">
        <f t="shared" si="19"/>
        <v>118133911.44000003</v>
      </c>
      <c r="H171" s="64">
        <f t="shared" si="19"/>
        <v>1144608.03</v>
      </c>
      <c r="I171" s="38">
        <f t="shared" si="19"/>
        <v>2027.4700000147002</v>
      </c>
      <c r="J171" s="38">
        <f t="shared" si="19"/>
        <v>-10644.27999998919</v>
      </c>
      <c r="K171" s="64">
        <f t="shared" si="19"/>
        <v>5814451</v>
      </c>
      <c r="L171" s="38">
        <f t="shared" si="19"/>
        <v>3350305.6500000004</v>
      </c>
      <c r="M171" s="64">
        <f t="shared" si="19"/>
        <v>555149.32</v>
      </c>
      <c r="N171" s="38">
        <f>N10+N33+N83+N161</f>
        <v>414</v>
      </c>
      <c r="O171" s="38">
        <f>O10+O33+O83+O161</f>
        <v>7180576.83</v>
      </c>
      <c r="P171" s="38">
        <f>P10+P33+P83+P161</f>
        <v>16526.07</v>
      </c>
      <c r="Q171" s="38">
        <f aca="true" t="shared" si="20" ref="Q171:AU171">Q10+Q33+Q83+Q161</f>
        <v>175175</v>
      </c>
      <c r="R171" s="38">
        <f t="shared" si="20"/>
        <v>660503</v>
      </c>
      <c r="S171" s="38">
        <f t="shared" si="20"/>
        <v>29130.629999999997</v>
      </c>
      <c r="T171" s="38">
        <f t="shared" si="20"/>
        <v>3704</v>
      </c>
      <c r="U171" s="38">
        <f t="shared" si="20"/>
        <v>4653162.01</v>
      </c>
      <c r="V171" s="38">
        <f t="shared" si="20"/>
        <v>65468</v>
      </c>
      <c r="W171" s="38">
        <f t="shared" si="20"/>
        <v>1393577.2500000002</v>
      </c>
      <c r="X171" s="38">
        <f t="shared" si="20"/>
        <v>1390303.1600000001</v>
      </c>
      <c r="Y171" s="38">
        <f t="shared" si="20"/>
        <v>501826.06999999983</v>
      </c>
      <c r="Z171" s="38">
        <f t="shared" si="20"/>
        <v>4683065.110000001</v>
      </c>
      <c r="AA171" s="38">
        <f t="shared" si="20"/>
        <v>247079</v>
      </c>
      <c r="AB171" s="38">
        <f t="shared" si="20"/>
        <v>20143.550000000003</v>
      </c>
      <c r="AC171" s="38">
        <f t="shared" si="20"/>
        <v>76</v>
      </c>
      <c r="AD171" s="38">
        <f t="shared" si="20"/>
        <v>469.89</v>
      </c>
      <c r="AE171" s="38">
        <f t="shared" si="20"/>
        <v>0</v>
      </c>
      <c r="AF171" s="38">
        <f t="shared" si="20"/>
        <v>442000.11</v>
      </c>
      <c r="AG171" s="38">
        <f t="shared" si="20"/>
        <v>1475</v>
      </c>
      <c r="AH171" s="38">
        <f t="shared" si="20"/>
        <v>1129786.0000000002</v>
      </c>
      <c r="AI171" s="38">
        <f t="shared" si="20"/>
        <v>24</v>
      </c>
      <c r="AJ171" s="38">
        <f t="shared" si="20"/>
        <v>1817.0099999999998</v>
      </c>
      <c r="AK171" s="38">
        <f t="shared" si="20"/>
        <v>4</v>
      </c>
      <c r="AL171" s="38">
        <f t="shared" si="20"/>
        <v>1549254.72</v>
      </c>
      <c r="AM171" s="38">
        <f t="shared" si="20"/>
        <v>2701</v>
      </c>
      <c r="AN171" s="38">
        <f t="shared" si="20"/>
        <v>505629.4400000001</v>
      </c>
      <c r="AO171" s="38">
        <f t="shared" si="20"/>
        <v>2092</v>
      </c>
      <c r="AP171" s="38">
        <f t="shared" si="20"/>
        <v>1744069.1199999994</v>
      </c>
      <c r="AQ171" s="38">
        <f t="shared" si="20"/>
        <v>3003</v>
      </c>
      <c r="AR171" s="64">
        <f t="shared" si="20"/>
        <v>52502</v>
      </c>
      <c r="AS171" s="38">
        <f t="shared" si="20"/>
        <v>18055784.66</v>
      </c>
      <c r="AT171" s="38">
        <f t="shared" si="20"/>
        <v>10085836.55</v>
      </c>
      <c r="AU171" s="38">
        <f t="shared" si="20"/>
        <v>174443200.95000002</v>
      </c>
    </row>
    <row r="172" ht="12.75">
      <c r="AU172" s="10"/>
    </row>
    <row r="173" ht="12.75">
      <c r="AU173" s="10"/>
    </row>
    <row r="174" spans="7:47" ht="12.75">
      <c r="G174" s="10"/>
      <c r="AU174" s="10"/>
    </row>
    <row r="175" spans="6:47" ht="12.75">
      <c r="F175" s="10"/>
      <c r="G175" s="10"/>
      <c r="H175" s="53"/>
      <c r="I175" s="10"/>
      <c r="O175" s="10"/>
      <c r="P175" s="10"/>
      <c r="Q175" s="10"/>
      <c r="U175" s="10"/>
      <c r="W175" s="10"/>
      <c r="AU175" s="10"/>
    </row>
    <row r="176" ht="12.75">
      <c r="AQ176" s="10"/>
    </row>
    <row r="177" ht="12.75">
      <c r="AU177" s="65"/>
    </row>
    <row r="179" ht="12.75">
      <c r="AU179" s="10"/>
    </row>
  </sheetData>
  <sheetProtection/>
  <mergeCells count="31">
    <mergeCell ref="U6:V7"/>
    <mergeCell ref="AT6:AT8"/>
    <mergeCell ref="AS6:AS8"/>
    <mergeCell ref="AP6:AQ7"/>
    <mergeCell ref="AJ6:AK7"/>
    <mergeCell ref="AN6:AO7"/>
    <mergeCell ref="L7:N7"/>
    <mergeCell ref="AD6:AE7"/>
    <mergeCell ref="Y6:Y7"/>
    <mergeCell ref="AH6:AI7"/>
    <mergeCell ref="W6:X7"/>
    <mergeCell ref="AU6:AU8"/>
    <mergeCell ref="AR6:AR8"/>
    <mergeCell ref="AL6:AM7"/>
    <mergeCell ref="D7:D8"/>
    <mergeCell ref="E7:E8"/>
    <mergeCell ref="F7:F8"/>
    <mergeCell ref="G7:G8"/>
    <mergeCell ref="AF6:AG7"/>
    <mergeCell ref="S6:T7"/>
    <mergeCell ref="Z6:AA7"/>
    <mergeCell ref="A9:B9"/>
    <mergeCell ref="AB6:AC7"/>
    <mergeCell ref="A2:S2"/>
    <mergeCell ref="D6:N6"/>
    <mergeCell ref="O6:R7"/>
    <mergeCell ref="I7:I8"/>
    <mergeCell ref="J7:J8"/>
    <mergeCell ref="A6:C8"/>
    <mergeCell ref="K7:K8"/>
    <mergeCell ref="H7:H8"/>
  </mergeCells>
  <printOptions/>
  <pageMargins left="0.1968503937007874" right="0.15748031496062992" top="0.15748031496062992" bottom="0.1968503937007874" header="0.1574803149606299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Ineta.Bumane</dc:creator>
  <cp:keywords/>
  <dc:description/>
  <cp:lastModifiedBy>Kitija Ločmele</cp:lastModifiedBy>
  <cp:lastPrinted>2020-11-13T08:56:48Z</cp:lastPrinted>
  <dcterms:created xsi:type="dcterms:W3CDTF">2006-03-14T12:21:32Z</dcterms:created>
  <dcterms:modified xsi:type="dcterms:W3CDTF">2021-05-31T10:25:07Z</dcterms:modified>
  <cp:category/>
  <cp:version/>
  <cp:contentType/>
  <cp:contentStatus/>
</cp:coreProperties>
</file>