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315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<sst xmlns="http://schemas.openxmlformats.org/spreadsheetml/2006/main" count="200" uniqueCount="113">
  <si>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</si>
  <si>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</si>
  <si>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</si>
  <si>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</si>
  <si>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</si>
  <si>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</si>
  <si>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</si>
  <si>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</si>
  <si>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Talsu veselības centrs, SIA</t>
  </si>
  <si>
    <t>Ventspils poliklīnika, Pašvaldības SIA</t>
  </si>
  <si>
    <t>Kuldīgas primārās veselības aprūpes centrs, SIA</t>
  </si>
  <si>
    <t>BINI, SIA</t>
  </si>
  <si>
    <t>Rozenkopfs Jānis - ārsta internista prakse</t>
  </si>
  <si>
    <t>Kalēja Ieva - ārsta prakse oftalmoloģijā</t>
  </si>
  <si>
    <t>Lobača Jeļena - ārsta prakse ginekoloģijā un dzemdniecībā</t>
  </si>
  <si>
    <t>KURZEMES EGV, SIA</t>
  </si>
  <si>
    <t>DINA SEBRE - ārsta prakse alergoloģijā, SIA</t>
  </si>
  <si>
    <t>Pavlovska Ina - ārsta prakse otolaringoloģijā</t>
  </si>
  <si>
    <t>Purēns Alvils - ārsta prakse ginekoloģijā un dzemdniecībā</t>
  </si>
  <si>
    <t>Zirne Ineta - ārsta prakse dermatoloģijā un veneroloģijā</t>
  </si>
  <si>
    <t>Lībiņa Agrita - acu ārsta prakse</t>
  </si>
  <si>
    <t>Smirnova Jevgēņija - ārsta prakse oftalmoloģijā</t>
  </si>
  <si>
    <t>Sorokina Jeļena - ārsta prakse neiroloģijā un narkoloģijā</t>
  </si>
  <si>
    <t>Plavoka Zinaīda - ārsta prakse dermatoloģijā un veneroloģijā</t>
  </si>
  <si>
    <t>LENS-L, SIA</t>
  </si>
  <si>
    <t>L.Nāckalnes ginekologa prakse, IK</t>
  </si>
  <si>
    <t>Valdas Strēlnieces ārsta prakse, SIA</t>
  </si>
  <si>
    <t>Ābele Ilze - ārsta prakse otolaringoloģijā un homeopātijā</t>
  </si>
  <si>
    <t>Birkenšteina Anete - ārsta prakse ginekoloģijā un dzemdniecībā</t>
  </si>
  <si>
    <t>Ševčuka Marija -ārsta prakse neiroloģijā un oftalmoloģijā</t>
  </si>
  <si>
    <t>Kuldīgas ginekologu prakse, SIA</t>
  </si>
  <si>
    <t>Embrika Ilze - ārsta prakse psihiatrijā</t>
  </si>
  <si>
    <t>Dundagas veselības centrs, SIA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</si>
  <si>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</si>
  <si>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</si>
  <si>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</si>
  <si>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</si>
  <si>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</si>
  <si>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</si>
  <si>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</si>
  <si>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Hiltests, SIA</t>
  </si>
  <si>
    <t>6=4-3</t>
  </si>
  <si>
    <t>Līgas Vaļģes ārsta prakse ,SIA</t>
  </si>
  <si>
    <t>Dreiberga Arta - ārsta prakse ginekoloģijā, dzemdniecībā</t>
  </si>
  <si>
    <t xml:space="preserve">Prognozējamā invaliditāte un novēršamās invaliditātes ārstu konsīlijs </t>
  </si>
  <si>
    <t>DZIEDINĀTAVA, SIA</t>
  </si>
  <si>
    <t>Vēveres Ingas - ārsta prakse ginekoloģijā, dzemdniecībā</t>
  </si>
  <si>
    <t>Treimaņa Armanda - ārsta prakse ginekoloģijā, dzemdniecībā</t>
  </si>
  <si>
    <t xml:space="preserve">Sigitas Krieviņas ārsta prakse ginekoloģijā, dzemdniecībā </t>
  </si>
  <si>
    <t>Evitas Lapšānes ārsta prakse ginekoloģijā, dzembniecībā</t>
  </si>
  <si>
    <t xml:space="preserve">Frīdenberga Gunta - ārsta prakse ginekoloģijā, dzemdniecībā </t>
  </si>
  <si>
    <t>Plužņikova Inga - ārsta prakse ginekoloģijā dzemdniecībā</t>
  </si>
  <si>
    <t>Augsta riska bērnu profilakse pret sezonālo saslimšanu ar respiratori sincitiālo vīrusu (Synagi) (kods AP47)</t>
  </si>
  <si>
    <t>Skrundas veselības un sociālās aprūpes centrs, Pašvaldības iestāde</t>
  </si>
  <si>
    <t>Andersone Ilze - ģimenes ārsta un endokrinologa prakse</t>
  </si>
  <si>
    <t>VSV CENTRS, SIA</t>
  </si>
  <si>
    <t>Krūziņa Inga - ģimenes ārsta, dermatologa, venerologa prakse</t>
  </si>
  <si>
    <t>I.Žarikova ārsta prakse, SIA</t>
  </si>
  <si>
    <t>Ārstes psihiatres I. Grīnfeldes prakse ,SIA</t>
  </si>
  <si>
    <t>Imanta Zemes ārsta psihiatra prakse, SIA</t>
  </si>
  <si>
    <t>ARKUS, SIA</t>
  </si>
  <si>
    <t>Ināras Stroles ārsta prakse ginekoloģijā, dzemdniecībā</t>
  </si>
  <si>
    <t>Hroniska un akūta nieru aizstājējterapija dienas stacionārā</t>
  </si>
  <si>
    <t>L.ATIĶES DOKTORĀTS, SIA</t>
  </si>
  <si>
    <t>Saulīte- Kandevica Daina - ārsta prakse kardioloģijā un reimatoloģijā</t>
  </si>
  <si>
    <t>Lindas Ķeružes psihiatrijas centrs, SIA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</si>
  <si>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</si>
  <si>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</si>
  <si>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</si>
  <si>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</si>
  <si>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</si>
  <si>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 xml:space="preserve">SAVA speciālistu prakses, kopā </t>
  </si>
  <si>
    <t xml:space="preserve">Ļaundabīgo audzēju primārie diagnostiskie izmeklējumi    </t>
  </si>
  <si>
    <t xml:space="preserve">Speciālistu konsultācijas konstatētas atradnes gadījumā     </t>
  </si>
  <si>
    <t>Tukuma slimnīca , SIA</t>
  </si>
  <si>
    <t>Liepājas reģionālā slimnīca, SIA</t>
  </si>
  <si>
    <t>Ziemeļkurzemes reģionālā slimnīca, SIA</t>
  </si>
  <si>
    <t>Kuldīgas slimnīca, SIA</t>
  </si>
  <si>
    <t>Saldus medicīnas centrs,SIA</t>
  </si>
  <si>
    <t>Priekules slimnīca, SIA</t>
  </si>
  <si>
    <t>Piejūras slimnīca, VSIA</t>
  </si>
  <si>
    <t>SIA "Māra Dzelmes ārsta prakse ginekoloģijā"</t>
  </si>
  <si>
    <t>K. Balodes ārsta prakse, SIA</t>
  </si>
  <si>
    <t xml:space="preserve"> SIA , VIZUĀLĀ DIAGNOSTIKA</t>
  </si>
  <si>
    <t>AIZPUTES VESELĪBAS UN SOCIĀLĀS APRŪPES CENTRS, Aizputes novada dome</t>
  </si>
  <si>
    <t>V</t>
  </si>
  <si>
    <t>P</t>
  </si>
  <si>
    <t>Mammogrāfija (stratēģiskais iepirkums)</t>
  </si>
  <si>
    <t>Ļaundabīgo audzēju sekundārie diagnostiskie izmeklējumi</t>
  </si>
  <si>
    <t>Lucenko Anatolijs - ģimenes ārsta,  internista un endokrinologa ārsta prakse</t>
  </si>
  <si>
    <t xml:space="preserve">veiktais darba apjoms ar ieturējumu </t>
  </si>
  <si>
    <t>Semigallia, SIA</t>
  </si>
  <si>
    <t>Krūkle Renāte - ārsta prakse ginekoloģijā un dzemdniecībā</t>
  </si>
  <si>
    <t>Vasile Monta - ārsta prakse otorinolaringoloģijā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</si>
  <si>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</si>
  <si>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</si>
  <si>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</si>
  <si>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</si>
  <si>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VENĒRA S.I., Liepājas pilsētas Semenovičas daudznozaru individuālais uzņēmums</t>
  </si>
  <si>
    <t>t.sk.kompensācijas maksājums gatavības režīma nodrošināšanai SAVA kvotētajiem pakalpojumiem AP77 (AP03)</t>
  </si>
  <si>
    <t>t.sk.kompensācijas maksājums gatavības režīma nodrošināšanai AP79 (APSV)</t>
  </si>
  <si>
    <t>t.sk.no līdzekļiem neparedzētiem gadījumiem (budžeta programma 99.00)</t>
  </si>
  <si>
    <t>t.sk.kompensācijas maksājums gatavības režīma nodrošināšanai SAVA nekvotētajiem pakalpojumiem AP78 (APSV)</t>
  </si>
  <si>
    <t>Pārskats par noslēgtiem līgumiem  un veikto  sekundārās ambulatorās veselības aprūpes (SAVA) darba apjomu Kurzemes nodaļā 2020.gada 12 mēnešos</t>
  </si>
  <si>
    <t>VECLIEPĀJAS PRIMĀRĀS VESELĪBAS APRŪPES CENTRS, Pašvaldības SIA</t>
  </si>
  <si>
    <t>Jaunliepājas primārās veselības aprūpes centrs, Pašvaldības SIA</t>
  </si>
  <si>
    <t>Kronoss, SIA</t>
  </si>
  <si>
    <t>DOKTORĀTS ELITE, Medicīnas SIA</t>
  </si>
  <si>
    <t>Irlavas Sarkanā Krusta slimnīca, SIA</t>
  </si>
  <si>
    <t>Dr.Čēma endoskopiju privātprakse, SIA</t>
  </si>
  <si>
    <t>Rutas Lūciņas ārsta prakse, SIA</t>
  </si>
  <si>
    <t>Ginekologu prakse, SIA</t>
  </si>
  <si>
    <t>31=5+8+10 līdz 30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</si>
</sst>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9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6" fillId="3" borderId="0" applyNumberFormat="0" applyBorder="0" applyAlignment="0" applyProtection="0"/>
    <xf numFmtId="0" fontId="36" fillId="4" borderId="0" applyNumberFormat="0" applyBorder="0" applyAlignment="0" applyProtection="0"/>
    <xf numFmtId="0" fontId="6" fillId="5" borderId="0" applyNumberFormat="0" applyBorder="0" applyAlignment="0" applyProtection="0"/>
    <xf numFmtId="0" fontId="36" fillId="6" borderId="0" applyNumberFormat="0" applyBorder="0" applyAlignment="0" applyProtection="0"/>
    <xf numFmtId="0" fontId="6" fillId="7" borderId="0" applyNumberFormat="0" applyBorder="0" applyAlignment="0" applyProtection="0"/>
    <xf numFmtId="0" fontId="36" fillId="8" borderId="0" applyNumberFormat="0" applyBorder="0" applyAlignment="0" applyProtection="0"/>
    <xf numFmtId="0" fontId="6" fillId="9" borderId="0" applyNumberFormat="0" applyBorder="0" applyAlignment="0" applyProtection="0"/>
    <xf numFmtId="0" fontId="36" fillId="10" borderId="0" applyNumberFormat="0" applyBorder="0" applyAlignment="0" applyProtection="0"/>
    <xf numFmtId="0" fontId="6" fillId="11" borderId="0" applyNumberFormat="0" applyBorder="0" applyAlignment="0" applyProtection="0"/>
    <xf numFmtId="0" fontId="36" fillId="12" borderId="0" applyNumberFormat="0" applyBorder="0" applyAlignment="0" applyProtection="0"/>
    <xf numFmtId="0" fontId="6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9" borderId="0" applyNumberFormat="0" applyBorder="0" applyAlignment="0" applyProtection="0"/>
    <xf numFmtId="0" fontId="36" fillId="21" borderId="0" applyNumberFormat="0" applyBorder="0" applyAlignment="0" applyProtection="0"/>
    <xf numFmtId="0" fontId="6" fillId="15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7" borderId="0" applyNumberFormat="0" applyBorder="0" applyAlignment="0" applyProtection="0"/>
    <xf numFmtId="0" fontId="37" fillId="27" borderId="0" applyNumberFormat="0" applyBorder="0" applyAlignment="0" applyProtection="0"/>
    <xf numFmtId="0" fontId="7" fillId="19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29" borderId="0" applyNumberFormat="0" applyBorder="0" applyAlignment="0" applyProtection="0"/>
    <xf numFmtId="0" fontId="37" fillId="41" borderId="0" applyNumberFormat="0" applyBorder="0" applyAlignment="0" applyProtection="0"/>
    <xf numFmtId="0" fontId="7" fillId="3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0" applyNumberFormat="0" applyBorder="0" applyAlignment="0" applyProtection="0"/>
    <xf numFmtId="0" fontId="8" fillId="5" borderId="0" applyNumberFormat="0" applyBorder="0" applyAlignment="0" applyProtection="0"/>
    <xf numFmtId="0" fontId="39" fillId="45" borderId="1" applyNumberFormat="0" applyAlignment="0" applyProtection="0"/>
    <xf numFmtId="0" fontId="9" fillId="46" borderId="2" applyNumberFormat="0" applyAlignment="0" applyProtection="0"/>
    <xf numFmtId="0" fontId="4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7" borderId="0" applyNumberFormat="0" applyBorder="0" applyAlignment="0" applyProtection="0"/>
    <xf numFmtId="0" fontId="43" fillId="0" borderId="5" applyNumberFormat="0" applyFill="0" applyAlignment="0" applyProtection="0"/>
    <xf numFmtId="0" fontId="1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8" applyNumberFormat="0" applyFill="0" applyAlignment="0" applyProtection="0"/>
    <xf numFmtId="0" fontId="45" fillId="0" borderId="9" applyNumberFormat="0" applyFill="0" applyAlignment="0" applyProtection="0"/>
    <xf numFmtId="0" fontId="1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1" applyNumberFormat="0" applyAlignment="0" applyProtection="0"/>
    <xf numFmtId="0" fontId="16" fillId="13" borderId="2" applyNumberFormat="0" applyAlignment="0" applyProtection="0"/>
    <xf numFmtId="0" fontId="48" fillId="0" borderId="11" applyNumberFormat="0" applyFill="0" applyAlignment="0" applyProtection="0"/>
    <xf numFmtId="0" fontId="17" fillId="0" borderId="12" applyNumberFormat="0" applyFill="0" applyAlignment="0" applyProtection="0"/>
    <xf numFmtId="0" fontId="49" fillId="51" borderId="0" applyNumberFormat="0" applyBorder="0" applyAlignment="0" applyProtection="0"/>
    <xf numFmtId="0" fontId="18" fillId="5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1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56" borderId="19" xfId="0" applyNumberFormat="1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56" borderId="19" xfId="0" applyFont="1" applyFill="1" applyBorder="1" applyAlignment="1">
      <alignment/>
    </xf>
    <xf numFmtId="3" fontId="1" fillId="56" borderId="19" xfId="0" applyNumberFormat="1" applyFont="1" applyFill="1" applyBorder="1" applyAlignment="1">
      <alignment wrapText="1"/>
    </xf>
    <xf numFmtId="0" fontId="29" fillId="0" borderId="19" xfId="0" applyFont="1" applyBorder="1" applyAlignment="1">
      <alignment horizontal="right" vertical="center" wrapText="1"/>
    </xf>
    <xf numFmtId="0" fontId="1" fillId="56" borderId="19" xfId="0" applyFont="1" applyFill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Fill="1" applyBorder="1" applyAlignment="1">
      <alignment horizontal="right" wrapText="1"/>
    </xf>
    <xf numFmtId="0" fontId="1" fillId="56" borderId="19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56" borderId="19" xfId="0" applyFont="1" applyFill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1" fillId="56" borderId="19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25" fillId="57" borderId="19" xfId="0" applyFont="1" applyFill="1" applyBorder="1" applyAlignment="1">
      <alignment/>
    </xf>
    <xf numFmtId="3" fontId="3" fillId="57" borderId="19" xfId="0" applyNumberFormat="1" applyFont="1" applyFill="1" applyBorder="1" applyAlignment="1">
      <alignment wrapText="1"/>
    </xf>
    <xf numFmtId="4" fontId="3" fillId="57" borderId="19" xfId="0" applyNumberFormat="1" applyFont="1" applyFill="1" applyBorder="1" applyAlignment="1">
      <alignment wrapText="1"/>
    </xf>
    <xf numFmtId="0" fontId="3" fillId="57" borderId="19" xfId="0" applyFont="1" applyFill="1" applyBorder="1" applyAlignment="1">
      <alignment horizontal="left" vertical="center" wrapText="1"/>
    </xf>
    <xf numFmtId="4" fontId="23" fillId="57" borderId="19" xfId="0" applyNumberFormat="1" applyFont="1" applyFill="1" applyBorder="1" applyAlignment="1">
      <alignment horizontal="right" wrapText="1"/>
    </xf>
    <xf numFmtId="0" fontId="3" fillId="22" borderId="19" xfId="0" applyFont="1" applyFill="1" applyBorder="1" applyAlignment="1">
      <alignment horizontal="left" vertical="center" wrapText="1"/>
    </xf>
    <xf numFmtId="4" fontId="23" fillId="22" borderId="19" xfId="0" applyNumberFormat="1" applyFont="1" applyFill="1" applyBorder="1" applyAlignment="1">
      <alignment wrapText="1"/>
    </xf>
    <xf numFmtId="0" fontId="3" fillId="57" borderId="19" xfId="0" applyFont="1" applyFill="1" applyBorder="1" applyAlignment="1">
      <alignment/>
    </xf>
    <xf numFmtId="4" fontId="3" fillId="57" borderId="19" xfId="0" applyNumberFormat="1" applyFont="1" applyFill="1" applyBorder="1" applyAlignment="1">
      <alignment/>
    </xf>
    <xf numFmtId="4" fontId="23" fillId="57" borderId="19" xfId="0" applyNumberFormat="1" applyFont="1" applyFill="1" applyBorder="1" applyAlignment="1">
      <alignment horizontal="right" vertical="center" wrapText="1"/>
    </xf>
    <xf numFmtId="0" fontId="28" fillId="0" borderId="19" xfId="0" applyFont="1" applyBorder="1" applyAlignment="1">
      <alignment vertical="center" wrapText="1"/>
    </xf>
    <xf numFmtId="4" fontId="30" fillId="0" borderId="19" xfId="88" applyNumberFormat="1" applyFont="1" applyBorder="1" applyAlignment="1">
      <alignment horizontal="right" wrapText="1"/>
    </xf>
    <xf numFmtId="0" fontId="1" fillId="56" borderId="19" xfId="0" applyFont="1" applyFill="1" applyBorder="1" applyAlignment="1">
      <alignment horizontal="center" wrapText="1"/>
    </xf>
    <xf numFmtId="0" fontId="5" fillId="55" borderId="20" xfId="0" applyFont="1" applyFill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" fontId="31" fillId="0" borderId="19" xfId="0" applyNumberFormat="1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right" wrapText="1"/>
    </xf>
    <xf numFmtId="4" fontId="29" fillId="0" borderId="19" xfId="0" applyNumberFormat="1" applyFont="1" applyBorder="1" applyAlignment="1">
      <alignment/>
    </xf>
    <xf numFmtId="4" fontId="33" fillId="0" borderId="19" xfId="0" applyNumberFormat="1" applyFont="1" applyBorder="1" applyAlignment="1">
      <alignment wrapText="1"/>
    </xf>
    <xf numFmtId="0" fontId="31" fillId="55" borderId="20" xfId="0" applyFont="1" applyFill="1" applyBorder="1" applyAlignment="1">
      <alignment horizontal="center" vertical="center" wrapText="1"/>
    </xf>
    <xf numFmtId="4" fontId="26" fillId="57" borderId="19" xfId="0" applyNumberFormat="1" applyFont="1" applyFill="1" applyBorder="1" applyAlignment="1">
      <alignment wrapText="1"/>
    </xf>
    <xf numFmtId="4" fontId="33" fillId="0" borderId="19" xfId="0" applyNumberFormat="1" applyFont="1" applyBorder="1" applyAlignment="1">
      <alignment/>
    </xf>
    <xf numFmtId="4" fontId="32" fillId="57" borderId="19" xfId="0" applyNumberFormat="1" applyFont="1" applyFill="1" applyBorder="1" applyAlignment="1">
      <alignment horizontal="right" wrapText="1"/>
    </xf>
    <xf numFmtId="4" fontId="33" fillId="0" borderId="19" xfId="0" applyNumberFormat="1" applyFont="1" applyBorder="1" applyAlignment="1">
      <alignment horizontal="right"/>
    </xf>
    <xf numFmtId="4" fontId="32" fillId="22" borderId="19" xfId="0" applyNumberFormat="1" applyFont="1" applyFill="1" applyBorder="1" applyAlignment="1">
      <alignment wrapText="1"/>
    </xf>
    <xf numFmtId="4" fontId="26" fillId="57" borderId="19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4" fontId="29" fillId="0" borderId="19" xfId="0" applyNumberFormat="1" applyFont="1" applyBorder="1" applyAlignment="1">
      <alignment/>
    </xf>
    <xf numFmtId="4" fontId="29" fillId="0" borderId="19" xfId="0" applyNumberFormat="1" applyFont="1" applyBorder="1" applyAlignment="1">
      <alignment horizontal="center" vertical="center" wrapText="1"/>
    </xf>
    <xf numFmtId="4" fontId="29" fillId="0" borderId="22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4" fontId="29" fillId="0" borderId="23" xfId="0" applyNumberFormat="1" applyFont="1" applyBorder="1" applyAlignment="1">
      <alignment horizontal="center" vertical="center" wrapText="1"/>
    </xf>
    <xf numFmtId="4" fontId="29" fillId="0" borderId="24" xfId="0" applyNumberFormat="1" applyFont="1" applyBorder="1" applyAlignment="1">
      <alignment horizontal="center" vertical="center" wrapText="1"/>
    </xf>
    <xf numFmtId="4" fontId="29" fillId="0" borderId="22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"/>
  <sheetViews>
    <sheetView tabSelected="1" zoomScale="90" zoomScaleNormal="90" zoomScalePageLayoutView="0" workbookViewId="0" topLeftCell="A1">
      <pane xSplit="3" ySplit="9" topLeftCell="AA8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28.421875" style="4" customWidth="1"/>
    <col min="2" max="2" width="10.57421875" style="4" hidden="1" customWidth="1"/>
    <col min="3" max="3" width="7.140625" style="4" hidden="1" customWidth="1"/>
    <col min="4" max="4" width="13.140625" style="5" customWidth="1"/>
    <col min="5" max="7" width="13.7109375" style="5" customWidth="1"/>
    <col min="8" max="8" width="11.57421875" style="64" hidden="1" customWidth="1"/>
    <col min="9" max="9" width="12.7109375" style="5" customWidth="1"/>
    <col min="10" max="10" width="11.57421875" style="5" customWidth="1"/>
    <col min="11" max="11" width="11.57421875" style="64" hidden="1" customWidth="1"/>
    <col min="12" max="12" width="10.8515625" style="5" customWidth="1"/>
    <col min="13" max="13" width="10.8515625" style="5" hidden="1" customWidth="1"/>
    <col min="14" max="14" width="10.7109375" style="5" customWidth="1"/>
    <col min="15" max="15" width="13.57421875" style="5" customWidth="1"/>
    <col min="16" max="17" width="13.57421875" style="64" hidden="1" customWidth="1"/>
    <col min="18" max="18" width="12.140625" style="5" customWidth="1"/>
    <col min="19" max="19" width="10.28125" style="5" customWidth="1"/>
    <col min="20" max="20" width="10.8515625" style="5" customWidth="1"/>
    <col min="21" max="21" width="12.28125" style="5" customWidth="1"/>
    <col min="22" max="22" width="11.140625" style="5" customWidth="1"/>
    <col min="23" max="23" width="12.28125" style="5" customWidth="1"/>
    <col min="24" max="24" width="12.00390625" style="5" customWidth="1"/>
    <col min="25" max="25" width="9.7109375" style="5" customWidth="1"/>
    <col min="26" max="26" width="12.00390625" style="5" customWidth="1"/>
    <col min="27" max="28" width="9.140625" style="5" customWidth="1"/>
    <col min="29" max="29" width="10.00390625" style="5" customWidth="1"/>
    <col min="30" max="30" width="9.140625" style="5" customWidth="1"/>
    <col min="31" max="36" width="12.00390625" style="5" customWidth="1"/>
    <col min="37" max="37" width="12.00390625" style="64" hidden="1" customWidth="1"/>
    <col min="38" max="38" width="13.140625" style="5" customWidth="1"/>
    <col min="39" max="39" width="13.421875" style="5" customWidth="1"/>
    <col min="40" max="16384" width="9.140625" style="5" customWidth="1"/>
  </cols>
  <sheetData>
    <row r="1" ht="12.75">
      <c r="S1" s="13"/>
    </row>
    <row r="2" spans="1:19" ht="15.75" customHeight="1">
      <c r="A2" s="81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6" spans="1:39" ht="17.25" customHeight="1">
      <c r="A6" s="92" t="s">
        <v>6</v>
      </c>
      <c r="B6" s="92"/>
      <c r="C6" s="92"/>
      <c r="D6" s="83" t="s">
        <v>66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4" t="s">
        <v>35</v>
      </c>
      <c r="P6" s="84"/>
      <c r="Q6" s="84"/>
      <c r="R6" s="84"/>
      <c r="S6" s="84" t="s">
        <v>67</v>
      </c>
      <c r="T6" s="84"/>
      <c r="U6" s="84" t="s">
        <v>68</v>
      </c>
      <c r="V6" s="84"/>
      <c r="W6" s="84" t="s">
        <v>62</v>
      </c>
      <c r="X6" s="84"/>
      <c r="Y6" s="84" t="s">
        <v>52</v>
      </c>
      <c r="Z6" s="84"/>
      <c r="AA6" s="84" t="s">
        <v>44</v>
      </c>
      <c r="AB6" s="84"/>
      <c r="AC6" s="84" t="s">
        <v>87</v>
      </c>
      <c r="AD6" s="84"/>
      <c r="AE6" s="84" t="s">
        <v>72</v>
      </c>
      <c r="AF6" s="84"/>
      <c r="AG6" s="84" t="s">
        <v>73</v>
      </c>
      <c r="AH6" s="84"/>
      <c r="AI6" s="84" t="s">
        <v>88</v>
      </c>
      <c r="AJ6" s="84"/>
      <c r="AK6" s="88" t="s">
        <v>102</v>
      </c>
      <c r="AL6" s="84" t="s">
        <v>97</v>
      </c>
      <c r="AM6" s="84" t="s">
        <v>36</v>
      </c>
    </row>
    <row r="7" spans="1:39" ht="62.25" customHeight="1">
      <c r="A7" s="92"/>
      <c r="B7" s="92"/>
      <c r="C7" s="92"/>
      <c r="D7" s="83" t="s">
        <v>7</v>
      </c>
      <c r="E7" s="83" t="s">
        <v>33</v>
      </c>
      <c r="F7" s="83" t="s">
        <v>34</v>
      </c>
      <c r="G7" s="83" t="s">
        <v>3</v>
      </c>
      <c r="H7" s="86" t="s">
        <v>101</v>
      </c>
      <c r="I7" s="83" t="s">
        <v>4</v>
      </c>
      <c r="J7" s="83" t="s">
        <v>0</v>
      </c>
      <c r="K7" s="86" t="s">
        <v>99</v>
      </c>
      <c r="L7" s="85" t="s">
        <v>94</v>
      </c>
      <c r="M7" s="85"/>
      <c r="N7" s="8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9"/>
      <c r="AL7" s="84"/>
      <c r="AM7" s="84"/>
    </row>
    <row r="8" spans="1:39" s="6" customFormat="1" ht="98.25" customHeight="1">
      <c r="A8" s="92"/>
      <c r="B8" s="92"/>
      <c r="C8" s="92"/>
      <c r="D8" s="83"/>
      <c r="E8" s="83"/>
      <c r="F8" s="83"/>
      <c r="G8" s="83"/>
      <c r="H8" s="87"/>
      <c r="I8" s="83"/>
      <c r="J8" s="83"/>
      <c r="K8" s="87"/>
      <c r="L8" s="35" t="s">
        <v>2</v>
      </c>
      <c r="M8" s="78" t="s">
        <v>101</v>
      </c>
      <c r="N8" s="35" t="s">
        <v>95</v>
      </c>
      <c r="O8" s="36" t="s">
        <v>90</v>
      </c>
      <c r="P8" s="78" t="s">
        <v>101</v>
      </c>
      <c r="Q8" s="79" t="s">
        <v>100</v>
      </c>
      <c r="R8" s="35" t="s">
        <v>96</v>
      </c>
      <c r="S8" s="35" t="s">
        <v>37</v>
      </c>
      <c r="T8" s="35" t="s">
        <v>96</v>
      </c>
      <c r="U8" s="35" t="s">
        <v>37</v>
      </c>
      <c r="V8" s="58" t="s">
        <v>96</v>
      </c>
      <c r="W8" s="35" t="s">
        <v>37</v>
      </c>
      <c r="X8" s="35" t="s">
        <v>96</v>
      </c>
      <c r="Y8" s="35" t="s">
        <v>37</v>
      </c>
      <c r="Z8" s="35" t="s">
        <v>96</v>
      </c>
      <c r="AA8" s="35" t="s">
        <v>37</v>
      </c>
      <c r="AB8" s="35" t="s">
        <v>96</v>
      </c>
      <c r="AC8" s="35" t="s">
        <v>37</v>
      </c>
      <c r="AD8" s="35" t="s">
        <v>96</v>
      </c>
      <c r="AE8" s="35" t="s">
        <v>37</v>
      </c>
      <c r="AF8" s="35" t="s">
        <v>96</v>
      </c>
      <c r="AG8" s="35" t="s">
        <v>37</v>
      </c>
      <c r="AH8" s="35" t="s">
        <v>96</v>
      </c>
      <c r="AI8" s="35" t="s">
        <v>37</v>
      </c>
      <c r="AJ8" s="35" t="s">
        <v>96</v>
      </c>
      <c r="AK8" s="90"/>
      <c r="AL8" s="84"/>
      <c r="AM8" s="84"/>
    </row>
    <row r="9" spans="1:39" s="6" customFormat="1" ht="17.25" customHeight="1">
      <c r="A9" s="91">
        <v>1</v>
      </c>
      <c r="B9" s="91"/>
      <c r="C9" s="37"/>
      <c r="D9" s="57">
        <v>2</v>
      </c>
      <c r="E9" s="57">
        <v>3</v>
      </c>
      <c r="F9" s="57">
        <v>4</v>
      </c>
      <c r="G9" s="57">
        <v>5</v>
      </c>
      <c r="H9" s="69">
        <v>8</v>
      </c>
      <c r="I9" s="57" t="s">
        <v>41</v>
      </c>
      <c r="J9" s="57" t="s">
        <v>38</v>
      </c>
      <c r="K9" s="69"/>
      <c r="L9" s="57">
        <v>8</v>
      </c>
      <c r="M9" s="57"/>
      <c r="N9" s="57">
        <v>9</v>
      </c>
      <c r="O9" s="57">
        <v>10</v>
      </c>
      <c r="P9" s="69">
        <v>12</v>
      </c>
      <c r="Q9" s="69">
        <v>12</v>
      </c>
      <c r="R9" s="57">
        <v>11</v>
      </c>
      <c r="S9" s="57">
        <v>12</v>
      </c>
      <c r="T9" s="57">
        <v>13</v>
      </c>
      <c r="U9" s="57">
        <v>14</v>
      </c>
      <c r="V9" s="57">
        <v>15</v>
      </c>
      <c r="W9" s="57">
        <v>16</v>
      </c>
      <c r="X9" s="57">
        <v>17</v>
      </c>
      <c r="Y9" s="57">
        <v>18</v>
      </c>
      <c r="Z9" s="57">
        <v>19</v>
      </c>
      <c r="AA9" s="57">
        <v>20</v>
      </c>
      <c r="AB9" s="57">
        <v>21</v>
      </c>
      <c r="AC9" s="57">
        <v>22</v>
      </c>
      <c r="AD9" s="57">
        <v>23</v>
      </c>
      <c r="AE9" s="57">
        <v>24</v>
      </c>
      <c r="AF9" s="57">
        <v>25</v>
      </c>
      <c r="AG9" s="57">
        <v>26</v>
      </c>
      <c r="AH9" s="57">
        <v>27</v>
      </c>
      <c r="AI9" s="57">
        <v>28</v>
      </c>
      <c r="AJ9" s="57">
        <v>29</v>
      </c>
      <c r="AK9" s="57">
        <v>30</v>
      </c>
      <c r="AL9" s="57">
        <v>30</v>
      </c>
      <c r="AM9" s="37" t="s">
        <v>112</v>
      </c>
    </row>
    <row r="10" spans="1:39" s="9" customFormat="1" ht="29.25" customHeight="1">
      <c r="A10" s="45" t="s">
        <v>1</v>
      </c>
      <c r="B10" s="45"/>
      <c r="C10" s="45"/>
      <c r="D10" s="46">
        <f>SUM(D12:D18)</f>
        <v>11364032</v>
      </c>
      <c r="E10" s="46">
        <f aca="true" t="shared" si="0" ref="E10:AL10">SUM(E12:E18)</f>
        <v>11364032</v>
      </c>
      <c r="F10" s="46">
        <f t="shared" si="0"/>
        <v>11364062.309999999</v>
      </c>
      <c r="G10" s="46">
        <f t="shared" si="0"/>
        <v>11364028.73</v>
      </c>
      <c r="H10" s="70">
        <f>SUM(H12:H18)</f>
        <v>149010.6</v>
      </c>
      <c r="I10" s="46">
        <f t="shared" si="0"/>
        <v>33.57999999995809</v>
      </c>
      <c r="J10" s="46">
        <f t="shared" si="0"/>
        <v>-3.270000000251457</v>
      </c>
      <c r="K10" s="70">
        <f>SUM(K12:K18)</f>
        <v>623602.7041258446</v>
      </c>
      <c r="L10" s="46">
        <f t="shared" si="0"/>
        <v>389330</v>
      </c>
      <c r="M10" s="46">
        <f>SUM(M12:M18)</f>
        <v>4</v>
      </c>
      <c r="N10" s="46">
        <f t="shared" si="0"/>
        <v>0</v>
      </c>
      <c r="O10" s="46">
        <f t="shared" si="0"/>
        <v>394091.13</v>
      </c>
      <c r="P10" s="70">
        <f>SUM(P12:P18)</f>
        <v>0</v>
      </c>
      <c r="Q10" s="70">
        <f t="shared" si="0"/>
        <v>10901.678295225816</v>
      </c>
      <c r="R10" s="46">
        <f t="shared" si="0"/>
        <v>50179</v>
      </c>
      <c r="S10" s="46">
        <f t="shared" si="0"/>
        <v>1330.8799999999999</v>
      </c>
      <c r="T10" s="46">
        <f t="shared" si="0"/>
        <v>176</v>
      </c>
      <c r="U10" s="46">
        <f t="shared" si="0"/>
        <v>1427836.7900000003</v>
      </c>
      <c r="V10" s="46">
        <f t="shared" si="0"/>
        <v>110660</v>
      </c>
      <c r="W10" s="46">
        <f t="shared" si="0"/>
        <v>1426397.94</v>
      </c>
      <c r="X10" s="46">
        <f t="shared" si="0"/>
        <v>81172</v>
      </c>
      <c r="Y10" s="46">
        <f t="shared" si="0"/>
        <v>12392.829999999998</v>
      </c>
      <c r="Z10" s="46">
        <f t="shared" si="0"/>
        <v>32</v>
      </c>
      <c r="AA10" s="46">
        <f t="shared" si="0"/>
        <v>0</v>
      </c>
      <c r="AB10" s="46">
        <f t="shared" si="0"/>
        <v>0</v>
      </c>
      <c r="AC10" s="46">
        <f t="shared" si="0"/>
        <v>14849.260000000002</v>
      </c>
      <c r="AD10" s="46">
        <f t="shared" si="0"/>
        <v>117</v>
      </c>
      <c r="AE10" s="46">
        <f t="shared" si="0"/>
        <v>85895.94999999998</v>
      </c>
      <c r="AF10" s="46">
        <f t="shared" si="0"/>
        <v>420</v>
      </c>
      <c r="AG10" s="46">
        <f t="shared" si="0"/>
        <v>15439.99</v>
      </c>
      <c r="AH10" s="46">
        <f t="shared" si="0"/>
        <v>56</v>
      </c>
      <c r="AI10" s="46">
        <f t="shared" si="0"/>
        <v>39634.28</v>
      </c>
      <c r="AJ10" s="46">
        <f t="shared" si="0"/>
        <v>67</v>
      </c>
      <c r="AK10" s="70">
        <f t="shared" si="0"/>
        <v>785</v>
      </c>
      <c r="AL10" s="46">
        <f t="shared" si="0"/>
        <v>1028982</v>
      </c>
      <c r="AM10" s="46">
        <f>SUM(AM12:AM18)</f>
        <v>16443088.780000001</v>
      </c>
    </row>
    <row r="11" spans="1:39" s="6" customFormat="1" ht="12" customHeight="1">
      <c r="A11" s="7" t="s">
        <v>39</v>
      </c>
      <c r="B11" s="7"/>
      <c r="C11" s="7"/>
      <c r="D11" s="10"/>
      <c r="E11" s="10"/>
      <c r="F11" s="10"/>
      <c r="G11" s="10"/>
      <c r="H11" s="65"/>
      <c r="I11" s="10"/>
      <c r="J11" s="10"/>
      <c r="K11" s="65"/>
      <c r="L11" s="10"/>
      <c r="M11" s="10"/>
      <c r="N11" s="10"/>
      <c r="O11" s="10"/>
      <c r="P11" s="65"/>
      <c r="Q11" s="65"/>
      <c r="R11" s="10"/>
      <c r="S11" s="10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80"/>
      <c r="AL11" s="38"/>
      <c r="AM11" s="38"/>
    </row>
    <row r="12" spans="1:39" s="8" customFormat="1" ht="17.25" customHeight="1">
      <c r="A12" s="17" t="s">
        <v>80</v>
      </c>
      <c r="B12" s="43">
        <v>170010601</v>
      </c>
      <c r="C12" s="43" t="s">
        <v>85</v>
      </c>
      <c r="D12" s="14">
        <v>548296</v>
      </c>
      <c r="E12" s="41">
        <v>548296</v>
      </c>
      <c r="F12" s="14">
        <v>548296</v>
      </c>
      <c r="G12" s="14">
        <v>548296</v>
      </c>
      <c r="H12" s="71">
        <v>3231.17</v>
      </c>
      <c r="I12" s="14"/>
      <c r="J12" s="60">
        <f>F12-E12</f>
        <v>0</v>
      </c>
      <c r="K12" s="71">
        <v>57635</v>
      </c>
      <c r="L12" s="14">
        <v>120639</v>
      </c>
      <c r="M12" s="14"/>
      <c r="N12" s="14">
        <v>0</v>
      </c>
      <c r="O12" s="14">
        <v>0</v>
      </c>
      <c r="P12" s="67"/>
      <c r="Q12" s="67"/>
      <c r="R12" s="14">
        <v>0</v>
      </c>
      <c r="S12" s="14"/>
      <c r="T12" s="14"/>
      <c r="U12" s="14">
        <v>495457.4800000001</v>
      </c>
      <c r="V12" s="14">
        <v>36604</v>
      </c>
      <c r="W12" s="14"/>
      <c r="X12" s="14">
        <v>0</v>
      </c>
      <c r="Y12" s="14"/>
      <c r="Z12" s="14"/>
      <c r="AA12" s="14"/>
      <c r="AB12" s="14"/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77"/>
      <c r="AL12" s="14">
        <v>0</v>
      </c>
      <c r="AM12" s="40">
        <f>G12+L12+O12+R12+S12+T12+U12+V12+W12+X12+Y12+Z12+AA12+AB12+AC12+AD12+AE12+AF12+AG12+AH12+AI12+AJ12+AL12</f>
        <v>1200996.48</v>
      </c>
    </row>
    <row r="13" spans="1:39" s="15" customFormat="1" ht="12.75">
      <c r="A13" s="17" t="s">
        <v>75</v>
      </c>
      <c r="B13" s="43">
        <v>170020401</v>
      </c>
      <c r="C13" s="43" t="s">
        <v>85</v>
      </c>
      <c r="D13" s="14">
        <v>3825683</v>
      </c>
      <c r="E13" s="14">
        <v>3825683</v>
      </c>
      <c r="F13" s="14">
        <v>3825682.3</v>
      </c>
      <c r="G13" s="14">
        <v>3825682.3000000003</v>
      </c>
      <c r="H13" s="71">
        <v>57253.15</v>
      </c>
      <c r="I13" s="14"/>
      <c r="J13" s="60">
        <f aca="true" t="shared" si="1" ref="J13:J18">F13-E13</f>
        <v>-0.7000000001862645</v>
      </c>
      <c r="K13" s="71">
        <v>238769.1121544133</v>
      </c>
      <c r="L13" s="14">
        <v>128805</v>
      </c>
      <c r="M13" s="14">
        <v>4</v>
      </c>
      <c r="N13" s="14">
        <v>0</v>
      </c>
      <c r="O13" s="14">
        <v>175445.38</v>
      </c>
      <c r="P13" s="67"/>
      <c r="Q13" s="67">
        <v>4178.031121666528</v>
      </c>
      <c r="R13" s="14">
        <v>21935</v>
      </c>
      <c r="S13" s="14">
        <v>1330.8799999999999</v>
      </c>
      <c r="T13" s="14">
        <v>176</v>
      </c>
      <c r="U13" s="14">
        <v>244125.09000000003</v>
      </c>
      <c r="V13" s="14">
        <v>38580</v>
      </c>
      <c r="W13" s="14">
        <v>572623.9500000001</v>
      </c>
      <c r="X13" s="14">
        <v>32697</v>
      </c>
      <c r="Y13" s="14">
        <v>12392.829999999998</v>
      </c>
      <c r="Z13" s="14">
        <v>32</v>
      </c>
      <c r="AA13" s="14"/>
      <c r="AB13" s="14"/>
      <c r="AC13" s="14">
        <v>8957.400000000001</v>
      </c>
      <c r="AD13" s="14">
        <v>57</v>
      </c>
      <c r="AE13" s="14">
        <v>57539.10999999999</v>
      </c>
      <c r="AF13" s="14">
        <v>324</v>
      </c>
      <c r="AG13" s="14">
        <v>15417.77</v>
      </c>
      <c r="AH13" s="14">
        <v>56</v>
      </c>
      <c r="AI13" s="14">
        <v>38778.33</v>
      </c>
      <c r="AJ13" s="14">
        <v>67</v>
      </c>
      <c r="AK13" s="77">
        <v>584</v>
      </c>
      <c r="AL13" s="14">
        <v>293339</v>
      </c>
      <c r="AM13" s="40">
        <f aca="true" t="shared" si="2" ref="AM13:AM18">G13+L13+O13+R13+S13+T13+U13+V13+W13+X13+Y13+Z13+AA13+AB13+AC13+AD13+AE13+AF13+AG13+AH13+AI13+AJ13+AL13</f>
        <v>5468361.040000001</v>
      </c>
    </row>
    <row r="14" spans="1:39" s="8" customFormat="1" ht="25.5">
      <c r="A14" s="17" t="s">
        <v>76</v>
      </c>
      <c r="B14" s="43">
        <v>270020302</v>
      </c>
      <c r="C14" s="43" t="s">
        <v>85</v>
      </c>
      <c r="D14" s="14">
        <v>3391218</v>
      </c>
      <c r="E14" s="14">
        <v>3391218</v>
      </c>
      <c r="F14" s="14">
        <v>3391217.08</v>
      </c>
      <c r="G14" s="14">
        <v>3391217.08</v>
      </c>
      <c r="H14" s="71">
        <v>29042.560000000005</v>
      </c>
      <c r="I14" s="14"/>
      <c r="J14" s="60">
        <f t="shared" si="1"/>
        <v>-0.9199999999254942</v>
      </c>
      <c r="K14" s="71">
        <v>199381.14094495948</v>
      </c>
      <c r="L14" s="14">
        <v>68802</v>
      </c>
      <c r="M14" s="14"/>
      <c r="N14" s="14">
        <v>0</v>
      </c>
      <c r="O14" s="14">
        <v>82044.77</v>
      </c>
      <c r="P14" s="67"/>
      <c r="Q14" s="67">
        <v>2384.0714889783344</v>
      </c>
      <c r="R14" s="14">
        <v>10676</v>
      </c>
      <c r="S14" s="14"/>
      <c r="T14" s="14"/>
      <c r="U14" s="14">
        <v>89245.3</v>
      </c>
      <c r="V14" s="14"/>
      <c r="W14" s="14">
        <v>650330.11</v>
      </c>
      <c r="X14" s="14">
        <v>36925</v>
      </c>
      <c r="Y14" s="14"/>
      <c r="Z14" s="14"/>
      <c r="AA14" s="14"/>
      <c r="AB14" s="14"/>
      <c r="AC14" s="14">
        <v>5891.86</v>
      </c>
      <c r="AD14" s="14">
        <v>60</v>
      </c>
      <c r="AE14" s="14">
        <v>16112.670000000002</v>
      </c>
      <c r="AF14" s="14">
        <v>92</v>
      </c>
      <c r="AG14" s="14">
        <v>22.22</v>
      </c>
      <c r="AH14" s="14">
        <v>0</v>
      </c>
      <c r="AI14" s="14">
        <v>255.29</v>
      </c>
      <c r="AJ14" s="14">
        <v>0</v>
      </c>
      <c r="AK14" s="77">
        <v>201</v>
      </c>
      <c r="AL14" s="14">
        <v>352611</v>
      </c>
      <c r="AM14" s="40">
        <f t="shared" si="2"/>
        <v>4704285.3</v>
      </c>
    </row>
    <row r="15" spans="1:39" s="15" customFormat="1" ht="12.75">
      <c r="A15" s="17" t="s">
        <v>77</v>
      </c>
      <c r="B15" s="43">
        <v>620200038</v>
      </c>
      <c r="C15" s="43" t="s">
        <v>85</v>
      </c>
      <c r="D15" s="14">
        <v>1229971</v>
      </c>
      <c r="E15" s="59">
        <v>1229971</v>
      </c>
      <c r="F15" s="14">
        <v>1229970.15</v>
      </c>
      <c r="G15" s="14">
        <v>1229970.15</v>
      </c>
      <c r="H15" s="71">
        <v>17443.91</v>
      </c>
      <c r="I15" s="14"/>
      <c r="J15" s="60">
        <f t="shared" si="1"/>
        <v>-0.8500000000931323</v>
      </c>
      <c r="K15" s="71">
        <v>0</v>
      </c>
      <c r="L15" s="14">
        <v>24947</v>
      </c>
      <c r="M15" s="14"/>
      <c r="N15" s="14">
        <v>0</v>
      </c>
      <c r="O15" s="14">
        <v>66423.08</v>
      </c>
      <c r="P15" s="67"/>
      <c r="Q15" s="67">
        <v>587.9527194027594</v>
      </c>
      <c r="R15" s="14">
        <v>8848</v>
      </c>
      <c r="S15" s="14"/>
      <c r="T15" s="14"/>
      <c r="U15" s="14">
        <v>18127.31</v>
      </c>
      <c r="V15" s="14">
        <v>1352</v>
      </c>
      <c r="W15" s="14">
        <v>203443.87999999998</v>
      </c>
      <c r="X15" s="14">
        <v>11550</v>
      </c>
      <c r="Y15" s="14"/>
      <c r="Z15" s="14"/>
      <c r="AA15" s="14"/>
      <c r="AB15" s="14"/>
      <c r="AC15" s="14">
        <v>0</v>
      </c>
      <c r="AD15" s="14">
        <v>0</v>
      </c>
      <c r="AE15" s="14">
        <v>1068.59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77"/>
      <c r="AL15" s="14">
        <v>97274</v>
      </c>
      <c r="AM15" s="40">
        <f t="shared" si="2"/>
        <v>1663004.01</v>
      </c>
    </row>
    <row r="16" spans="1:39" s="15" customFormat="1" ht="12.75">
      <c r="A16" s="17" t="s">
        <v>79</v>
      </c>
      <c r="B16" s="61">
        <v>641600001</v>
      </c>
      <c r="C16" s="61" t="s">
        <v>85</v>
      </c>
      <c r="D16" s="62">
        <v>483543</v>
      </c>
      <c r="E16" s="62">
        <v>483543</v>
      </c>
      <c r="F16" s="63">
        <v>483543</v>
      </c>
      <c r="G16" s="63">
        <v>483543</v>
      </c>
      <c r="H16" s="71">
        <v>4383.349999999999</v>
      </c>
      <c r="I16" s="14">
        <f>F16-E16</f>
        <v>0</v>
      </c>
      <c r="J16" s="60">
        <f t="shared" si="1"/>
        <v>0</v>
      </c>
      <c r="K16" s="71">
        <v>2496</v>
      </c>
      <c r="L16" s="14">
        <v>9325</v>
      </c>
      <c r="M16" s="14"/>
      <c r="N16" s="14">
        <v>0</v>
      </c>
      <c r="O16" s="14">
        <v>20251.119999999995</v>
      </c>
      <c r="P16" s="67"/>
      <c r="Q16" s="67">
        <v>1771.504168127028</v>
      </c>
      <c r="R16" s="14">
        <v>3648</v>
      </c>
      <c r="S16" s="14"/>
      <c r="T16" s="14"/>
      <c r="U16" s="14">
        <v>234631.05</v>
      </c>
      <c r="V16" s="14"/>
      <c r="W16" s="14">
        <v>0</v>
      </c>
      <c r="X16" s="14">
        <v>0</v>
      </c>
      <c r="Y16" s="14"/>
      <c r="Z16" s="14"/>
      <c r="AA16" s="14"/>
      <c r="AB16" s="14"/>
      <c r="AC16" s="14">
        <v>0</v>
      </c>
      <c r="AD16" s="14">
        <v>0</v>
      </c>
      <c r="AE16" s="14">
        <v>2828.98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77"/>
      <c r="AL16" s="14">
        <v>49455</v>
      </c>
      <c r="AM16" s="40">
        <f t="shared" si="2"/>
        <v>803682.1499999999</v>
      </c>
    </row>
    <row r="17" spans="1:39" s="15" customFormat="1" ht="12.75">
      <c r="A17" s="17" t="s">
        <v>78</v>
      </c>
      <c r="B17" s="61">
        <v>840200047</v>
      </c>
      <c r="C17" s="61" t="s">
        <v>85</v>
      </c>
      <c r="D17" s="62">
        <v>807710</v>
      </c>
      <c r="E17" s="62">
        <v>807710</v>
      </c>
      <c r="F17" s="63">
        <v>807743.58</v>
      </c>
      <c r="G17" s="63">
        <v>807710</v>
      </c>
      <c r="H17" s="71">
        <v>15877.590000000002</v>
      </c>
      <c r="I17" s="14">
        <f>F17-E17</f>
        <v>33.57999999995809</v>
      </c>
      <c r="J17" s="60"/>
      <c r="K17" s="71">
        <v>12561</v>
      </c>
      <c r="L17" s="14">
        <v>12359</v>
      </c>
      <c r="M17" s="14"/>
      <c r="N17" s="14">
        <v>0</v>
      </c>
      <c r="O17" s="14">
        <v>32861.86000000001</v>
      </c>
      <c r="P17" s="67"/>
      <c r="Q17" s="67">
        <v>1875.9976219940108</v>
      </c>
      <c r="R17" s="14">
        <v>5052</v>
      </c>
      <c r="S17" s="14"/>
      <c r="T17" s="14"/>
      <c r="U17" s="14">
        <v>333299.77999999997</v>
      </c>
      <c r="V17" s="14">
        <v>32764</v>
      </c>
      <c r="W17" s="14">
        <v>0</v>
      </c>
      <c r="X17" s="14">
        <v>0</v>
      </c>
      <c r="Y17" s="14"/>
      <c r="Z17" s="14"/>
      <c r="AA17" s="14"/>
      <c r="AB17" s="14"/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77"/>
      <c r="AL17" s="14">
        <v>106165</v>
      </c>
      <c r="AM17" s="40">
        <f t="shared" si="2"/>
        <v>1330211.64</v>
      </c>
    </row>
    <row r="18" spans="1:39" s="15" customFormat="1" ht="12.75">
      <c r="A18" s="17" t="s">
        <v>74</v>
      </c>
      <c r="B18" s="43">
        <v>900200046</v>
      </c>
      <c r="C18" s="43" t="s">
        <v>85</v>
      </c>
      <c r="D18" s="14">
        <v>1077611</v>
      </c>
      <c r="E18" s="59">
        <v>1077611</v>
      </c>
      <c r="F18" s="14">
        <v>1077610.2</v>
      </c>
      <c r="G18" s="14">
        <v>1077610.2</v>
      </c>
      <c r="H18" s="71">
        <v>21778.87</v>
      </c>
      <c r="I18" s="14"/>
      <c r="J18" s="60">
        <f t="shared" si="1"/>
        <v>-0.8000000000465661</v>
      </c>
      <c r="K18" s="71">
        <v>112760.45102647191</v>
      </c>
      <c r="L18" s="14">
        <v>24453</v>
      </c>
      <c r="M18" s="14"/>
      <c r="N18" s="14">
        <v>0</v>
      </c>
      <c r="O18" s="14">
        <v>17064.920000000002</v>
      </c>
      <c r="P18" s="67"/>
      <c r="Q18" s="67">
        <v>104.12117505715501</v>
      </c>
      <c r="R18" s="14">
        <v>20</v>
      </c>
      <c r="S18" s="14"/>
      <c r="T18" s="14"/>
      <c r="U18" s="14">
        <v>12950.779999999997</v>
      </c>
      <c r="V18" s="14">
        <v>1360</v>
      </c>
      <c r="W18" s="14">
        <v>0</v>
      </c>
      <c r="X18" s="14">
        <v>0</v>
      </c>
      <c r="Y18" s="14"/>
      <c r="Z18" s="14"/>
      <c r="AA18" s="14"/>
      <c r="AB18" s="14"/>
      <c r="AC18" s="14">
        <v>0</v>
      </c>
      <c r="AD18" s="14">
        <v>0</v>
      </c>
      <c r="AE18" s="14">
        <v>8346.599999999999</v>
      </c>
      <c r="AF18" s="14">
        <v>4</v>
      </c>
      <c r="AG18" s="14">
        <v>0</v>
      </c>
      <c r="AH18" s="14">
        <v>0</v>
      </c>
      <c r="AI18" s="14">
        <v>600.6599999999999</v>
      </c>
      <c r="AJ18" s="14">
        <v>0</v>
      </c>
      <c r="AK18" s="77"/>
      <c r="AL18" s="14">
        <v>130138</v>
      </c>
      <c r="AM18" s="40">
        <f t="shared" si="2"/>
        <v>1272548.16</v>
      </c>
    </row>
    <row r="19" spans="1:39" s="8" customFormat="1" ht="25.5">
      <c r="A19" s="47" t="s">
        <v>69</v>
      </c>
      <c r="B19" s="47"/>
      <c r="C19" s="47"/>
      <c r="D19" s="53">
        <f aca="true" t="shared" si="3" ref="D19:AM19">SUM(D21:D32)</f>
        <v>5258559</v>
      </c>
      <c r="E19" s="48">
        <f t="shared" si="3"/>
        <v>5258559</v>
      </c>
      <c r="F19" s="48">
        <f t="shared" si="3"/>
        <v>5258973.73</v>
      </c>
      <c r="G19" s="48">
        <f t="shared" si="3"/>
        <v>5258557.61</v>
      </c>
      <c r="H19" s="72">
        <f>SUM(H21:H32)</f>
        <v>95676.99999999999</v>
      </c>
      <c r="I19" s="48">
        <f t="shared" si="3"/>
        <v>416.1200000000099</v>
      </c>
      <c r="J19" s="48">
        <f t="shared" si="3"/>
        <v>-1.3900000000212458</v>
      </c>
      <c r="K19" s="72">
        <f>SUM(K21:K32)</f>
        <v>194317.29146993184</v>
      </c>
      <c r="L19" s="48">
        <f t="shared" si="3"/>
        <v>145005.65</v>
      </c>
      <c r="M19" s="48">
        <f>SUM(M21:M32)</f>
        <v>0</v>
      </c>
      <c r="N19" s="48">
        <f t="shared" si="3"/>
        <v>0</v>
      </c>
      <c r="O19" s="48">
        <f t="shared" si="3"/>
        <v>156741.54</v>
      </c>
      <c r="P19" s="72">
        <f>SUM(P21:P32)</f>
        <v>0</v>
      </c>
      <c r="Q19" s="72">
        <f t="shared" si="3"/>
        <v>7459.588142090386</v>
      </c>
      <c r="R19" s="48">
        <f t="shared" si="3"/>
        <v>22084</v>
      </c>
      <c r="S19" s="48">
        <f t="shared" si="3"/>
        <v>0</v>
      </c>
      <c r="T19" s="48">
        <f t="shared" si="3"/>
        <v>0</v>
      </c>
      <c r="U19" s="48">
        <f t="shared" si="3"/>
        <v>147154.47999999998</v>
      </c>
      <c r="V19" s="48">
        <f t="shared" si="3"/>
        <v>10424</v>
      </c>
      <c r="W19" s="48">
        <f t="shared" si="3"/>
        <v>0</v>
      </c>
      <c r="X19" s="48">
        <f t="shared" si="3"/>
        <v>0</v>
      </c>
      <c r="Y19" s="48">
        <f t="shared" si="3"/>
        <v>0</v>
      </c>
      <c r="Z19" s="48">
        <f t="shared" si="3"/>
        <v>0</v>
      </c>
      <c r="AA19" s="48">
        <f t="shared" si="3"/>
        <v>0</v>
      </c>
      <c r="AB19" s="48">
        <f t="shared" si="3"/>
        <v>0</v>
      </c>
      <c r="AC19" s="48">
        <f t="shared" si="3"/>
        <v>15066.399999999998</v>
      </c>
      <c r="AD19" s="48">
        <f t="shared" si="3"/>
        <v>120</v>
      </c>
      <c r="AE19" s="48">
        <f t="shared" si="3"/>
        <v>28173.690000000002</v>
      </c>
      <c r="AF19" s="48">
        <f t="shared" si="3"/>
        <v>249</v>
      </c>
      <c r="AG19" s="48">
        <f t="shared" si="3"/>
        <v>465.98</v>
      </c>
      <c r="AH19" s="48">
        <f t="shared" si="3"/>
        <v>8</v>
      </c>
      <c r="AI19" s="48">
        <f t="shared" si="3"/>
        <v>113.58</v>
      </c>
      <c r="AJ19" s="48">
        <f t="shared" si="3"/>
        <v>0</v>
      </c>
      <c r="AK19" s="72">
        <f t="shared" si="3"/>
        <v>542</v>
      </c>
      <c r="AL19" s="48">
        <f t="shared" si="3"/>
        <v>888447</v>
      </c>
      <c r="AM19" s="48">
        <f t="shared" si="3"/>
        <v>6672610.93</v>
      </c>
    </row>
    <row r="20" spans="1:39" s="15" customFormat="1" ht="12.75">
      <c r="A20" s="21" t="s">
        <v>70</v>
      </c>
      <c r="B20" s="21"/>
      <c r="C20" s="21"/>
      <c r="D20" s="23"/>
      <c r="E20" s="24"/>
      <c r="F20" s="24"/>
      <c r="G20" s="24"/>
      <c r="H20" s="66"/>
      <c r="I20" s="24"/>
      <c r="J20" s="24"/>
      <c r="K20" s="66"/>
      <c r="L20" s="11"/>
      <c r="M20" s="11"/>
      <c r="N20" s="24"/>
      <c r="O20" s="24"/>
      <c r="P20" s="66"/>
      <c r="Q20" s="66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66"/>
      <c r="AL20" s="24"/>
      <c r="AM20" s="26"/>
    </row>
    <row r="21" spans="1:39" s="15" customFormat="1" ht="40.5" customHeight="1">
      <c r="A21" s="3" t="s">
        <v>104</v>
      </c>
      <c r="B21" s="39">
        <v>170024101</v>
      </c>
      <c r="C21" s="39" t="s">
        <v>85</v>
      </c>
      <c r="D21" s="24">
        <v>250169</v>
      </c>
      <c r="E21" s="24">
        <v>250169</v>
      </c>
      <c r="F21" s="24">
        <v>250557.36</v>
      </c>
      <c r="G21" s="24">
        <v>250169</v>
      </c>
      <c r="H21" s="73">
        <v>6769.24</v>
      </c>
      <c r="I21" s="25">
        <f aca="true" t="shared" si="4" ref="I21:I29">F21-E21</f>
        <v>388.35999999998603</v>
      </c>
      <c r="J21" s="25"/>
      <c r="K21" s="73">
        <v>7407</v>
      </c>
      <c r="L21" s="24">
        <v>6954</v>
      </c>
      <c r="M21" s="24"/>
      <c r="N21" s="24">
        <v>0</v>
      </c>
      <c r="O21" s="24">
        <v>9247.58</v>
      </c>
      <c r="P21" s="66"/>
      <c r="Q21" s="66">
        <v>185.84942088856434</v>
      </c>
      <c r="R21" s="24">
        <v>1908</v>
      </c>
      <c r="S21" s="24"/>
      <c r="T21" s="24"/>
      <c r="U21" s="24">
        <v>0</v>
      </c>
      <c r="V21" s="24"/>
      <c r="W21" s="24"/>
      <c r="X21" s="24"/>
      <c r="Y21" s="24"/>
      <c r="Z21" s="24"/>
      <c r="AA21" s="24"/>
      <c r="AB21" s="24"/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66"/>
      <c r="AL21" s="24">
        <v>45954</v>
      </c>
      <c r="AM21" s="40">
        <f aca="true" t="shared" si="5" ref="AM21:AM32">G21+L21+O21+R21+S21+T21+U21+V21+W21+X21+Y21+Z21+AA21+AB21+AC21+AD21+AE21+AF21+AG21+AH21+AI21+AJ21+AL21</f>
        <v>314232.58</v>
      </c>
    </row>
    <row r="22" spans="1:39" s="15" customFormat="1" ht="32.25" customHeight="1">
      <c r="A22" s="54" t="s">
        <v>105</v>
      </c>
      <c r="B22" s="39">
        <v>170024104</v>
      </c>
      <c r="C22" s="39" t="s">
        <v>85</v>
      </c>
      <c r="D22" s="24">
        <v>259763</v>
      </c>
      <c r="E22" s="27">
        <v>259763</v>
      </c>
      <c r="F22" s="24">
        <v>259762.84</v>
      </c>
      <c r="G22" s="24">
        <v>259762.84</v>
      </c>
      <c r="H22" s="73">
        <v>9568.550000000001</v>
      </c>
      <c r="I22" s="25"/>
      <c r="J22" s="25">
        <f aca="true" t="shared" si="6" ref="J22:J32">F22-E22</f>
        <v>-0.16000000000349246</v>
      </c>
      <c r="K22" s="73">
        <v>10360</v>
      </c>
      <c r="L22" s="24">
        <v>20301</v>
      </c>
      <c r="M22" s="24"/>
      <c r="N22" s="24">
        <v>0</v>
      </c>
      <c r="O22" s="24">
        <v>18641.19</v>
      </c>
      <c r="P22" s="66"/>
      <c r="Q22" s="66">
        <v>1059.1793715901651</v>
      </c>
      <c r="R22" s="24">
        <v>2088</v>
      </c>
      <c r="S22" s="24"/>
      <c r="T22" s="24"/>
      <c r="U22" s="24">
        <v>76900.89</v>
      </c>
      <c r="V22" s="24"/>
      <c r="W22" s="24"/>
      <c r="X22" s="24"/>
      <c r="Y22" s="24"/>
      <c r="Z22" s="24"/>
      <c r="AA22" s="24"/>
      <c r="AB22" s="24"/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66"/>
      <c r="AL22" s="24">
        <v>40558</v>
      </c>
      <c r="AM22" s="40">
        <f t="shared" si="5"/>
        <v>418251.92</v>
      </c>
    </row>
    <row r="23" spans="1:39" s="15" customFormat="1" ht="12.75">
      <c r="A23" s="18" t="s">
        <v>63</v>
      </c>
      <c r="B23" s="39">
        <v>170065204</v>
      </c>
      <c r="C23" s="39" t="s">
        <v>86</v>
      </c>
      <c r="D23" s="24">
        <v>241325</v>
      </c>
      <c r="E23" s="24">
        <v>241325</v>
      </c>
      <c r="F23" s="24">
        <v>241324.81</v>
      </c>
      <c r="G23" s="24">
        <v>241324.81</v>
      </c>
      <c r="H23" s="73">
        <v>6038.000000000001</v>
      </c>
      <c r="I23" s="25"/>
      <c r="J23" s="25">
        <f t="shared" si="6"/>
        <v>-0.1900000000023283</v>
      </c>
      <c r="K23" s="73">
        <v>20886.42042669288</v>
      </c>
      <c r="L23" s="24">
        <v>4508</v>
      </c>
      <c r="M23" s="24"/>
      <c r="N23" s="24">
        <v>0</v>
      </c>
      <c r="O23" s="24">
        <v>68.4</v>
      </c>
      <c r="P23" s="66"/>
      <c r="Q23" s="66">
        <v>22.596740088105726</v>
      </c>
      <c r="R23" s="24">
        <v>0</v>
      </c>
      <c r="S23" s="24"/>
      <c r="T23" s="24"/>
      <c r="U23" s="24">
        <v>0</v>
      </c>
      <c r="V23" s="24"/>
      <c r="W23" s="24"/>
      <c r="X23" s="24"/>
      <c r="Y23" s="24"/>
      <c r="Z23" s="24"/>
      <c r="AA23" s="24"/>
      <c r="AB23" s="24"/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66"/>
      <c r="AL23" s="24">
        <v>44007</v>
      </c>
      <c r="AM23" s="40">
        <f t="shared" si="5"/>
        <v>289908.20999999996</v>
      </c>
    </row>
    <row r="24" spans="1:39" s="15" customFormat="1" ht="25.5">
      <c r="A24" s="29" t="s">
        <v>9</v>
      </c>
      <c r="B24" s="39">
        <v>270024101</v>
      </c>
      <c r="C24" s="39" t="s">
        <v>86</v>
      </c>
      <c r="D24" s="24">
        <v>911871</v>
      </c>
      <c r="E24" s="24">
        <v>911871</v>
      </c>
      <c r="F24" s="24">
        <v>911871</v>
      </c>
      <c r="G24" s="24">
        <v>911871</v>
      </c>
      <c r="H24" s="73">
        <v>34904.31</v>
      </c>
      <c r="I24" s="25"/>
      <c r="J24" s="25">
        <f t="shared" si="6"/>
        <v>0</v>
      </c>
      <c r="K24" s="73">
        <v>57906</v>
      </c>
      <c r="L24" s="24">
        <v>24054</v>
      </c>
      <c r="M24" s="24"/>
      <c r="N24" s="24">
        <v>0</v>
      </c>
      <c r="O24" s="24">
        <v>35362.62</v>
      </c>
      <c r="P24" s="66"/>
      <c r="Q24" s="66">
        <v>1988.2433315424648</v>
      </c>
      <c r="R24" s="24">
        <v>5085</v>
      </c>
      <c r="S24" s="24"/>
      <c r="T24" s="24"/>
      <c r="U24" s="24">
        <v>70253.59</v>
      </c>
      <c r="V24" s="24">
        <v>10424</v>
      </c>
      <c r="W24" s="24"/>
      <c r="X24" s="24"/>
      <c r="Y24" s="55"/>
      <c r="Z24" s="24"/>
      <c r="AA24" s="24"/>
      <c r="AB24" s="24"/>
      <c r="AC24" s="24">
        <v>5837.629999999999</v>
      </c>
      <c r="AD24" s="24">
        <v>51</v>
      </c>
      <c r="AE24" s="24">
        <v>1492.9700000000003</v>
      </c>
      <c r="AF24" s="24">
        <v>40</v>
      </c>
      <c r="AG24" s="24">
        <v>28</v>
      </c>
      <c r="AH24" s="24">
        <v>0</v>
      </c>
      <c r="AI24" s="24">
        <v>113.58</v>
      </c>
      <c r="AJ24" s="24">
        <v>0</v>
      </c>
      <c r="AK24" s="66">
        <v>249</v>
      </c>
      <c r="AL24" s="24">
        <v>124461</v>
      </c>
      <c r="AM24" s="40">
        <f t="shared" si="5"/>
        <v>1189074.39</v>
      </c>
    </row>
    <row r="25" spans="1:39" s="15" customFormat="1" ht="17.25" customHeight="1">
      <c r="A25" s="28" t="s">
        <v>106</v>
      </c>
      <c r="B25" s="39">
        <v>270064101</v>
      </c>
      <c r="C25" s="39" t="s">
        <v>85</v>
      </c>
      <c r="D25" s="24">
        <v>160058</v>
      </c>
      <c r="E25" s="27">
        <v>160058</v>
      </c>
      <c r="F25" s="24">
        <v>160057.55</v>
      </c>
      <c r="G25" s="24">
        <v>160057.55</v>
      </c>
      <c r="H25" s="73">
        <v>1840.68</v>
      </c>
      <c r="I25" s="25"/>
      <c r="J25" s="25">
        <f t="shared" si="6"/>
        <v>-0.45000000001164153</v>
      </c>
      <c r="K25" s="73">
        <v>12206.759569083059</v>
      </c>
      <c r="L25" s="24">
        <v>1698</v>
      </c>
      <c r="M25" s="24"/>
      <c r="N25" s="24">
        <v>0</v>
      </c>
      <c r="O25" s="24">
        <v>136.19</v>
      </c>
      <c r="P25" s="66"/>
      <c r="Q25" s="66">
        <v>47.28380329223515</v>
      </c>
      <c r="R25" s="24">
        <v>20</v>
      </c>
      <c r="S25" s="24"/>
      <c r="T25" s="24"/>
      <c r="U25" s="24">
        <v>0</v>
      </c>
      <c r="V25" s="24"/>
      <c r="W25" s="24"/>
      <c r="X25" s="24"/>
      <c r="Y25" s="24"/>
      <c r="Z25" s="24"/>
      <c r="AA25" s="24"/>
      <c r="AB25" s="24"/>
      <c r="AC25" s="24">
        <v>0</v>
      </c>
      <c r="AD25" s="24">
        <v>0</v>
      </c>
      <c r="AE25" s="24">
        <v>35.82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66"/>
      <c r="AL25" s="24">
        <v>21634</v>
      </c>
      <c r="AM25" s="40">
        <f t="shared" si="5"/>
        <v>183581.56</v>
      </c>
    </row>
    <row r="26" spans="1:39" ht="25.5">
      <c r="A26" s="3" t="s">
        <v>107</v>
      </c>
      <c r="B26" s="39">
        <v>270065201</v>
      </c>
      <c r="C26" s="39" t="s">
        <v>86</v>
      </c>
      <c r="D26" s="24">
        <v>91059</v>
      </c>
      <c r="E26" s="24">
        <v>91059</v>
      </c>
      <c r="F26" s="24">
        <v>91069.49</v>
      </c>
      <c r="G26" s="24">
        <v>91059</v>
      </c>
      <c r="H26" s="73">
        <v>1284.6399999999999</v>
      </c>
      <c r="I26" s="25">
        <f t="shared" si="4"/>
        <v>10.490000000005239</v>
      </c>
      <c r="J26" s="25"/>
      <c r="K26" s="73">
        <v>6239.591480080837</v>
      </c>
      <c r="L26" s="24">
        <v>1160</v>
      </c>
      <c r="M26" s="24"/>
      <c r="N26" s="24">
        <v>0</v>
      </c>
      <c r="O26" s="24">
        <v>8176.69</v>
      </c>
      <c r="P26" s="66"/>
      <c r="Q26" s="66">
        <v>103.46343509221958</v>
      </c>
      <c r="R26" s="24">
        <v>1296</v>
      </c>
      <c r="S26" s="24"/>
      <c r="T26" s="24"/>
      <c r="U26" s="24">
        <v>0</v>
      </c>
      <c r="V26" s="24"/>
      <c r="W26" s="24"/>
      <c r="X26" s="24"/>
      <c r="Y26" s="24"/>
      <c r="Z26" s="24"/>
      <c r="AA26" s="24"/>
      <c r="AB26" s="24"/>
      <c r="AC26" s="24">
        <v>0</v>
      </c>
      <c r="AD26" s="24">
        <v>0</v>
      </c>
      <c r="AE26" s="24">
        <v>97.72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66"/>
      <c r="AL26" s="24">
        <v>17452</v>
      </c>
      <c r="AM26" s="40">
        <f t="shared" si="5"/>
        <v>119241.41</v>
      </c>
    </row>
    <row r="27" spans="1:39" ht="12.75">
      <c r="A27" s="22" t="s">
        <v>83</v>
      </c>
      <c r="B27" s="39">
        <v>620200058</v>
      </c>
      <c r="C27" s="39" t="s">
        <v>86</v>
      </c>
      <c r="D27" s="24">
        <v>2299870</v>
      </c>
      <c r="E27" s="24">
        <v>2299870</v>
      </c>
      <c r="F27" s="24">
        <v>2299887.27</v>
      </c>
      <c r="G27" s="24">
        <v>2299870</v>
      </c>
      <c r="H27" s="73">
        <v>11849.539999999999</v>
      </c>
      <c r="I27" s="25">
        <f t="shared" si="4"/>
        <v>17.270000000018626</v>
      </c>
      <c r="J27" s="25"/>
      <c r="K27" s="73">
        <v>64151.018877695155</v>
      </c>
      <c r="L27" s="24">
        <v>49158</v>
      </c>
      <c r="M27" s="24"/>
      <c r="N27" s="24">
        <v>0</v>
      </c>
      <c r="O27" s="24">
        <v>42409.53</v>
      </c>
      <c r="P27" s="66"/>
      <c r="Q27" s="66">
        <v>1516.430718160224</v>
      </c>
      <c r="R27" s="24">
        <v>5648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>
        <v>5516.23</v>
      </c>
      <c r="AD27" s="24">
        <v>39</v>
      </c>
      <c r="AE27" s="24">
        <v>24794.82</v>
      </c>
      <c r="AF27" s="24">
        <v>181</v>
      </c>
      <c r="AG27" s="24">
        <v>0</v>
      </c>
      <c r="AH27" s="24">
        <v>0</v>
      </c>
      <c r="AI27" s="24">
        <v>0</v>
      </c>
      <c r="AJ27" s="24">
        <v>0</v>
      </c>
      <c r="AK27" s="66">
        <v>178</v>
      </c>
      <c r="AL27" s="24">
        <v>498674</v>
      </c>
      <c r="AM27" s="40">
        <f t="shared" si="5"/>
        <v>2926290.5799999996</v>
      </c>
    </row>
    <row r="28" spans="1:39" ht="25.5" customHeight="1">
      <c r="A28" s="3" t="s">
        <v>53</v>
      </c>
      <c r="B28" s="39">
        <v>621200010</v>
      </c>
      <c r="C28" s="39" t="s">
        <v>86</v>
      </c>
      <c r="D28" s="24">
        <v>23484</v>
      </c>
      <c r="E28" s="27">
        <v>23484</v>
      </c>
      <c r="F28" s="24">
        <v>23484</v>
      </c>
      <c r="G28" s="24">
        <v>23484</v>
      </c>
      <c r="H28" s="73"/>
      <c r="I28" s="25">
        <f t="shared" si="4"/>
        <v>0</v>
      </c>
      <c r="J28" s="25">
        <f t="shared" si="6"/>
        <v>0</v>
      </c>
      <c r="K28" s="73">
        <v>8753.65</v>
      </c>
      <c r="L28" s="24">
        <v>3325</v>
      </c>
      <c r="M28" s="24"/>
      <c r="N28" s="24">
        <v>0</v>
      </c>
      <c r="O28" s="24"/>
      <c r="P28" s="66"/>
      <c r="Q28" s="66"/>
      <c r="R28" s="24">
        <v>0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66"/>
      <c r="AL28" s="24">
        <v>2618</v>
      </c>
      <c r="AM28" s="40">
        <f t="shared" si="5"/>
        <v>29427</v>
      </c>
    </row>
    <row r="29" spans="1:39" s="8" customFormat="1" ht="39.75" customHeight="1">
      <c r="A29" s="22" t="s">
        <v>84</v>
      </c>
      <c r="B29" s="39">
        <v>640600001</v>
      </c>
      <c r="C29" s="39" t="s">
        <v>86</v>
      </c>
      <c r="D29" s="24">
        <v>24724</v>
      </c>
      <c r="E29" s="24">
        <v>24724</v>
      </c>
      <c r="F29" s="24">
        <v>24724</v>
      </c>
      <c r="G29" s="24">
        <v>24724</v>
      </c>
      <c r="H29" s="73">
        <v>302.14</v>
      </c>
      <c r="I29" s="25">
        <f t="shared" si="4"/>
        <v>0</v>
      </c>
      <c r="J29" s="25">
        <f t="shared" si="6"/>
        <v>0</v>
      </c>
      <c r="K29" s="73">
        <v>3308.7802985501758</v>
      </c>
      <c r="L29" s="24">
        <v>451</v>
      </c>
      <c r="M29" s="24"/>
      <c r="N29" s="24">
        <v>0</v>
      </c>
      <c r="O29" s="24"/>
      <c r="P29" s="66"/>
      <c r="Q29" s="66"/>
      <c r="R29" s="24">
        <v>0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66"/>
      <c r="AL29" s="24">
        <v>2290</v>
      </c>
      <c r="AM29" s="40">
        <f t="shared" si="5"/>
        <v>27465</v>
      </c>
    </row>
    <row r="30" spans="1:39" ht="12.75">
      <c r="A30" s="3" t="s">
        <v>8</v>
      </c>
      <c r="B30" s="30">
        <v>880200016</v>
      </c>
      <c r="C30" s="30" t="s">
        <v>85</v>
      </c>
      <c r="D30" s="32">
        <v>910059</v>
      </c>
      <c r="E30" s="32">
        <v>910059</v>
      </c>
      <c r="F30" s="32">
        <v>910059</v>
      </c>
      <c r="G30" s="32">
        <v>910059</v>
      </c>
      <c r="H30" s="73">
        <v>23119.899999999998</v>
      </c>
      <c r="I30" s="25">
        <f>F30-E30</f>
        <v>0</v>
      </c>
      <c r="J30" s="25">
        <f t="shared" si="6"/>
        <v>0</v>
      </c>
      <c r="K30" s="73">
        <v>0</v>
      </c>
      <c r="L30" s="32">
        <v>12768.65</v>
      </c>
      <c r="M30" s="32"/>
      <c r="N30" s="24">
        <v>0</v>
      </c>
      <c r="O30" s="32">
        <v>42699.340000000004</v>
      </c>
      <c r="P30" s="68"/>
      <c r="Q30" s="68">
        <v>2536.541321436407</v>
      </c>
      <c r="R30" s="32">
        <v>6039</v>
      </c>
      <c r="S30" s="32"/>
      <c r="T30" s="32"/>
      <c r="U30" s="32">
        <v>0</v>
      </c>
      <c r="V30" s="32"/>
      <c r="W30" s="32"/>
      <c r="X30" s="32"/>
      <c r="Y30" s="32"/>
      <c r="Z30" s="32"/>
      <c r="AA30" s="32"/>
      <c r="AB30" s="32"/>
      <c r="AC30" s="32">
        <v>3712.5399999999995</v>
      </c>
      <c r="AD30" s="32">
        <v>30</v>
      </c>
      <c r="AE30" s="32">
        <v>1752.3600000000001</v>
      </c>
      <c r="AF30" s="32">
        <v>28</v>
      </c>
      <c r="AG30" s="32">
        <v>437.98</v>
      </c>
      <c r="AH30" s="32">
        <v>8</v>
      </c>
      <c r="AI30" s="32">
        <v>0</v>
      </c>
      <c r="AJ30" s="32">
        <v>0</v>
      </c>
      <c r="AK30" s="68">
        <v>115</v>
      </c>
      <c r="AL30" s="32">
        <v>78238</v>
      </c>
      <c r="AM30" s="40">
        <f t="shared" si="5"/>
        <v>1055772.87</v>
      </c>
    </row>
    <row r="31" spans="1:39" ht="12.75">
      <c r="A31" s="3" t="s">
        <v>32</v>
      </c>
      <c r="B31" s="39">
        <v>885100002</v>
      </c>
      <c r="C31" s="39" t="s">
        <v>85</v>
      </c>
      <c r="D31" s="24">
        <v>18343</v>
      </c>
      <c r="E31" s="27">
        <v>18343</v>
      </c>
      <c r="F31" s="24">
        <v>18342.79</v>
      </c>
      <c r="G31" s="24">
        <v>18342.79</v>
      </c>
      <c r="H31" s="73"/>
      <c r="I31" s="25"/>
      <c r="J31" s="25">
        <f t="shared" si="6"/>
        <v>-0.20999999999912689</v>
      </c>
      <c r="K31" s="73">
        <v>3098.070817829738</v>
      </c>
      <c r="L31" s="24">
        <v>1637</v>
      </c>
      <c r="M31" s="24"/>
      <c r="N31" s="24">
        <v>0</v>
      </c>
      <c r="O31" s="24"/>
      <c r="P31" s="66"/>
      <c r="Q31" s="66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66"/>
      <c r="AL31" s="24">
        <v>4364</v>
      </c>
      <c r="AM31" s="40">
        <f t="shared" si="5"/>
        <v>24343.79</v>
      </c>
    </row>
    <row r="32" spans="1:39" ht="25.5">
      <c r="A32" s="3" t="s">
        <v>108</v>
      </c>
      <c r="B32" s="39">
        <v>900200075</v>
      </c>
      <c r="C32" s="39" t="s">
        <v>86</v>
      </c>
      <c r="D32" s="24">
        <v>67834</v>
      </c>
      <c r="E32" s="27">
        <v>67834</v>
      </c>
      <c r="F32" s="24">
        <v>67833.62</v>
      </c>
      <c r="G32" s="24">
        <v>67833.62</v>
      </c>
      <c r="H32" s="73"/>
      <c r="I32" s="25"/>
      <c r="J32" s="25">
        <f t="shared" si="6"/>
        <v>-0.3800000000046566</v>
      </c>
      <c r="K32" s="73">
        <v>0</v>
      </c>
      <c r="L32" s="24">
        <v>18991</v>
      </c>
      <c r="M32" s="24"/>
      <c r="N32" s="24">
        <v>0</v>
      </c>
      <c r="O32" s="24"/>
      <c r="P32" s="66"/>
      <c r="Q32" s="66"/>
      <c r="R32" s="24"/>
      <c r="S32" s="24"/>
      <c r="T32" s="24"/>
      <c r="U32" s="24">
        <v>0</v>
      </c>
      <c r="V32" s="24"/>
      <c r="W32" s="24"/>
      <c r="X32" s="24"/>
      <c r="Y32" s="24"/>
      <c r="Z32" s="24"/>
      <c r="AA32" s="24"/>
      <c r="AB32" s="24"/>
      <c r="AC32" s="24"/>
      <c r="AD32" s="24"/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66"/>
      <c r="AL32" s="24">
        <v>8197</v>
      </c>
      <c r="AM32" s="40">
        <f t="shared" si="5"/>
        <v>95021.62</v>
      </c>
    </row>
    <row r="33" spans="1:39" ht="12.75">
      <c r="A33" s="49" t="s">
        <v>71</v>
      </c>
      <c r="B33" s="49"/>
      <c r="C33" s="49"/>
      <c r="D33" s="50">
        <f aca="true" t="shared" si="7" ref="D33:AK33">SUM(D35:D86)</f>
        <v>1396952</v>
      </c>
      <c r="E33" s="50">
        <f t="shared" si="7"/>
        <v>1396952</v>
      </c>
      <c r="F33" s="50">
        <f t="shared" si="7"/>
        <v>1392996.0999999996</v>
      </c>
      <c r="G33" s="50">
        <f t="shared" si="7"/>
        <v>1392618.2399999998</v>
      </c>
      <c r="H33" s="74">
        <f>SUM(H35:H86)</f>
        <v>40826.97</v>
      </c>
      <c r="I33" s="50">
        <f t="shared" si="7"/>
        <v>250.4900000000107</v>
      </c>
      <c r="J33" s="50">
        <f t="shared" si="7"/>
        <v>-4206.390000000009</v>
      </c>
      <c r="K33" s="74">
        <f>SUM(K35:K86)</f>
        <v>91432.14822380953</v>
      </c>
      <c r="L33" s="50">
        <f t="shared" si="7"/>
        <v>49651</v>
      </c>
      <c r="M33" s="50">
        <f>SUM(M35:M86)</f>
        <v>0</v>
      </c>
      <c r="N33" s="50">
        <f t="shared" si="7"/>
        <v>8</v>
      </c>
      <c r="O33" s="50">
        <f t="shared" si="7"/>
        <v>517744.26000000007</v>
      </c>
      <c r="P33" s="74">
        <f>SUM(P35:P86)</f>
        <v>5252.8200000000015</v>
      </c>
      <c r="Q33" s="74">
        <f t="shared" si="7"/>
        <v>7316.972407861384</v>
      </c>
      <c r="R33" s="50">
        <f t="shared" si="7"/>
        <v>90136</v>
      </c>
      <c r="S33" s="50">
        <f t="shared" si="7"/>
        <v>0</v>
      </c>
      <c r="T33" s="50">
        <f t="shared" si="7"/>
        <v>0</v>
      </c>
      <c r="U33" s="50">
        <f t="shared" si="7"/>
        <v>714677.62</v>
      </c>
      <c r="V33" s="50">
        <f t="shared" si="7"/>
        <v>137250.85</v>
      </c>
      <c r="W33" s="50">
        <f t="shared" si="7"/>
        <v>0</v>
      </c>
      <c r="X33" s="50">
        <f t="shared" si="7"/>
        <v>0</v>
      </c>
      <c r="Y33" s="50">
        <f t="shared" si="7"/>
        <v>0</v>
      </c>
      <c r="Z33" s="50">
        <f t="shared" si="7"/>
        <v>0</v>
      </c>
      <c r="AA33" s="50">
        <f t="shared" si="7"/>
        <v>0</v>
      </c>
      <c r="AB33" s="50">
        <f t="shared" si="7"/>
        <v>0</v>
      </c>
      <c r="AC33" s="50">
        <f t="shared" si="7"/>
        <v>0</v>
      </c>
      <c r="AD33" s="50">
        <f t="shared" si="7"/>
        <v>0</v>
      </c>
      <c r="AE33" s="50">
        <f t="shared" si="7"/>
        <v>272.37</v>
      </c>
      <c r="AF33" s="50">
        <f t="shared" si="7"/>
        <v>8</v>
      </c>
      <c r="AG33" s="50">
        <f t="shared" si="7"/>
        <v>0</v>
      </c>
      <c r="AH33" s="50">
        <f t="shared" si="7"/>
        <v>0</v>
      </c>
      <c r="AI33" s="50">
        <f t="shared" si="7"/>
        <v>0</v>
      </c>
      <c r="AJ33" s="50">
        <f t="shared" si="7"/>
        <v>0</v>
      </c>
      <c r="AK33" s="74">
        <f t="shared" si="7"/>
        <v>0</v>
      </c>
      <c r="AL33" s="50">
        <f>SUM(AL35:AL86)</f>
        <v>171532</v>
      </c>
      <c r="AM33" s="50">
        <f>SUM(AM35:AM86)</f>
        <v>3073890.3400000003</v>
      </c>
    </row>
    <row r="34" spans="1:39" ht="12.75">
      <c r="A34" s="21" t="s">
        <v>70</v>
      </c>
      <c r="B34" s="21"/>
      <c r="C34" s="21"/>
      <c r="D34" s="32"/>
      <c r="E34" s="32"/>
      <c r="F34" s="32"/>
      <c r="G34" s="32"/>
      <c r="H34" s="68"/>
      <c r="I34" s="32"/>
      <c r="J34" s="32"/>
      <c r="K34" s="68"/>
      <c r="L34" s="32"/>
      <c r="M34" s="32"/>
      <c r="N34" s="32"/>
      <c r="O34" s="32"/>
      <c r="P34" s="68"/>
      <c r="Q34" s="68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68"/>
      <c r="AL34" s="32"/>
      <c r="AM34" s="31"/>
    </row>
    <row r="35" spans="1:39" ht="12.75">
      <c r="A35" s="18" t="s">
        <v>24</v>
      </c>
      <c r="B35" s="39">
        <v>170000005</v>
      </c>
      <c r="C35" s="39" t="s">
        <v>86</v>
      </c>
      <c r="D35" s="32">
        <v>40325</v>
      </c>
      <c r="E35" s="32">
        <v>40325</v>
      </c>
      <c r="F35" s="32">
        <v>40324.83</v>
      </c>
      <c r="G35" s="32">
        <v>40324.83</v>
      </c>
      <c r="H35" s="73">
        <v>1294.88</v>
      </c>
      <c r="I35" s="31"/>
      <c r="J35" s="25">
        <f>F35-E35</f>
        <v>-0.16999999999825377</v>
      </c>
      <c r="K35" s="73">
        <v>2538</v>
      </c>
      <c r="L35" s="32">
        <v>380</v>
      </c>
      <c r="M35" s="32"/>
      <c r="N35" s="32">
        <v>0</v>
      </c>
      <c r="O35" s="32">
        <v>0</v>
      </c>
      <c r="P35" s="68"/>
      <c r="Q35" s="68"/>
      <c r="R35" s="32">
        <v>0</v>
      </c>
      <c r="S35" s="32"/>
      <c r="T35" s="32"/>
      <c r="U35" s="32">
        <v>0</v>
      </c>
      <c r="V35" s="32"/>
      <c r="W35" s="32"/>
      <c r="X35" s="32"/>
      <c r="Y35" s="32"/>
      <c r="Z35" s="32"/>
      <c r="AA35" s="32"/>
      <c r="AB35" s="32"/>
      <c r="AC35" s="32"/>
      <c r="AD35" s="32"/>
      <c r="AE35" s="32">
        <v>0</v>
      </c>
      <c r="AF35" s="32">
        <v>0</v>
      </c>
      <c r="AG35" s="32"/>
      <c r="AH35" s="32"/>
      <c r="AI35" s="32"/>
      <c r="AJ35" s="32"/>
      <c r="AK35" s="68"/>
      <c r="AL35" s="32">
        <v>6384</v>
      </c>
      <c r="AM35" s="40">
        <f aca="true" t="shared" si="8" ref="AM35:AM85">G35+L35+O35+R35+S35+T35+U35+V35+W35+X35+Y35+Z35+AA35+AB35+AC35+AD35+AE35+AF35+AG35+AH35+AI35+AJ35+AL35</f>
        <v>47088.83</v>
      </c>
    </row>
    <row r="36" spans="1:39" ht="12.75">
      <c r="A36" s="18" t="s">
        <v>21</v>
      </c>
      <c r="B36" s="39">
        <v>170000007</v>
      </c>
      <c r="C36" s="39" t="s">
        <v>86</v>
      </c>
      <c r="D36" s="32">
        <v>20849</v>
      </c>
      <c r="E36" s="32">
        <v>20849</v>
      </c>
      <c r="F36" s="32">
        <v>20848.76</v>
      </c>
      <c r="G36" s="32">
        <v>20848.76</v>
      </c>
      <c r="H36" s="73">
        <v>423.28000000000003</v>
      </c>
      <c r="I36" s="31"/>
      <c r="J36" s="25">
        <f aca="true" t="shared" si="9" ref="J36:J86">F36-E36</f>
        <v>-0.2400000000016007</v>
      </c>
      <c r="K36" s="73">
        <v>2839.8146598685507</v>
      </c>
      <c r="L36" s="32">
        <v>180</v>
      </c>
      <c r="M36" s="32"/>
      <c r="N36" s="32">
        <v>0</v>
      </c>
      <c r="O36" s="32">
        <v>0</v>
      </c>
      <c r="P36" s="68"/>
      <c r="Q36" s="68"/>
      <c r="R36" s="32">
        <v>0</v>
      </c>
      <c r="S36" s="32"/>
      <c r="T36" s="32"/>
      <c r="U36" s="32">
        <v>0</v>
      </c>
      <c r="V36" s="32"/>
      <c r="W36" s="32"/>
      <c r="X36" s="32"/>
      <c r="Y36" s="32"/>
      <c r="Z36" s="32"/>
      <c r="AA36" s="32"/>
      <c r="AB36" s="32"/>
      <c r="AC36" s="32"/>
      <c r="AD36" s="32"/>
      <c r="AE36" s="32">
        <v>0</v>
      </c>
      <c r="AF36" s="32">
        <v>0</v>
      </c>
      <c r="AG36" s="32"/>
      <c r="AH36" s="32"/>
      <c r="AI36" s="32"/>
      <c r="AJ36" s="32"/>
      <c r="AK36" s="68"/>
      <c r="AL36" s="32">
        <v>3332</v>
      </c>
      <c r="AM36" s="40">
        <f t="shared" si="8"/>
        <v>24360.76</v>
      </c>
    </row>
    <row r="37" spans="1:39" ht="25.5">
      <c r="A37" s="3" t="s">
        <v>46</v>
      </c>
      <c r="B37" s="39">
        <v>170000010</v>
      </c>
      <c r="C37" s="39" t="s">
        <v>86</v>
      </c>
      <c r="D37" s="32"/>
      <c r="E37" s="32"/>
      <c r="F37" s="32"/>
      <c r="G37" s="32"/>
      <c r="H37" s="73"/>
      <c r="I37" s="31"/>
      <c r="J37" s="25">
        <f t="shared" si="9"/>
        <v>0</v>
      </c>
      <c r="K37" s="73"/>
      <c r="L37" s="32"/>
      <c r="M37" s="32"/>
      <c r="N37" s="32"/>
      <c r="O37" s="32">
        <v>57917.63999999999</v>
      </c>
      <c r="P37" s="68">
        <v>1066.62</v>
      </c>
      <c r="Q37" s="68">
        <v>301.8019147995846</v>
      </c>
      <c r="R37" s="32">
        <v>9252</v>
      </c>
      <c r="S37" s="32"/>
      <c r="T37" s="32"/>
      <c r="U37" s="32">
        <v>0</v>
      </c>
      <c r="V37" s="32"/>
      <c r="W37" s="32"/>
      <c r="X37" s="32"/>
      <c r="Y37" s="32"/>
      <c r="Z37" s="32"/>
      <c r="AA37" s="32"/>
      <c r="AB37" s="32"/>
      <c r="AC37" s="32"/>
      <c r="AD37" s="32"/>
      <c r="AE37" s="32">
        <v>0</v>
      </c>
      <c r="AF37" s="32">
        <v>0</v>
      </c>
      <c r="AG37" s="32"/>
      <c r="AH37" s="32"/>
      <c r="AI37" s="32"/>
      <c r="AJ37" s="32"/>
      <c r="AK37" s="68"/>
      <c r="AL37" s="32"/>
      <c r="AM37" s="40">
        <f t="shared" si="8"/>
        <v>67169.63999999998</v>
      </c>
    </row>
    <row r="38" spans="1:39" ht="12.75">
      <c r="A38" s="3" t="s">
        <v>20</v>
      </c>
      <c r="B38" s="39">
        <v>170000020</v>
      </c>
      <c r="C38" s="39" t="s">
        <v>86</v>
      </c>
      <c r="D38" s="32">
        <v>50430</v>
      </c>
      <c r="E38" s="32">
        <v>50430</v>
      </c>
      <c r="F38" s="32">
        <v>50429.7</v>
      </c>
      <c r="G38" s="32">
        <v>50429.7</v>
      </c>
      <c r="H38" s="73">
        <v>1127.16</v>
      </c>
      <c r="I38" s="31"/>
      <c r="J38" s="25">
        <f t="shared" si="9"/>
        <v>-0.3000000000029104</v>
      </c>
      <c r="K38" s="73">
        <v>3206</v>
      </c>
      <c r="L38" s="32">
        <v>8416</v>
      </c>
      <c r="M38" s="32"/>
      <c r="N38" s="32">
        <v>0</v>
      </c>
      <c r="O38" s="32">
        <v>14712.26</v>
      </c>
      <c r="P38" s="68"/>
      <c r="Q38" s="68">
        <v>1673.3321278721428</v>
      </c>
      <c r="R38" s="32">
        <v>3800</v>
      </c>
      <c r="S38" s="32"/>
      <c r="T38" s="32"/>
      <c r="U38" s="32">
        <v>0</v>
      </c>
      <c r="V38" s="32"/>
      <c r="W38" s="32"/>
      <c r="X38" s="32"/>
      <c r="Y38" s="32"/>
      <c r="Z38" s="32"/>
      <c r="AA38" s="32"/>
      <c r="AB38" s="32"/>
      <c r="AC38" s="32"/>
      <c r="AD38" s="32"/>
      <c r="AE38" s="32">
        <v>0</v>
      </c>
      <c r="AF38" s="32">
        <v>0</v>
      </c>
      <c r="AG38" s="32"/>
      <c r="AH38" s="32"/>
      <c r="AI38" s="32"/>
      <c r="AJ38" s="32"/>
      <c r="AK38" s="68"/>
      <c r="AL38" s="32">
        <v>72</v>
      </c>
      <c r="AM38" s="40">
        <f t="shared" si="8"/>
        <v>77429.95999999999</v>
      </c>
    </row>
    <row r="39" spans="1:39" ht="25.5">
      <c r="A39" s="3" t="s">
        <v>61</v>
      </c>
      <c r="B39" s="39">
        <v>170000026</v>
      </c>
      <c r="C39" s="39" t="s">
        <v>86</v>
      </c>
      <c r="D39" s="32"/>
      <c r="E39" s="32"/>
      <c r="F39" s="32"/>
      <c r="G39" s="32"/>
      <c r="H39" s="73"/>
      <c r="I39" s="31"/>
      <c r="J39" s="25"/>
      <c r="K39" s="73"/>
      <c r="L39" s="32"/>
      <c r="M39" s="32"/>
      <c r="N39" s="32"/>
      <c r="O39" s="32">
        <v>10017.240000000002</v>
      </c>
      <c r="P39" s="68">
        <v>137.64</v>
      </c>
      <c r="Q39" s="68">
        <v>767.341699237369</v>
      </c>
      <c r="R39" s="32">
        <v>1524</v>
      </c>
      <c r="S39" s="32"/>
      <c r="T39" s="32"/>
      <c r="U39" s="32">
        <v>0</v>
      </c>
      <c r="V39" s="32"/>
      <c r="W39" s="32"/>
      <c r="X39" s="32"/>
      <c r="Y39" s="32"/>
      <c r="Z39" s="32"/>
      <c r="AA39" s="32"/>
      <c r="AB39" s="32"/>
      <c r="AC39" s="32"/>
      <c r="AD39" s="32"/>
      <c r="AE39" s="32">
        <v>0</v>
      </c>
      <c r="AF39" s="32">
        <v>0</v>
      </c>
      <c r="AG39" s="32"/>
      <c r="AH39" s="32"/>
      <c r="AI39" s="32"/>
      <c r="AJ39" s="32"/>
      <c r="AK39" s="68"/>
      <c r="AL39" s="32"/>
      <c r="AM39" s="40">
        <f t="shared" si="8"/>
        <v>11541.240000000002</v>
      </c>
    </row>
    <row r="40" spans="1:39" ht="25.5">
      <c r="A40" s="3" t="s">
        <v>51</v>
      </c>
      <c r="B40" s="39">
        <v>170000027</v>
      </c>
      <c r="C40" s="39" t="s">
        <v>86</v>
      </c>
      <c r="D40" s="32"/>
      <c r="E40" s="32"/>
      <c r="F40" s="32"/>
      <c r="G40" s="32"/>
      <c r="H40" s="73"/>
      <c r="I40" s="31"/>
      <c r="J40" s="25"/>
      <c r="K40" s="73">
        <v>0</v>
      </c>
      <c r="L40" s="32"/>
      <c r="M40" s="32"/>
      <c r="N40" s="32"/>
      <c r="O40" s="32">
        <v>7232.330000000001</v>
      </c>
      <c r="P40" s="68"/>
      <c r="Q40" s="68">
        <v>0</v>
      </c>
      <c r="R40" s="32">
        <v>1204</v>
      </c>
      <c r="S40" s="32"/>
      <c r="T40" s="32"/>
      <c r="U40" s="32">
        <v>0</v>
      </c>
      <c r="V40" s="32"/>
      <c r="W40" s="32"/>
      <c r="X40" s="32"/>
      <c r="Y40" s="32"/>
      <c r="Z40" s="32"/>
      <c r="AA40" s="32"/>
      <c r="AB40" s="32"/>
      <c r="AC40" s="32"/>
      <c r="AD40" s="32"/>
      <c r="AE40" s="32">
        <v>0</v>
      </c>
      <c r="AF40" s="32">
        <v>0</v>
      </c>
      <c r="AG40" s="32"/>
      <c r="AH40" s="32"/>
      <c r="AI40" s="32"/>
      <c r="AJ40" s="32"/>
      <c r="AK40" s="68"/>
      <c r="AL40" s="32"/>
      <c r="AM40" s="40">
        <f t="shared" si="8"/>
        <v>8436.330000000002</v>
      </c>
    </row>
    <row r="41" spans="1:39" ht="25.5">
      <c r="A41" s="3" t="s">
        <v>48</v>
      </c>
      <c r="B41" s="39">
        <v>170000043</v>
      </c>
      <c r="C41" s="39" t="s">
        <v>86</v>
      </c>
      <c r="D41" s="32"/>
      <c r="E41" s="32"/>
      <c r="F41" s="32"/>
      <c r="G41" s="32"/>
      <c r="H41" s="73"/>
      <c r="I41" s="31"/>
      <c r="J41" s="25"/>
      <c r="K41" s="73"/>
      <c r="L41" s="32"/>
      <c r="M41" s="32"/>
      <c r="N41" s="32"/>
      <c r="O41" s="32">
        <v>24481.870000000003</v>
      </c>
      <c r="P41" s="68">
        <v>409.19999999999993</v>
      </c>
      <c r="Q41" s="68">
        <v>293.70782380435384</v>
      </c>
      <c r="R41" s="32">
        <v>4004</v>
      </c>
      <c r="S41" s="32"/>
      <c r="T41" s="32"/>
      <c r="U41" s="32">
        <v>0</v>
      </c>
      <c r="V41" s="32"/>
      <c r="W41" s="32"/>
      <c r="X41" s="32"/>
      <c r="Y41" s="32"/>
      <c r="Z41" s="32"/>
      <c r="AA41" s="32"/>
      <c r="AB41" s="32"/>
      <c r="AC41" s="32"/>
      <c r="AD41" s="32"/>
      <c r="AE41" s="32">
        <v>0</v>
      </c>
      <c r="AF41" s="32">
        <v>0</v>
      </c>
      <c r="AG41" s="32"/>
      <c r="AH41" s="32"/>
      <c r="AI41" s="32"/>
      <c r="AJ41" s="32"/>
      <c r="AK41" s="68"/>
      <c r="AL41" s="32"/>
      <c r="AM41" s="40">
        <f t="shared" si="8"/>
        <v>28485.870000000003</v>
      </c>
    </row>
    <row r="42" spans="1:39" ht="25.5">
      <c r="A42" s="3" t="s">
        <v>49</v>
      </c>
      <c r="B42" s="39">
        <v>170000089</v>
      </c>
      <c r="C42" s="39" t="s">
        <v>86</v>
      </c>
      <c r="D42" s="32"/>
      <c r="E42" s="32"/>
      <c r="F42" s="32"/>
      <c r="G42" s="32"/>
      <c r="H42" s="73"/>
      <c r="I42" s="31"/>
      <c r="J42" s="25"/>
      <c r="K42" s="73">
        <v>0</v>
      </c>
      <c r="L42" s="32"/>
      <c r="M42" s="32"/>
      <c r="N42" s="32"/>
      <c r="O42" s="32">
        <v>50982.17999999999</v>
      </c>
      <c r="P42" s="68">
        <v>673.3199999999999</v>
      </c>
      <c r="Q42" s="68">
        <v>0</v>
      </c>
      <c r="R42" s="32">
        <v>8336</v>
      </c>
      <c r="S42" s="32"/>
      <c r="T42" s="32"/>
      <c r="U42" s="32">
        <v>0</v>
      </c>
      <c r="V42" s="32"/>
      <c r="W42" s="32"/>
      <c r="X42" s="32"/>
      <c r="Y42" s="32"/>
      <c r="Z42" s="32"/>
      <c r="AA42" s="32"/>
      <c r="AB42" s="32"/>
      <c r="AC42" s="32"/>
      <c r="AD42" s="32"/>
      <c r="AE42" s="32">
        <v>0</v>
      </c>
      <c r="AF42" s="32">
        <v>0</v>
      </c>
      <c r="AG42" s="32"/>
      <c r="AH42" s="32"/>
      <c r="AI42" s="32"/>
      <c r="AJ42" s="32"/>
      <c r="AK42" s="68"/>
      <c r="AL42" s="32"/>
      <c r="AM42" s="40">
        <f t="shared" si="8"/>
        <v>59318.17999999999</v>
      </c>
    </row>
    <row r="43" spans="1:39" ht="25.5">
      <c r="A43" s="3" t="s">
        <v>17</v>
      </c>
      <c r="B43" s="39">
        <v>170000162</v>
      </c>
      <c r="C43" s="39" t="s">
        <v>86</v>
      </c>
      <c r="D43" s="32">
        <v>56793</v>
      </c>
      <c r="E43" s="32">
        <v>56793</v>
      </c>
      <c r="F43" s="32">
        <v>56793</v>
      </c>
      <c r="G43" s="32">
        <v>56793</v>
      </c>
      <c r="H43" s="73">
        <v>858.24</v>
      </c>
      <c r="I43" s="31"/>
      <c r="J43" s="25">
        <f t="shared" si="9"/>
        <v>0</v>
      </c>
      <c r="K43" s="73">
        <v>5175</v>
      </c>
      <c r="L43" s="32">
        <v>3148</v>
      </c>
      <c r="M43" s="32"/>
      <c r="N43" s="32">
        <v>0</v>
      </c>
      <c r="O43" s="32">
        <v>0</v>
      </c>
      <c r="P43" s="68"/>
      <c r="Q43" s="68"/>
      <c r="R43" s="32">
        <v>0</v>
      </c>
      <c r="S43" s="32"/>
      <c r="T43" s="32"/>
      <c r="U43" s="32">
        <v>0</v>
      </c>
      <c r="V43" s="32"/>
      <c r="W43" s="32"/>
      <c r="X43" s="32"/>
      <c r="Y43" s="32"/>
      <c r="Z43" s="32"/>
      <c r="AA43" s="32"/>
      <c r="AB43" s="32"/>
      <c r="AC43" s="32"/>
      <c r="AD43" s="32"/>
      <c r="AE43" s="32">
        <v>0</v>
      </c>
      <c r="AF43" s="32">
        <v>0</v>
      </c>
      <c r="AG43" s="32"/>
      <c r="AH43" s="32"/>
      <c r="AI43" s="32"/>
      <c r="AJ43" s="32"/>
      <c r="AK43" s="68"/>
      <c r="AL43" s="32">
        <v>4426</v>
      </c>
      <c r="AM43" s="40">
        <f t="shared" si="8"/>
        <v>64367</v>
      </c>
    </row>
    <row r="44" spans="1:39" ht="12.75">
      <c r="A44" s="22" t="s">
        <v>40</v>
      </c>
      <c r="B44" s="39">
        <v>170064003</v>
      </c>
      <c r="C44" s="39" t="s">
        <v>86</v>
      </c>
      <c r="D44" s="32"/>
      <c r="E44" s="32"/>
      <c r="F44" s="32"/>
      <c r="G44" s="32"/>
      <c r="H44" s="73"/>
      <c r="I44" s="31"/>
      <c r="J44" s="25"/>
      <c r="K44" s="73">
        <v>0</v>
      </c>
      <c r="L44" s="32"/>
      <c r="M44" s="32"/>
      <c r="N44" s="32"/>
      <c r="O44" s="32">
        <v>2210.9</v>
      </c>
      <c r="P44" s="68">
        <v>19.26</v>
      </c>
      <c r="Q44" s="68">
        <v>0</v>
      </c>
      <c r="R44" s="32">
        <v>376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>
        <v>0</v>
      </c>
      <c r="AF44" s="32">
        <v>0</v>
      </c>
      <c r="AG44" s="32"/>
      <c r="AH44" s="32"/>
      <c r="AI44" s="32"/>
      <c r="AJ44" s="32"/>
      <c r="AK44" s="68"/>
      <c r="AL44" s="32"/>
      <c r="AM44" s="40">
        <f t="shared" si="8"/>
        <v>2586.9</v>
      </c>
    </row>
    <row r="45" spans="1:39" ht="25.5">
      <c r="A45" s="28" t="s">
        <v>59</v>
      </c>
      <c r="B45" s="12">
        <v>170077419</v>
      </c>
      <c r="C45" s="12" t="s">
        <v>86</v>
      </c>
      <c r="D45" s="32">
        <v>0</v>
      </c>
      <c r="E45" s="32">
        <v>0</v>
      </c>
      <c r="F45" s="32">
        <v>0</v>
      </c>
      <c r="G45" s="32">
        <v>0</v>
      </c>
      <c r="H45" s="73"/>
      <c r="I45" s="31">
        <f>F45-E45</f>
        <v>0</v>
      </c>
      <c r="J45" s="25">
        <f t="shared" si="9"/>
        <v>0</v>
      </c>
      <c r="K45" s="73">
        <v>0</v>
      </c>
      <c r="L45" s="32">
        <v>0</v>
      </c>
      <c r="M45" s="32"/>
      <c r="N45" s="32">
        <v>0</v>
      </c>
      <c r="O45" s="32">
        <v>0</v>
      </c>
      <c r="P45" s="68"/>
      <c r="Q45" s="68"/>
      <c r="R45" s="32">
        <v>0</v>
      </c>
      <c r="S45" s="32"/>
      <c r="T45" s="32"/>
      <c r="U45" s="32">
        <v>92702.82</v>
      </c>
      <c r="V45" s="32">
        <v>11212</v>
      </c>
      <c r="W45" s="32"/>
      <c r="X45" s="32"/>
      <c r="Y45" s="32"/>
      <c r="Z45" s="32"/>
      <c r="AA45" s="32"/>
      <c r="AB45" s="32"/>
      <c r="AC45" s="32"/>
      <c r="AD45" s="32"/>
      <c r="AE45" s="32">
        <v>0</v>
      </c>
      <c r="AF45" s="32">
        <v>0</v>
      </c>
      <c r="AG45" s="32"/>
      <c r="AH45" s="32"/>
      <c r="AI45" s="32"/>
      <c r="AJ45" s="32"/>
      <c r="AK45" s="68"/>
      <c r="AL45" s="32">
        <v>0</v>
      </c>
      <c r="AM45" s="40">
        <f t="shared" si="8"/>
        <v>103914.82</v>
      </c>
    </row>
    <row r="46" spans="1:39" ht="12.75">
      <c r="A46" s="3" t="s">
        <v>57</v>
      </c>
      <c r="B46" s="39">
        <v>170077420</v>
      </c>
      <c r="C46" s="39" t="s">
        <v>86</v>
      </c>
      <c r="D46" s="32">
        <v>35756</v>
      </c>
      <c r="E46" s="32">
        <v>35756</v>
      </c>
      <c r="F46" s="32">
        <v>35855.15</v>
      </c>
      <c r="G46" s="32">
        <v>35755.93</v>
      </c>
      <c r="H46" s="73"/>
      <c r="I46" s="31">
        <f>F46-E46</f>
        <v>99.15000000000146</v>
      </c>
      <c r="J46" s="25"/>
      <c r="K46" s="73">
        <v>4032.8801652892557</v>
      </c>
      <c r="L46" s="32">
        <v>852</v>
      </c>
      <c r="M46" s="32"/>
      <c r="N46" s="32">
        <v>8</v>
      </c>
      <c r="O46" s="32">
        <v>0</v>
      </c>
      <c r="P46" s="68"/>
      <c r="Q46" s="68"/>
      <c r="R46" s="32">
        <v>0</v>
      </c>
      <c r="S46" s="32"/>
      <c r="T46" s="32"/>
      <c r="U46" s="32">
        <v>0</v>
      </c>
      <c r="V46" s="32"/>
      <c r="W46" s="32"/>
      <c r="X46" s="32"/>
      <c r="Y46" s="32"/>
      <c r="Z46" s="32"/>
      <c r="AA46" s="32"/>
      <c r="AB46" s="32"/>
      <c r="AC46" s="32"/>
      <c r="AD46" s="32"/>
      <c r="AE46" s="32">
        <v>0</v>
      </c>
      <c r="AF46" s="32">
        <v>0</v>
      </c>
      <c r="AG46" s="32"/>
      <c r="AH46" s="32"/>
      <c r="AI46" s="32"/>
      <c r="AJ46" s="32"/>
      <c r="AK46" s="68"/>
      <c r="AL46" s="32">
        <v>1708</v>
      </c>
      <c r="AM46" s="40">
        <f t="shared" si="8"/>
        <v>38315.93</v>
      </c>
    </row>
    <row r="47" spans="1:39" ht="12.75">
      <c r="A47" s="18" t="s">
        <v>82</v>
      </c>
      <c r="B47" s="39">
        <v>170077421</v>
      </c>
      <c r="C47" s="39" t="s">
        <v>86</v>
      </c>
      <c r="D47" s="32">
        <v>0</v>
      </c>
      <c r="E47" s="32">
        <v>0</v>
      </c>
      <c r="F47" s="32">
        <v>0</v>
      </c>
      <c r="G47" s="32">
        <v>0</v>
      </c>
      <c r="H47" s="73"/>
      <c r="I47" s="31">
        <f>F47-E47</f>
        <v>0</v>
      </c>
      <c r="J47" s="25">
        <f t="shared" si="9"/>
        <v>0</v>
      </c>
      <c r="K47" s="73">
        <v>0</v>
      </c>
      <c r="L47" s="32">
        <v>0</v>
      </c>
      <c r="M47" s="32"/>
      <c r="N47" s="32">
        <v>0</v>
      </c>
      <c r="O47" s="32">
        <v>0</v>
      </c>
      <c r="P47" s="68"/>
      <c r="Q47" s="68"/>
      <c r="R47" s="32">
        <v>0</v>
      </c>
      <c r="S47" s="32"/>
      <c r="T47" s="32"/>
      <c r="U47" s="32">
        <v>96002.84</v>
      </c>
      <c r="V47" s="32">
        <v>17956</v>
      </c>
      <c r="W47" s="32"/>
      <c r="X47" s="32"/>
      <c r="Y47" s="32"/>
      <c r="Z47" s="32"/>
      <c r="AA47" s="32"/>
      <c r="AB47" s="32"/>
      <c r="AC47" s="32"/>
      <c r="AD47" s="32"/>
      <c r="AE47" s="32">
        <v>0</v>
      </c>
      <c r="AF47" s="32">
        <v>0</v>
      </c>
      <c r="AG47" s="32"/>
      <c r="AH47" s="32"/>
      <c r="AI47" s="32"/>
      <c r="AJ47" s="32"/>
      <c r="AK47" s="68"/>
      <c r="AL47" s="32">
        <v>0</v>
      </c>
      <c r="AM47" s="40">
        <f t="shared" si="8"/>
        <v>113958.84</v>
      </c>
    </row>
    <row r="48" spans="1:39" ht="25.5">
      <c r="A48" s="3" t="s">
        <v>65</v>
      </c>
      <c r="B48" s="39">
        <v>170077426</v>
      </c>
      <c r="C48" s="39" t="s">
        <v>86</v>
      </c>
      <c r="D48" s="32">
        <v>0</v>
      </c>
      <c r="E48" s="32">
        <v>0</v>
      </c>
      <c r="F48" s="32">
        <v>0</v>
      </c>
      <c r="G48" s="32">
        <v>0</v>
      </c>
      <c r="H48" s="73"/>
      <c r="I48" s="31">
        <f>F48-E48</f>
        <v>0</v>
      </c>
      <c r="J48" s="25">
        <f t="shared" si="9"/>
        <v>0</v>
      </c>
      <c r="K48" s="73">
        <v>0</v>
      </c>
      <c r="L48" s="32">
        <v>0</v>
      </c>
      <c r="M48" s="32"/>
      <c r="N48" s="32">
        <v>0</v>
      </c>
      <c r="O48" s="32">
        <v>0</v>
      </c>
      <c r="P48" s="68"/>
      <c r="Q48" s="68"/>
      <c r="R48" s="32">
        <v>0</v>
      </c>
      <c r="S48" s="32"/>
      <c r="T48" s="32"/>
      <c r="U48" s="32">
        <v>109355.52999999997</v>
      </c>
      <c r="V48" s="32">
        <v>28998.85</v>
      </c>
      <c r="W48" s="32"/>
      <c r="X48" s="32"/>
      <c r="Y48" s="32"/>
      <c r="Z48" s="32"/>
      <c r="AA48" s="32"/>
      <c r="AB48" s="32"/>
      <c r="AC48" s="32"/>
      <c r="AD48" s="32"/>
      <c r="AE48" s="32">
        <v>0</v>
      </c>
      <c r="AF48" s="32">
        <v>0</v>
      </c>
      <c r="AG48" s="32"/>
      <c r="AH48" s="32"/>
      <c r="AI48" s="32"/>
      <c r="AJ48" s="32"/>
      <c r="AK48" s="68"/>
      <c r="AL48" s="32">
        <v>0</v>
      </c>
      <c r="AM48" s="40">
        <f t="shared" si="8"/>
        <v>138354.37999999998</v>
      </c>
    </row>
    <row r="49" spans="1:39" ht="38.25">
      <c r="A49" s="3" t="s">
        <v>98</v>
      </c>
      <c r="B49" s="39">
        <v>170077429</v>
      </c>
      <c r="C49" s="39" t="s">
        <v>86</v>
      </c>
      <c r="D49" s="32"/>
      <c r="E49" s="32"/>
      <c r="F49" s="32"/>
      <c r="G49" s="32"/>
      <c r="H49" s="73"/>
      <c r="I49" s="31"/>
      <c r="J49" s="25"/>
      <c r="K49" s="73">
        <v>0</v>
      </c>
      <c r="L49" s="32"/>
      <c r="M49" s="32"/>
      <c r="N49" s="32"/>
      <c r="O49" s="32">
        <v>20082.350000000002</v>
      </c>
      <c r="P49" s="68">
        <v>352.89</v>
      </c>
      <c r="Q49" s="68">
        <v>0</v>
      </c>
      <c r="R49" s="32">
        <v>3260</v>
      </c>
      <c r="S49" s="32"/>
      <c r="T49" s="32"/>
      <c r="U49" s="32">
        <v>0</v>
      </c>
      <c r="V49" s="32"/>
      <c r="W49" s="32"/>
      <c r="X49" s="32"/>
      <c r="Y49" s="32"/>
      <c r="Z49" s="32"/>
      <c r="AA49" s="32"/>
      <c r="AB49" s="32"/>
      <c r="AC49" s="32"/>
      <c r="AD49" s="32"/>
      <c r="AE49" s="32">
        <v>0</v>
      </c>
      <c r="AF49" s="32">
        <v>0</v>
      </c>
      <c r="AG49" s="32"/>
      <c r="AH49" s="32"/>
      <c r="AI49" s="32"/>
      <c r="AJ49" s="32"/>
      <c r="AK49" s="68"/>
      <c r="AL49" s="32"/>
      <c r="AM49" s="40">
        <f t="shared" si="8"/>
        <v>23342.350000000002</v>
      </c>
    </row>
    <row r="50" spans="1:39" ht="25.5">
      <c r="A50" s="3" t="s">
        <v>47</v>
      </c>
      <c r="B50" s="39">
        <v>170077434</v>
      </c>
      <c r="C50" s="39" t="s">
        <v>86</v>
      </c>
      <c r="D50" s="32"/>
      <c r="E50" s="32"/>
      <c r="F50" s="32"/>
      <c r="G50" s="32"/>
      <c r="H50" s="73"/>
      <c r="I50" s="31"/>
      <c r="J50" s="25"/>
      <c r="K50" s="73"/>
      <c r="L50" s="32"/>
      <c r="M50" s="32"/>
      <c r="N50" s="32"/>
      <c r="O50" s="32">
        <v>18348.42</v>
      </c>
      <c r="P50" s="68">
        <v>986.2</v>
      </c>
      <c r="Q50" s="68">
        <v>593.8676315326705</v>
      </c>
      <c r="R50" s="32">
        <v>2280</v>
      </c>
      <c r="S50" s="32"/>
      <c r="T50" s="32"/>
      <c r="U50" s="32">
        <v>0</v>
      </c>
      <c r="V50" s="32"/>
      <c r="W50" s="32"/>
      <c r="X50" s="32"/>
      <c r="Y50" s="32"/>
      <c r="Z50" s="32"/>
      <c r="AA50" s="32"/>
      <c r="AB50" s="32"/>
      <c r="AC50" s="32"/>
      <c r="AD50" s="32"/>
      <c r="AE50" s="32">
        <v>0</v>
      </c>
      <c r="AF50" s="32">
        <v>0</v>
      </c>
      <c r="AG50" s="32"/>
      <c r="AH50" s="32"/>
      <c r="AI50" s="32"/>
      <c r="AJ50" s="32"/>
      <c r="AK50" s="68"/>
      <c r="AL50" s="32"/>
      <c r="AM50" s="40">
        <f t="shared" si="8"/>
        <v>20628.42</v>
      </c>
    </row>
    <row r="51" spans="1:39" ht="12.75">
      <c r="A51" s="18" t="s">
        <v>89</v>
      </c>
      <c r="B51" s="39">
        <v>170077441</v>
      </c>
      <c r="C51" s="39" t="s">
        <v>86</v>
      </c>
      <c r="D51" s="32">
        <v>101337</v>
      </c>
      <c r="E51" s="32">
        <v>101337</v>
      </c>
      <c r="F51" s="32">
        <v>101336.75</v>
      </c>
      <c r="G51" s="32">
        <v>101336.75</v>
      </c>
      <c r="H51" s="73">
        <v>5426.28</v>
      </c>
      <c r="I51" s="31"/>
      <c r="J51" s="25">
        <f t="shared" si="9"/>
        <v>-0.25</v>
      </c>
      <c r="K51" s="73">
        <v>0</v>
      </c>
      <c r="L51" s="32">
        <v>2072</v>
      </c>
      <c r="M51" s="32"/>
      <c r="N51" s="32">
        <v>0</v>
      </c>
      <c r="O51" s="32">
        <v>0</v>
      </c>
      <c r="P51" s="68"/>
      <c r="Q51" s="68"/>
      <c r="R51" s="32">
        <v>0</v>
      </c>
      <c r="S51" s="32"/>
      <c r="T51" s="32"/>
      <c r="U51" s="32">
        <v>4170.929999999999</v>
      </c>
      <c r="V51" s="32"/>
      <c r="W51" s="32"/>
      <c r="X51" s="32"/>
      <c r="Y51" s="32"/>
      <c r="Z51" s="32"/>
      <c r="AA51" s="32"/>
      <c r="AB51" s="32"/>
      <c r="AC51" s="32"/>
      <c r="AD51" s="32"/>
      <c r="AE51" s="32">
        <v>0</v>
      </c>
      <c r="AF51" s="32">
        <v>0</v>
      </c>
      <c r="AG51" s="32"/>
      <c r="AH51" s="32"/>
      <c r="AI51" s="32"/>
      <c r="AJ51" s="32"/>
      <c r="AK51" s="68"/>
      <c r="AL51" s="32">
        <v>19548</v>
      </c>
      <c r="AM51" s="40">
        <f t="shared" si="8"/>
        <v>127127.68</v>
      </c>
    </row>
    <row r="52" spans="1:39" ht="25.5">
      <c r="A52" s="3" t="s">
        <v>93</v>
      </c>
      <c r="B52" s="39">
        <v>170077444</v>
      </c>
      <c r="C52" s="39" t="s">
        <v>86</v>
      </c>
      <c r="D52" s="32">
        <v>55920</v>
      </c>
      <c r="E52" s="32">
        <v>55920</v>
      </c>
      <c r="F52" s="32">
        <v>55919.92</v>
      </c>
      <c r="G52" s="32">
        <v>55919.92</v>
      </c>
      <c r="H52" s="73">
        <v>1244.06</v>
      </c>
      <c r="I52" s="31"/>
      <c r="J52" s="25">
        <f t="shared" si="9"/>
        <v>-0.08000000000174623</v>
      </c>
      <c r="K52" s="73">
        <v>6047</v>
      </c>
      <c r="L52" s="32">
        <v>3884</v>
      </c>
      <c r="M52" s="32"/>
      <c r="N52" s="32">
        <v>0</v>
      </c>
      <c r="O52" s="32">
        <v>0</v>
      </c>
      <c r="P52" s="68"/>
      <c r="Q52" s="68"/>
      <c r="R52" s="32">
        <v>0</v>
      </c>
      <c r="S52" s="32"/>
      <c r="T52" s="32"/>
      <c r="U52" s="32">
        <v>0</v>
      </c>
      <c r="V52" s="32"/>
      <c r="W52" s="32"/>
      <c r="X52" s="32"/>
      <c r="Y52" s="32"/>
      <c r="Z52" s="32"/>
      <c r="AA52" s="32"/>
      <c r="AB52" s="32"/>
      <c r="AC52" s="32"/>
      <c r="AD52" s="32"/>
      <c r="AE52" s="32">
        <v>0</v>
      </c>
      <c r="AF52" s="32">
        <v>0</v>
      </c>
      <c r="AG52" s="32"/>
      <c r="AH52" s="32"/>
      <c r="AI52" s="32"/>
      <c r="AJ52" s="32"/>
      <c r="AK52" s="68"/>
      <c r="AL52" s="32">
        <v>8176</v>
      </c>
      <c r="AM52" s="40">
        <f t="shared" si="8"/>
        <v>67979.92</v>
      </c>
    </row>
    <row r="53" spans="1:39" ht="25.5">
      <c r="A53" s="3" t="s">
        <v>64</v>
      </c>
      <c r="B53" s="39">
        <v>170077445</v>
      </c>
      <c r="C53" s="39" t="s">
        <v>86</v>
      </c>
      <c r="D53" s="32">
        <v>23751</v>
      </c>
      <c r="E53" s="32">
        <v>23751</v>
      </c>
      <c r="F53" s="32">
        <v>23751</v>
      </c>
      <c r="G53" s="32">
        <v>23751</v>
      </c>
      <c r="H53" s="73"/>
      <c r="I53" s="31"/>
      <c r="J53" s="25">
        <f t="shared" si="9"/>
        <v>0</v>
      </c>
      <c r="K53" s="73">
        <v>1692</v>
      </c>
      <c r="L53" s="32">
        <v>204</v>
      </c>
      <c r="M53" s="32"/>
      <c r="N53" s="32">
        <v>0</v>
      </c>
      <c r="O53" s="32">
        <v>0</v>
      </c>
      <c r="P53" s="68"/>
      <c r="Q53" s="68"/>
      <c r="R53" s="32">
        <v>0</v>
      </c>
      <c r="S53" s="32"/>
      <c r="T53" s="32"/>
      <c r="U53" s="32">
        <v>0</v>
      </c>
      <c r="V53" s="32"/>
      <c r="W53" s="32"/>
      <c r="X53" s="32"/>
      <c r="Y53" s="32"/>
      <c r="Z53" s="32"/>
      <c r="AA53" s="32"/>
      <c r="AB53" s="32"/>
      <c r="AC53" s="32"/>
      <c r="AD53" s="32"/>
      <c r="AE53" s="32">
        <v>0</v>
      </c>
      <c r="AF53" s="32">
        <v>0</v>
      </c>
      <c r="AG53" s="32"/>
      <c r="AH53" s="32"/>
      <c r="AI53" s="32"/>
      <c r="AJ53" s="32"/>
      <c r="AK53" s="68"/>
      <c r="AL53" s="32">
        <v>4918</v>
      </c>
      <c r="AM53" s="40">
        <f t="shared" si="8"/>
        <v>28873</v>
      </c>
    </row>
    <row r="54" spans="1:39" ht="12.75">
      <c r="A54" s="18" t="s">
        <v>23</v>
      </c>
      <c r="B54" s="39">
        <v>170077455</v>
      </c>
      <c r="C54" s="39" t="s">
        <v>86</v>
      </c>
      <c r="D54" s="32">
        <v>36694</v>
      </c>
      <c r="E54" s="32">
        <v>36694</v>
      </c>
      <c r="F54" s="32">
        <v>36706.05</v>
      </c>
      <c r="G54" s="32">
        <v>36694</v>
      </c>
      <c r="H54" s="73">
        <v>820.1899999999999</v>
      </c>
      <c r="I54" s="31">
        <f>F54-E54</f>
        <v>12.05000000000291</v>
      </c>
      <c r="J54" s="25"/>
      <c r="K54" s="73">
        <v>0</v>
      </c>
      <c r="L54" s="32">
        <v>2144</v>
      </c>
      <c r="M54" s="32"/>
      <c r="N54" s="32">
        <v>0</v>
      </c>
      <c r="O54" s="32">
        <v>0</v>
      </c>
      <c r="P54" s="68"/>
      <c r="Q54" s="68"/>
      <c r="R54" s="32">
        <v>0</v>
      </c>
      <c r="S54" s="32"/>
      <c r="T54" s="32"/>
      <c r="U54" s="32">
        <v>0</v>
      </c>
      <c r="V54" s="32"/>
      <c r="W54" s="32"/>
      <c r="X54" s="32"/>
      <c r="Y54" s="32"/>
      <c r="Z54" s="32"/>
      <c r="AA54" s="32"/>
      <c r="AB54" s="32"/>
      <c r="AC54" s="32"/>
      <c r="AD54" s="32"/>
      <c r="AE54" s="32">
        <v>0</v>
      </c>
      <c r="AF54" s="32">
        <v>0</v>
      </c>
      <c r="AG54" s="32"/>
      <c r="AH54" s="32"/>
      <c r="AI54" s="32"/>
      <c r="AJ54" s="32"/>
      <c r="AK54" s="68"/>
      <c r="AL54" s="32">
        <v>5016</v>
      </c>
      <c r="AM54" s="40">
        <f t="shared" si="8"/>
        <v>43854</v>
      </c>
    </row>
    <row r="55" spans="1:39" ht="25.5">
      <c r="A55" s="3" t="s">
        <v>92</v>
      </c>
      <c r="B55" s="39">
        <v>270000002</v>
      </c>
      <c r="C55" s="39" t="s">
        <v>86</v>
      </c>
      <c r="D55" s="32">
        <v>9204</v>
      </c>
      <c r="E55" s="32">
        <v>9204</v>
      </c>
      <c r="F55" s="32">
        <v>9203.75</v>
      </c>
      <c r="G55" s="32">
        <v>9203.75</v>
      </c>
      <c r="H55" s="73">
        <v>339.79999999999995</v>
      </c>
      <c r="I55" s="31"/>
      <c r="J55" s="25">
        <f t="shared" si="9"/>
        <v>-0.25</v>
      </c>
      <c r="K55" s="73">
        <v>0</v>
      </c>
      <c r="L55" s="32">
        <v>208</v>
      </c>
      <c r="M55" s="32"/>
      <c r="N55" s="32">
        <v>0</v>
      </c>
      <c r="O55" s="32">
        <v>22276.149999999998</v>
      </c>
      <c r="P55" s="68">
        <v>360.56</v>
      </c>
      <c r="Q55" s="68">
        <v>50.175894860294775</v>
      </c>
      <c r="R55" s="32">
        <v>4292</v>
      </c>
      <c r="S55" s="32"/>
      <c r="T55" s="32"/>
      <c r="U55" s="32">
        <v>0</v>
      </c>
      <c r="V55" s="32"/>
      <c r="W55" s="32"/>
      <c r="X55" s="32"/>
      <c r="Y55" s="32"/>
      <c r="Z55" s="32"/>
      <c r="AA55" s="32"/>
      <c r="AB55" s="32"/>
      <c r="AC55" s="32"/>
      <c r="AD55" s="32"/>
      <c r="AE55" s="32">
        <v>0</v>
      </c>
      <c r="AF55" s="32">
        <v>0</v>
      </c>
      <c r="AG55" s="32"/>
      <c r="AH55" s="32"/>
      <c r="AI55" s="32"/>
      <c r="AJ55" s="32"/>
      <c r="AK55" s="68"/>
      <c r="AL55" s="32">
        <v>2792</v>
      </c>
      <c r="AM55" s="40">
        <f t="shared" si="8"/>
        <v>38771.899999999994</v>
      </c>
    </row>
    <row r="56" spans="1:39" ht="25.5">
      <c r="A56" s="28" t="s">
        <v>19</v>
      </c>
      <c r="B56" s="39">
        <v>270000007</v>
      </c>
      <c r="C56" s="39" t="s">
        <v>86</v>
      </c>
      <c r="D56" s="32">
        <v>9731</v>
      </c>
      <c r="E56" s="33">
        <v>9731</v>
      </c>
      <c r="F56" s="32">
        <v>9431.78</v>
      </c>
      <c r="G56" s="32">
        <v>9431.78</v>
      </c>
      <c r="H56" s="73">
        <v>823.2</v>
      </c>
      <c r="I56" s="31"/>
      <c r="J56" s="25">
        <f t="shared" si="9"/>
        <v>-299.21999999999935</v>
      </c>
      <c r="K56" s="73">
        <v>830.4248630705397</v>
      </c>
      <c r="L56" s="32">
        <v>928</v>
      </c>
      <c r="M56" s="32"/>
      <c r="N56" s="32">
        <v>0</v>
      </c>
      <c r="O56" s="32">
        <v>0</v>
      </c>
      <c r="P56" s="68"/>
      <c r="Q56" s="68"/>
      <c r="R56" s="32">
        <v>0</v>
      </c>
      <c r="S56" s="32"/>
      <c r="T56" s="32"/>
      <c r="U56" s="32">
        <v>0</v>
      </c>
      <c r="V56" s="32"/>
      <c r="W56" s="32"/>
      <c r="X56" s="32"/>
      <c r="Y56" s="32"/>
      <c r="Z56" s="32"/>
      <c r="AA56" s="32"/>
      <c r="AB56" s="32"/>
      <c r="AC56" s="32"/>
      <c r="AD56" s="32"/>
      <c r="AE56" s="32">
        <v>0</v>
      </c>
      <c r="AF56" s="32">
        <v>0</v>
      </c>
      <c r="AG56" s="32"/>
      <c r="AH56" s="32"/>
      <c r="AI56" s="32"/>
      <c r="AJ56" s="32"/>
      <c r="AK56" s="68"/>
      <c r="AL56" s="32">
        <v>1692</v>
      </c>
      <c r="AM56" s="40">
        <f t="shared" si="8"/>
        <v>12051.78</v>
      </c>
    </row>
    <row r="57" spans="1:39" ht="25.5">
      <c r="A57" s="22" t="s">
        <v>109</v>
      </c>
      <c r="B57" s="39">
        <v>270000069</v>
      </c>
      <c r="C57" s="39" t="s">
        <v>86</v>
      </c>
      <c r="D57" s="32">
        <v>92798</v>
      </c>
      <c r="E57" s="32">
        <v>92798</v>
      </c>
      <c r="F57" s="32">
        <v>92797.52</v>
      </c>
      <c r="G57" s="32">
        <v>92797.52</v>
      </c>
      <c r="H57" s="73">
        <v>1155.1499999999999</v>
      </c>
      <c r="I57" s="31"/>
      <c r="J57" s="25">
        <f t="shared" si="9"/>
        <v>-0.47999999999592546</v>
      </c>
      <c r="K57" s="73">
        <v>0</v>
      </c>
      <c r="L57" s="32">
        <v>111</v>
      </c>
      <c r="M57" s="32"/>
      <c r="N57" s="32">
        <v>0</v>
      </c>
      <c r="O57" s="32">
        <v>3199.64</v>
      </c>
      <c r="P57" s="68"/>
      <c r="Q57" s="68"/>
      <c r="R57" s="32">
        <v>4</v>
      </c>
      <c r="S57" s="32"/>
      <c r="T57" s="32"/>
      <c r="U57" s="32">
        <v>0</v>
      </c>
      <c r="V57" s="32"/>
      <c r="W57" s="32"/>
      <c r="X57" s="32"/>
      <c r="Y57" s="32"/>
      <c r="Z57" s="32"/>
      <c r="AA57" s="32"/>
      <c r="AB57" s="32"/>
      <c r="AC57" s="32"/>
      <c r="AD57" s="32"/>
      <c r="AE57" s="32">
        <v>0</v>
      </c>
      <c r="AF57" s="32">
        <v>0</v>
      </c>
      <c r="AG57" s="32"/>
      <c r="AH57" s="32"/>
      <c r="AI57" s="32"/>
      <c r="AJ57" s="32"/>
      <c r="AK57" s="68"/>
      <c r="AL57" s="32">
        <v>3387</v>
      </c>
      <c r="AM57" s="40">
        <f t="shared" si="8"/>
        <v>99499.16</v>
      </c>
    </row>
    <row r="58" spans="1:39" ht="12.75">
      <c r="A58" s="3" t="s">
        <v>45</v>
      </c>
      <c r="B58" s="39">
        <v>270064003</v>
      </c>
      <c r="C58" s="39" t="s">
        <v>86</v>
      </c>
      <c r="D58" s="32">
        <v>125492</v>
      </c>
      <c r="E58" s="32">
        <v>125492</v>
      </c>
      <c r="F58" s="32">
        <v>125509.46</v>
      </c>
      <c r="G58" s="32">
        <v>125492</v>
      </c>
      <c r="H58" s="73">
        <v>1900.39</v>
      </c>
      <c r="I58" s="31">
        <f>F58-E58</f>
        <v>17.460000000006403</v>
      </c>
      <c r="J58" s="25"/>
      <c r="K58" s="73">
        <v>15383.417718460201</v>
      </c>
      <c r="L58" s="32">
        <v>1216</v>
      </c>
      <c r="M58" s="32"/>
      <c r="N58" s="32">
        <v>0</v>
      </c>
      <c r="O58" s="32">
        <v>0</v>
      </c>
      <c r="P58" s="68"/>
      <c r="Q58" s="68"/>
      <c r="R58" s="32">
        <v>0</v>
      </c>
      <c r="S58" s="32"/>
      <c r="T58" s="32"/>
      <c r="U58" s="32">
        <v>25631.549999999996</v>
      </c>
      <c r="V58" s="32"/>
      <c r="W58" s="32"/>
      <c r="X58" s="32"/>
      <c r="Y58" s="32"/>
      <c r="Z58" s="32"/>
      <c r="AA58" s="32"/>
      <c r="AB58" s="32"/>
      <c r="AC58" s="32"/>
      <c r="AD58" s="32"/>
      <c r="AE58" s="32">
        <v>0</v>
      </c>
      <c r="AF58" s="32">
        <v>0</v>
      </c>
      <c r="AG58" s="32"/>
      <c r="AH58" s="32"/>
      <c r="AI58" s="32"/>
      <c r="AJ58" s="32"/>
      <c r="AK58" s="68"/>
      <c r="AL58" s="32">
        <v>3320</v>
      </c>
      <c r="AM58" s="40">
        <f t="shared" si="8"/>
        <v>155659.55</v>
      </c>
    </row>
    <row r="59" spans="1:39" ht="12.75">
      <c r="A59" s="18" t="s">
        <v>11</v>
      </c>
      <c r="B59" s="39">
        <v>270065202</v>
      </c>
      <c r="C59" s="39" t="s">
        <v>86</v>
      </c>
      <c r="D59" s="32">
        <v>35004</v>
      </c>
      <c r="E59" s="32">
        <v>35004</v>
      </c>
      <c r="F59" s="32">
        <v>35004</v>
      </c>
      <c r="G59" s="32">
        <v>35004</v>
      </c>
      <c r="H59" s="73">
        <v>2258.04</v>
      </c>
      <c r="I59" s="31"/>
      <c r="J59" s="25">
        <f t="shared" si="9"/>
        <v>0</v>
      </c>
      <c r="K59" s="73">
        <v>3049.5484591258555</v>
      </c>
      <c r="L59" s="32">
        <v>1300</v>
      </c>
      <c r="M59" s="32"/>
      <c r="N59" s="32">
        <v>0</v>
      </c>
      <c r="O59" s="32">
        <v>0</v>
      </c>
      <c r="P59" s="68"/>
      <c r="Q59" s="68"/>
      <c r="R59" s="32">
        <v>0</v>
      </c>
      <c r="S59" s="32"/>
      <c r="T59" s="32"/>
      <c r="U59" s="32">
        <v>4406.929999999999</v>
      </c>
      <c r="V59" s="32">
        <v>2188</v>
      </c>
      <c r="W59" s="32"/>
      <c r="X59" s="32"/>
      <c r="Y59" s="32"/>
      <c r="Z59" s="32"/>
      <c r="AA59" s="32"/>
      <c r="AB59" s="32"/>
      <c r="AC59" s="32"/>
      <c r="AD59" s="32"/>
      <c r="AE59" s="32">
        <v>0</v>
      </c>
      <c r="AF59" s="32">
        <v>0</v>
      </c>
      <c r="AG59" s="32"/>
      <c r="AH59" s="32"/>
      <c r="AI59" s="32"/>
      <c r="AJ59" s="32"/>
      <c r="AK59" s="68"/>
      <c r="AL59" s="32">
        <v>3744</v>
      </c>
      <c r="AM59" s="40">
        <f t="shared" si="8"/>
        <v>46642.93</v>
      </c>
    </row>
    <row r="60" spans="1:39" ht="25.5">
      <c r="A60" s="3" t="s">
        <v>31</v>
      </c>
      <c r="B60" s="39">
        <v>270077407</v>
      </c>
      <c r="C60" s="39" t="s">
        <v>86</v>
      </c>
      <c r="D60" s="32">
        <v>0</v>
      </c>
      <c r="E60" s="32">
        <v>0</v>
      </c>
      <c r="F60" s="32">
        <v>0</v>
      </c>
      <c r="G60" s="32">
        <v>0</v>
      </c>
      <c r="H60" s="73"/>
      <c r="I60" s="31">
        <f>F60-E60</f>
        <v>0</v>
      </c>
      <c r="J60" s="25"/>
      <c r="K60" s="73">
        <v>0</v>
      </c>
      <c r="L60" s="32">
        <v>0</v>
      </c>
      <c r="M60" s="32"/>
      <c r="N60" s="32">
        <v>0</v>
      </c>
      <c r="O60" s="32">
        <v>0</v>
      </c>
      <c r="P60" s="68"/>
      <c r="Q60" s="68"/>
      <c r="R60" s="32">
        <v>0</v>
      </c>
      <c r="S60" s="32"/>
      <c r="T60" s="32"/>
      <c r="U60" s="32">
        <v>102602.97</v>
      </c>
      <c r="V60" s="32">
        <v>18780</v>
      </c>
      <c r="W60" s="32"/>
      <c r="X60" s="32"/>
      <c r="Y60" s="32"/>
      <c r="Z60" s="32"/>
      <c r="AA60" s="32"/>
      <c r="AB60" s="32"/>
      <c r="AC60" s="32"/>
      <c r="AD60" s="32"/>
      <c r="AE60" s="32">
        <v>0</v>
      </c>
      <c r="AF60" s="32">
        <v>0</v>
      </c>
      <c r="AG60" s="32"/>
      <c r="AH60" s="32"/>
      <c r="AI60" s="32"/>
      <c r="AJ60" s="32"/>
      <c r="AK60" s="68"/>
      <c r="AL60" s="32">
        <v>0</v>
      </c>
      <c r="AM60" s="40">
        <f t="shared" si="8"/>
        <v>121382.97</v>
      </c>
    </row>
    <row r="61" spans="1:39" ht="25.5">
      <c r="A61" s="28" t="s">
        <v>81</v>
      </c>
      <c r="B61" s="39">
        <v>270077409</v>
      </c>
      <c r="C61" s="39" t="s">
        <v>86</v>
      </c>
      <c r="D61" s="32">
        <v>16247</v>
      </c>
      <c r="E61" s="32">
        <v>16247</v>
      </c>
      <c r="F61" s="32">
        <v>16219.2</v>
      </c>
      <c r="G61" s="32">
        <v>16219.2</v>
      </c>
      <c r="H61" s="73">
        <v>557.2</v>
      </c>
      <c r="I61" s="31"/>
      <c r="J61" s="25">
        <f t="shared" si="9"/>
        <v>-27.799999999999272</v>
      </c>
      <c r="K61" s="73">
        <v>357</v>
      </c>
      <c r="L61" s="32">
        <v>696</v>
      </c>
      <c r="M61" s="32"/>
      <c r="N61" s="32">
        <v>0</v>
      </c>
      <c r="O61" s="32">
        <v>30617.939999999995</v>
      </c>
      <c r="P61" s="68"/>
      <c r="Q61" s="68">
        <v>165.40137326165004</v>
      </c>
      <c r="R61" s="32">
        <v>5136</v>
      </c>
      <c r="S61" s="32"/>
      <c r="T61" s="32"/>
      <c r="U61" s="32">
        <v>0</v>
      </c>
      <c r="V61" s="32"/>
      <c r="W61" s="32"/>
      <c r="X61" s="32"/>
      <c r="Y61" s="32"/>
      <c r="Z61" s="32"/>
      <c r="AA61" s="32"/>
      <c r="AB61" s="32"/>
      <c r="AC61" s="32"/>
      <c r="AD61" s="32"/>
      <c r="AE61" s="32">
        <v>11.42</v>
      </c>
      <c r="AF61" s="32">
        <v>0</v>
      </c>
      <c r="AG61" s="32"/>
      <c r="AH61" s="32"/>
      <c r="AI61" s="32"/>
      <c r="AJ61" s="32"/>
      <c r="AK61" s="68"/>
      <c r="AL61" s="32">
        <v>4388</v>
      </c>
      <c r="AM61" s="40">
        <f t="shared" si="8"/>
        <v>57068.56</v>
      </c>
    </row>
    <row r="62" spans="1:39" ht="25.5">
      <c r="A62" s="3" t="s">
        <v>18</v>
      </c>
      <c r="B62" s="39">
        <v>270077412</v>
      </c>
      <c r="C62" s="39" t="s">
        <v>86</v>
      </c>
      <c r="D62" s="32">
        <v>3420</v>
      </c>
      <c r="E62" s="32">
        <v>3420</v>
      </c>
      <c r="F62" s="32">
        <v>3430.49</v>
      </c>
      <c r="G62" s="32">
        <v>3420</v>
      </c>
      <c r="H62" s="73">
        <v>362.13</v>
      </c>
      <c r="I62" s="31">
        <f>F62-E62</f>
        <v>10.489999999999782</v>
      </c>
      <c r="J62" s="25"/>
      <c r="K62" s="73">
        <v>35.26289381431643</v>
      </c>
      <c r="L62" s="32">
        <v>72</v>
      </c>
      <c r="M62" s="32"/>
      <c r="N62" s="32">
        <v>0</v>
      </c>
      <c r="O62" s="32">
        <v>3215.99</v>
      </c>
      <c r="P62" s="68">
        <v>22.71</v>
      </c>
      <c r="Q62" s="68">
        <v>133.58860831433373</v>
      </c>
      <c r="R62" s="32">
        <v>544</v>
      </c>
      <c r="S62" s="32"/>
      <c r="T62" s="32"/>
      <c r="U62" s="32">
        <v>0</v>
      </c>
      <c r="V62" s="32"/>
      <c r="W62" s="32"/>
      <c r="X62" s="32"/>
      <c r="Y62" s="32"/>
      <c r="Z62" s="32"/>
      <c r="AA62" s="32"/>
      <c r="AB62" s="32"/>
      <c r="AC62" s="32"/>
      <c r="AD62" s="32"/>
      <c r="AE62" s="32">
        <v>0</v>
      </c>
      <c r="AF62" s="32">
        <v>0</v>
      </c>
      <c r="AG62" s="32"/>
      <c r="AH62" s="32"/>
      <c r="AI62" s="32"/>
      <c r="AJ62" s="32"/>
      <c r="AK62" s="68"/>
      <c r="AL62" s="32">
        <v>744</v>
      </c>
      <c r="AM62" s="40">
        <f t="shared" si="8"/>
        <v>7995.99</v>
      </c>
    </row>
    <row r="63" spans="1:39" ht="25.5">
      <c r="A63" s="3" t="s">
        <v>10</v>
      </c>
      <c r="B63" s="39">
        <v>620200012</v>
      </c>
      <c r="C63" s="39" t="s">
        <v>86</v>
      </c>
      <c r="D63" s="32">
        <v>23322</v>
      </c>
      <c r="E63" s="32">
        <v>23322</v>
      </c>
      <c r="F63" s="32">
        <v>23339.93</v>
      </c>
      <c r="G63" s="32">
        <v>23322</v>
      </c>
      <c r="H63" s="73">
        <v>1489.92</v>
      </c>
      <c r="I63" s="31">
        <f>F63-E63</f>
        <v>17.93000000000029</v>
      </c>
      <c r="J63" s="25"/>
      <c r="K63" s="73">
        <v>0</v>
      </c>
      <c r="L63" s="32">
        <v>328</v>
      </c>
      <c r="M63" s="32"/>
      <c r="N63" s="32">
        <v>0</v>
      </c>
      <c r="O63" s="32">
        <v>0</v>
      </c>
      <c r="P63" s="68"/>
      <c r="Q63" s="68"/>
      <c r="R63" s="32">
        <v>0</v>
      </c>
      <c r="S63" s="32"/>
      <c r="T63" s="32"/>
      <c r="U63" s="32">
        <v>0</v>
      </c>
      <c r="V63" s="32"/>
      <c r="W63" s="32"/>
      <c r="X63" s="32"/>
      <c r="Y63" s="32"/>
      <c r="Z63" s="32"/>
      <c r="AA63" s="32"/>
      <c r="AB63" s="32"/>
      <c r="AC63" s="32"/>
      <c r="AD63" s="32"/>
      <c r="AE63" s="32">
        <v>0</v>
      </c>
      <c r="AF63" s="32">
        <v>0</v>
      </c>
      <c r="AG63" s="32"/>
      <c r="AH63" s="32"/>
      <c r="AI63" s="32"/>
      <c r="AJ63" s="32"/>
      <c r="AK63" s="68"/>
      <c r="AL63" s="32">
        <v>4544</v>
      </c>
      <c r="AM63" s="40">
        <f t="shared" si="8"/>
        <v>28194</v>
      </c>
    </row>
    <row r="64" spans="1:39" ht="15.75" customHeight="1">
      <c r="A64" s="3" t="s">
        <v>110</v>
      </c>
      <c r="B64" s="39">
        <v>620200019</v>
      </c>
      <c r="C64" s="39" t="s">
        <v>86</v>
      </c>
      <c r="D64" s="32">
        <v>3658</v>
      </c>
      <c r="E64" s="32">
        <v>3658</v>
      </c>
      <c r="F64" s="32">
        <v>3657.83</v>
      </c>
      <c r="G64" s="32">
        <v>3657.83</v>
      </c>
      <c r="H64" s="73"/>
      <c r="I64" s="31"/>
      <c r="J64" s="25">
        <f t="shared" si="9"/>
        <v>-0.17000000000007276</v>
      </c>
      <c r="K64" s="73">
        <v>298.0045178476292</v>
      </c>
      <c r="L64" s="32">
        <v>336</v>
      </c>
      <c r="M64" s="32"/>
      <c r="N64" s="32">
        <v>0</v>
      </c>
      <c r="O64" s="32">
        <v>0</v>
      </c>
      <c r="P64" s="68"/>
      <c r="Q64" s="68"/>
      <c r="R64" s="32">
        <v>0</v>
      </c>
      <c r="S64" s="32"/>
      <c r="T64" s="32"/>
      <c r="U64" s="32">
        <v>115803.16000000002</v>
      </c>
      <c r="V64" s="32">
        <v>21872</v>
      </c>
      <c r="W64" s="32"/>
      <c r="X64" s="32"/>
      <c r="Y64" s="32"/>
      <c r="Z64" s="32"/>
      <c r="AA64" s="32"/>
      <c r="AB64" s="32"/>
      <c r="AC64" s="32"/>
      <c r="AD64" s="32"/>
      <c r="AE64" s="32">
        <v>0</v>
      </c>
      <c r="AF64" s="32">
        <v>0</v>
      </c>
      <c r="AG64" s="32"/>
      <c r="AH64" s="32"/>
      <c r="AI64" s="32"/>
      <c r="AJ64" s="32"/>
      <c r="AK64" s="68"/>
      <c r="AL64" s="32">
        <v>540</v>
      </c>
      <c r="AM64" s="40">
        <f t="shared" si="8"/>
        <v>142208.99000000002</v>
      </c>
    </row>
    <row r="65" spans="1:39" ht="25.5">
      <c r="A65" s="3" t="s">
        <v>27</v>
      </c>
      <c r="B65" s="39">
        <v>620200030</v>
      </c>
      <c r="C65" s="39" t="s">
        <v>86</v>
      </c>
      <c r="D65" s="32">
        <v>45605</v>
      </c>
      <c r="E65" s="32">
        <v>45605</v>
      </c>
      <c r="F65" s="32">
        <v>45604.84</v>
      </c>
      <c r="G65" s="32">
        <v>45604.840000000004</v>
      </c>
      <c r="H65" s="73">
        <v>232.79999999999998</v>
      </c>
      <c r="I65" s="31"/>
      <c r="J65" s="25">
        <f t="shared" si="9"/>
        <v>-0.16000000000349246</v>
      </c>
      <c r="K65" s="73">
        <v>680</v>
      </c>
      <c r="L65" s="32">
        <v>2292</v>
      </c>
      <c r="M65" s="32"/>
      <c r="N65" s="32">
        <v>0</v>
      </c>
      <c r="O65" s="32">
        <v>0</v>
      </c>
      <c r="P65" s="68"/>
      <c r="Q65" s="68"/>
      <c r="R65" s="32">
        <v>0</v>
      </c>
      <c r="S65" s="32"/>
      <c r="T65" s="32"/>
      <c r="U65" s="32">
        <v>0</v>
      </c>
      <c r="V65" s="32"/>
      <c r="W65" s="32"/>
      <c r="X65" s="32"/>
      <c r="Y65" s="32"/>
      <c r="Z65" s="32"/>
      <c r="AA65" s="32"/>
      <c r="AB65" s="32"/>
      <c r="AC65" s="32"/>
      <c r="AD65" s="32"/>
      <c r="AE65" s="32">
        <v>0</v>
      </c>
      <c r="AF65" s="32">
        <v>0</v>
      </c>
      <c r="AG65" s="32"/>
      <c r="AH65" s="32"/>
      <c r="AI65" s="32"/>
      <c r="AJ65" s="32"/>
      <c r="AK65" s="68"/>
      <c r="AL65" s="32">
        <v>5404</v>
      </c>
      <c r="AM65" s="40">
        <f t="shared" si="8"/>
        <v>53300.840000000004</v>
      </c>
    </row>
    <row r="66" spans="1:39" ht="12.75">
      <c r="A66" s="18" t="s">
        <v>42</v>
      </c>
      <c r="B66" s="39">
        <v>620200033</v>
      </c>
      <c r="C66" s="39" t="s">
        <v>86</v>
      </c>
      <c r="D66" s="32">
        <v>73478</v>
      </c>
      <c r="E66" s="32">
        <v>73478</v>
      </c>
      <c r="F66" s="32">
        <v>73604.93</v>
      </c>
      <c r="G66" s="32">
        <v>73477.62999999999</v>
      </c>
      <c r="H66" s="73">
        <v>441.52</v>
      </c>
      <c r="I66" s="31"/>
      <c r="J66" s="25">
        <f t="shared" si="9"/>
        <v>126.92999999999302</v>
      </c>
      <c r="K66" s="73">
        <v>6273.995649394544</v>
      </c>
      <c r="L66" s="32">
        <v>3288</v>
      </c>
      <c r="M66" s="32"/>
      <c r="N66" s="32">
        <v>0</v>
      </c>
      <c r="O66" s="32">
        <v>0</v>
      </c>
      <c r="P66" s="68"/>
      <c r="Q66" s="68"/>
      <c r="R66" s="32">
        <v>0</v>
      </c>
      <c r="S66" s="32"/>
      <c r="T66" s="32"/>
      <c r="U66" s="32">
        <v>0</v>
      </c>
      <c r="V66" s="32"/>
      <c r="W66" s="32"/>
      <c r="X66" s="32"/>
      <c r="Y66" s="32"/>
      <c r="Z66" s="32"/>
      <c r="AA66" s="32"/>
      <c r="AB66" s="32"/>
      <c r="AC66" s="32"/>
      <c r="AD66" s="32"/>
      <c r="AE66" s="32">
        <v>0</v>
      </c>
      <c r="AF66" s="32">
        <v>0</v>
      </c>
      <c r="AG66" s="32"/>
      <c r="AH66" s="32"/>
      <c r="AI66" s="32"/>
      <c r="AJ66" s="32"/>
      <c r="AK66" s="68"/>
      <c r="AL66" s="32">
        <v>128</v>
      </c>
      <c r="AM66" s="40">
        <f t="shared" si="8"/>
        <v>76893.62999999999</v>
      </c>
    </row>
    <row r="67" spans="1:39" ht="12.75">
      <c r="A67" s="19" t="s">
        <v>30</v>
      </c>
      <c r="B67" s="39">
        <v>620200037</v>
      </c>
      <c r="C67" s="39" t="s">
        <v>86</v>
      </c>
      <c r="D67" s="32">
        <v>47338</v>
      </c>
      <c r="E67" s="33">
        <v>47338</v>
      </c>
      <c r="F67" s="32">
        <v>47338</v>
      </c>
      <c r="G67" s="32">
        <v>47338</v>
      </c>
      <c r="H67" s="73">
        <v>4483.91</v>
      </c>
      <c r="I67" s="31"/>
      <c r="J67" s="25">
        <f t="shared" si="9"/>
        <v>0</v>
      </c>
      <c r="K67" s="73">
        <v>4806.8708057385575</v>
      </c>
      <c r="L67" s="32">
        <v>604</v>
      </c>
      <c r="M67" s="32"/>
      <c r="N67" s="32">
        <v>0</v>
      </c>
      <c r="O67" s="32">
        <v>61986.520000000004</v>
      </c>
      <c r="P67" s="68">
        <v>751.08</v>
      </c>
      <c r="Q67" s="68">
        <v>216.4814826635718</v>
      </c>
      <c r="R67" s="32">
        <v>10604</v>
      </c>
      <c r="S67" s="32"/>
      <c r="T67" s="32"/>
      <c r="U67" s="32">
        <v>0</v>
      </c>
      <c r="V67" s="32"/>
      <c r="W67" s="32"/>
      <c r="X67" s="32"/>
      <c r="Y67" s="32"/>
      <c r="Z67" s="32"/>
      <c r="AA67" s="32"/>
      <c r="AB67" s="32"/>
      <c r="AC67" s="32"/>
      <c r="AD67" s="32"/>
      <c r="AE67" s="32">
        <v>0</v>
      </c>
      <c r="AF67" s="32">
        <v>0</v>
      </c>
      <c r="AG67" s="32"/>
      <c r="AH67" s="32"/>
      <c r="AI67" s="32"/>
      <c r="AJ67" s="32"/>
      <c r="AK67" s="68"/>
      <c r="AL67" s="32">
        <v>12252</v>
      </c>
      <c r="AM67" s="40">
        <f t="shared" si="8"/>
        <v>132784.52000000002</v>
      </c>
    </row>
    <row r="68" spans="1:39" ht="12.75">
      <c r="A68" s="3" t="s">
        <v>91</v>
      </c>
      <c r="B68" s="39">
        <v>620200060</v>
      </c>
      <c r="C68" s="39" t="s">
        <v>86</v>
      </c>
      <c r="D68" s="32">
        <v>23501</v>
      </c>
      <c r="E68" s="32">
        <v>23501</v>
      </c>
      <c r="F68" s="32">
        <v>23545.82</v>
      </c>
      <c r="G68" s="32">
        <v>23501</v>
      </c>
      <c r="H68" s="73">
        <v>479.15999999999997</v>
      </c>
      <c r="I68" s="31">
        <f>F68-E68</f>
        <v>44.81999999999971</v>
      </c>
      <c r="J68" s="25"/>
      <c r="K68" s="73">
        <v>933</v>
      </c>
      <c r="L68" s="32">
        <v>964</v>
      </c>
      <c r="M68" s="32"/>
      <c r="N68" s="32">
        <v>0</v>
      </c>
      <c r="O68" s="32">
        <v>0</v>
      </c>
      <c r="P68" s="68"/>
      <c r="Q68" s="68"/>
      <c r="R68" s="32">
        <v>0</v>
      </c>
      <c r="S68" s="32"/>
      <c r="T68" s="32"/>
      <c r="U68" s="32">
        <v>0</v>
      </c>
      <c r="V68" s="32"/>
      <c r="W68" s="32"/>
      <c r="X68" s="32"/>
      <c r="Y68" s="32"/>
      <c r="Z68" s="32"/>
      <c r="AA68" s="32"/>
      <c r="AB68" s="32"/>
      <c r="AC68" s="32"/>
      <c r="AD68" s="32"/>
      <c r="AE68" s="32">
        <v>0</v>
      </c>
      <c r="AF68" s="32">
        <v>0</v>
      </c>
      <c r="AG68" s="32"/>
      <c r="AH68" s="32"/>
      <c r="AI68" s="32"/>
      <c r="AJ68" s="32"/>
      <c r="AK68" s="68"/>
      <c r="AL68" s="32">
        <v>2168</v>
      </c>
      <c r="AM68" s="40">
        <f t="shared" si="8"/>
        <v>26633</v>
      </c>
    </row>
    <row r="69" spans="1:39" ht="12.75">
      <c r="A69" s="19" t="s">
        <v>15</v>
      </c>
      <c r="B69" s="39">
        <v>640600012</v>
      </c>
      <c r="C69" s="39" t="s">
        <v>86</v>
      </c>
      <c r="D69" s="32">
        <v>6612</v>
      </c>
      <c r="E69" s="32">
        <v>6612</v>
      </c>
      <c r="F69" s="32">
        <v>6610.76</v>
      </c>
      <c r="G69" s="32">
        <v>6610.76</v>
      </c>
      <c r="H69" s="73"/>
      <c r="I69" s="31"/>
      <c r="J69" s="25">
        <f t="shared" si="9"/>
        <v>-1.2399999999997817</v>
      </c>
      <c r="K69" s="73">
        <v>3939.320708338254</v>
      </c>
      <c r="L69" s="32">
        <v>12</v>
      </c>
      <c r="M69" s="32"/>
      <c r="N69" s="32">
        <v>0</v>
      </c>
      <c r="O69" s="32">
        <v>1611.5299999999997</v>
      </c>
      <c r="P69" s="68"/>
      <c r="Q69" s="68">
        <v>138.56611136235588</v>
      </c>
      <c r="R69" s="32">
        <v>268</v>
      </c>
      <c r="S69" s="32"/>
      <c r="T69" s="32"/>
      <c r="U69" s="32">
        <v>0</v>
      </c>
      <c r="V69" s="32"/>
      <c r="W69" s="32"/>
      <c r="X69" s="32"/>
      <c r="Y69" s="32"/>
      <c r="Z69" s="32"/>
      <c r="AA69" s="32"/>
      <c r="AB69" s="32"/>
      <c r="AC69" s="32"/>
      <c r="AD69" s="32"/>
      <c r="AE69" s="32">
        <v>0</v>
      </c>
      <c r="AF69" s="32">
        <v>0</v>
      </c>
      <c r="AG69" s="32"/>
      <c r="AH69" s="32"/>
      <c r="AI69" s="32"/>
      <c r="AJ69" s="32"/>
      <c r="AK69" s="68"/>
      <c r="AL69" s="32">
        <v>469</v>
      </c>
      <c r="AM69" s="40">
        <f t="shared" si="8"/>
        <v>8971.29</v>
      </c>
    </row>
    <row r="70" spans="1:39" ht="25.5">
      <c r="A70" s="28" t="s">
        <v>22</v>
      </c>
      <c r="B70" s="39">
        <v>640600017</v>
      </c>
      <c r="C70" s="39" t="s">
        <v>86</v>
      </c>
      <c r="D70" s="32">
        <v>27427</v>
      </c>
      <c r="E70" s="32">
        <v>27427</v>
      </c>
      <c r="F70" s="32">
        <v>27427</v>
      </c>
      <c r="G70" s="32">
        <v>27427</v>
      </c>
      <c r="H70" s="73">
        <v>753.8399999999999</v>
      </c>
      <c r="I70" s="31"/>
      <c r="J70" s="25">
        <f t="shared" si="9"/>
        <v>0</v>
      </c>
      <c r="K70" s="73">
        <v>73</v>
      </c>
      <c r="L70" s="32">
        <v>408</v>
      </c>
      <c r="M70" s="32"/>
      <c r="N70" s="32">
        <v>0</v>
      </c>
      <c r="O70" s="32">
        <v>0</v>
      </c>
      <c r="P70" s="68"/>
      <c r="Q70" s="68"/>
      <c r="R70" s="32">
        <v>0</v>
      </c>
      <c r="S70" s="32"/>
      <c r="T70" s="32"/>
      <c r="U70" s="32">
        <v>11595.869999999999</v>
      </c>
      <c r="V70" s="32"/>
      <c r="W70" s="32"/>
      <c r="X70" s="32"/>
      <c r="Y70" s="32"/>
      <c r="Z70" s="32"/>
      <c r="AA70" s="32"/>
      <c r="AB70" s="32"/>
      <c r="AC70" s="32"/>
      <c r="AD70" s="32"/>
      <c r="AE70" s="32">
        <v>0</v>
      </c>
      <c r="AF70" s="32">
        <v>0</v>
      </c>
      <c r="AG70" s="32"/>
      <c r="AH70" s="32"/>
      <c r="AI70" s="32"/>
      <c r="AJ70" s="32"/>
      <c r="AK70" s="68"/>
      <c r="AL70" s="32">
        <v>4960</v>
      </c>
      <c r="AM70" s="40">
        <f t="shared" si="8"/>
        <v>44390.869999999995</v>
      </c>
    </row>
    <row r="71" spans="1:39" ht="25.5">
      <c r="A71" s="28" t="s">
        <v>14</v>
      </c>
      <c r="B71" s="39">
        <v>641000009</v>
      </c>
      <c r="C71" s="39" t="s">
        <v>86</v>
      </c>
      <c r="D71" s="32">
        <v>6940</v>
      </c>
      <c r="E71" s="32">
        <v>6940</v>
      </c>
      <c r="F71" s="32">
        <v>6988.59</v>
      </c>
      <c r="G71" s="32">
        <v>6940</v>
      </c>
      <c r="H71" s="73">
        <v>606.5799999999999</v>
      </c>
      <c r="I71" s="31">
        <f>F71-E71</f>
        <v>48.590000000000146</v>
      </c>
      <c r="J71" s="25"/>
      <c r="K71" s="73">
        <v>678.326013950882</v>
      </c>
      <c r="L71" s="32">
        <v>668</v>
      </c>
      <c r="M71" s="32"/>
      <c r="N71" s="32">
        <v>0</v>
      </c>
      <c r="O71" s="32">
        <v>4479.32</v>
      </c>
      <c r="P71" s="68">
        <v>50.02</v>
      </c>
      <c r="Q71" s="68">
        <v>77.29856068412158</v>
      </c>
      <c r="R71" s="32">
        <v>1048</v>
      </c>
      <c r="S71" s="32"/>
      <c r="T71" s="32"/>
      <c r="U71" s="32">
        <v>0</v>
      </c>
      <c r="V71" s="32"/>
      <c r="W71" s="32"/>
      <c r="X71" s="32"/>
      <c r="Y71" s="32"/>
      <c r="Z71" s="32"/>
      <c r="AA71" s="32"/>
      <c r="AB71" s="32"/>
      <c r="AC71" s="32"/>
      <c r="AD71" s="32"/>
      <c r="AE71" s="32">
        <v>0</v>
      </c>
      <c r="AF71" s="32">
        <v>0</v>
      </c>
      <c r="AG71" s="32"/>
      <c r="AH71" s="32"/>
      <c r="AI71" s="32"/>
      <c r="AJ71" s="32"/>
      <c r="AK71" s="68"/>
      <c r="AL71" s="32">
        <v>1388</v>
      </c>
      <c r="AM71" s="40">
        <f t="shared" si="8"/>
        <v>14523.32</v>
      </c>
    </row>
    <row r="72" spans="1:39" ht="25.5">
      <c r="A72" s="28" t="s">
        <v>12</v>
      </c>
      <c r="B72" s="39">
        <v>840200005</v>
      </c>
      <c r="C72" s="39" t="s">
        <v>86</v>
      </c>
      <c r="D72" s="32">
        <v>10771</v>
      </c>
      <c r="E72" s="32">
        <v>10771</v>
      </c>
      <c r="F72" s="32">
        <v>10771</v>
      </c>
      <c r="G72" s="32">
        <v>10771</v>
      </c>
      <c r="H72" s="73"/>
      <c r="I72" s="31">
        <f>F72-E72</f>
        <v>0</v>
      </c>
      <c r="J72" s="25">
        <f t="shared" si="9"/>
        <v>0</v>
      </c>
      <c r="K72" s="73">
        <v>529</v>
      </c>
      <c r="L72" s="32">
        <v>0</v>
      </c>
      <c r="M72" s="32"/>
      <c r="N72" s="32">
        <v>0</v>
      </c>
      <c r="O72" s="32">
        <v>0</v>
      </c>
      <c r="P72" s="68"/>
      <c r="Q72" s="68"/>
      <c r="R72" s="32">
        <v>0</v>
      </c>
      <c r="S72" s="32"/>
      <c r="T72" s="32"/>
      <c r="U72" s="32">
        <v>0</v>
      </c>
      <c r="V72" s="32"/>
      <c r="W72" s="32"/>
      <c r="X72" s="32"/>
      <c r="Y72" s="32"/>
      <c r="Z72" s="32"/>
      <c r="AA72" s="32"/>
      <c r="AB72" s="32"/>
      <c r="AC72" s="32"/>
      <c r="AD72" s="32"/>
      <c r="AE72" s="32">
        <v>0</v>
      </c>
      <c r="AF72" s="32">
        <v>0</v>
      </c>
      <c r="AG72" s="32"/>
      <c r="AH72" s="32"/>
      <c r="AI72" s="32"/>
      <c r="AJ72" s="32"/>
      <c r="AK72" s="68"/>
      <c r="AL72" s="32">
        <v>0</v>
      </c>
      <c r="AM72" s="40">
        <f t="shared" si="8"/>
        <v>10771</v>
      </c>
    </row>
    <row r="73" spans="1:39" ht="12.75">
      <c r="A73" s="22" t="s">
        <v>60</v>
      </c>
      <c r="B73" s="39">
        <v>840200066</v>
      </c>
      <c r="C73" s="39" t="s">
        <v>86</v>
      </c>
      <c r="D73" s="32">
        <v>14487</v>
      </c>
      <c r="E73" s="32">
        <v>14487</v>
      </c>
      <c r="F73" s="32">
        <v>10741.59</v>
      </c>
      <c r="G73" s="32">
        <v>10741.59</v>
      </c>
      <c r="H73" s="73"/>
      <c r="I73" s="31"/>
      <c r="J73" s="25">
        <f t="shared" si="9"/>
        <v>-3745.41</v>
      </c>
      <c r="K73" s="73">
        <v>647</v>
      </c>
      <c r="L73" s="32">
        <v>140</v>
      </c>
      <c r="M73" s="32"/>
      <c r="N73" s="32">
        <v>0</v>
      </c>
      <c r="O73" s="32">
        <v>0</v>
      </c>
      <c r="P73" s="68"/>
      <c r="Q73" s="68"/>
      <c r="R73" s="32">
        <v>0</v>
      </c>
      <c r="S73" s="32"/>
      <c r="T73" s="32"/>
      <c r="U73" s="32">
        <v>0</v>
      </c>
      <c r="V73" s="32"/>
      <c r="W73" s="32"/>
      <c r="X73" s="32"/>
      <c r="Y73" s="32"/>
      <c r="Z73" s="32"/>
      <c r="AA73" s="32"/>
      <c r="AB73" s="32"/>
      <c r="AC73" s="32"/>
      <c r="AD73" s="32"/>
      <c r="AE73" s="32">
        <v>0</v>
      </c>
      <c r="AF73" s="32">
        <v>0</v>
      </c>
      <c r="AG73" s="32"/>
      <c r="AH73" s="32"/>
      <c r="AI73" s="32"/>
      <c r="AJ73" s="32"/>
      <c r="AK73" s="68"/>
      <c r="AL73" s="32">
        <v>0</v>
      </c>
      <c r="AM73" s="40">
        <f t="shared" si="8"/>
        <v>10881.59</v>
      </c>
    </row>
    <row r="74" spans="1:39" ht="25.5">
      <c r="A74" s="29" t="s">
        <v>26</v>
      </c>
      <c r="B74" s="39">
        <v>880200024</v>
      </c>
      <c r="C74" s="39" t="s">
        <v>86</v>
      </c>
      <c r="D74" s="32">
        <v>2107</v>
      </c>
      <c r="E74" s="32">
        <v>2107</v>
      </c>
      <c r="F74" s="32">
        <v>2106.94</v>
      </c>
      <c r="G74" s="32">
        <v>2106.94</v>
      </c>
      <c r="H74" s="73">
        <v>46.56</v>
      </c>
      <c r="I74" s="31"/>
      <c r="J74" s="25">
        <f t="shared" si="9"/>
        <v>-0.05999999999994543</v>
      </c>
      <c r="K74" s="73">
        <v>405.68677854732726</v>
      </c>
      <c r="L74" s="32">
        <v>356</v>
      </c>
      <c r="M74" s="32"/>
      <c r="N74" s="32">
        <v>0</v>
      </c>
      <c r="O74" s="32">
        <v>0</v>
      </c>
      <c r="P74" s="68"/>
      <c r="Q74" s="68"/>
      <c r="R74" s="32">
        <v>0</v>
      </c>
      <c r="S74" s="32"/>
      <c r="T74" s="32"/>
      <c r="U74" s="32">
        <v>76202.51000000001</v>
      </c>
      <c r="V74" s="32">
        <v>17640</v>
      </c>
      <c r="W74" s="32"/>
      <c r="X74" s="32"/>
      <c r="Y74" s="32"/>
      <c r="Z74" s="32"/>
      <c r="AA74" s="32"/>
      <c r="AB74" s="32"/>
      <c r="AC74" s="32"/>
      <c r="AD74" s="32"/>
      <c r="AE74" s="32">
        <v>0</v>
      </c>
      <c r="AF74" s="32">
        <v>0</v>
      </c>
      <c r="AG74" s="32"/>
      <c r="AH74" s="32"/>
      <c r="AI74" s="32"/>
      <c r="AJ74" s="32"/>
      <c r="AK74" s="68"/>
      <c r="AL74" s="32">
        <v>4</v>
      </c>
      <c r="AM74" s="40">
        <f t="shared" si="8"/>
        <v>96309.45000000001</v>
      </c>
    </row>
    <row r="75" spans="1:39" ht="25.5">
      <c r="A75" s="3" t="s">
        <v>43</v>
      </c>
      <c r="B75" s="30">
        <v>880200037</v>
      </c>
      <c r="C75" s="30" t="s">
        <v>86</v>
      </c>
      <c r="D75" s="32"/>
      <c r="E75" s="32"/>
      <c r="F75" s="32"/>
      <c r="G75" s="32"/>
      <c r="H75" s="73"/>
      <c r="I75" s="31"/>
      <c r="J75" s="25"/>
      <c r="K75" s="73"/>
      <c r="L75" s="32"/>
      <c r="M75" s="32"/>
      <c r="N75" s="32"/>
      <c r="O75" s="32">
        <v>23571.17</v>
      </c>
      <c r="P75" s="68">
        <v>411.68</v>
      </c>
      <c r="Q75" s="68">
        <v>428.72069193555024</v>
      </c>
      <c r="R75" s="32">
        <v>3836</v>
      </c>
      <c r="S75" s="32"/>
      <c r="T75" s="32"/>
      <c r="U75" s="32">
        <v>0</v>
      </c>
      <c r="V75" s="32"/>
      <c r="W75" s="32"/>
      <c r="X75" s="32"/>
      <c r="Y75" s="32"/>
      <c r="Z75" s="32"/>
      <c r="AA75" s="32"/>
      <c r="AB75" s="32"/>
      <c r="AC75" s="32"/>
      <c r="AD75" s="32"/>
      <c r="AE75" s="32">
        <v>0</v>
      </c>
      <c r="AF75" s="32">
        <v>0</v>
      </c>
      <c r="AG75" s="32"/>
      <c r="AH75" s="32"/>
      <c r="AI75" s="32"/>
      <c r="AJ75" s="32"/>
      <c r="AK75" s="68"/>
      <c r="AL75" s="32"/>
      <c r="AM75" s="40">
        <f t="shared" si="8"/>
        <v>27407.17</v>
      </c>
    </row>
    <row r="76" spans="1:39" ht="12.75">
      <c r="A76" s="20" t="s">
        <v>55</v>
      </c>
      <c r="B76" s="12">
        <v>880200048</v>
      </c>
      <c r="C76" s="12" t="s">
        <v>86</v>
      </c>
      <c r="D76" s="32">
        <v>69688</v>
      </c>
      <c r="E76" s="32">
        <v>69688</v>
      </c>
      <c r="F76" s="32">
        <v>69688</v>
      </c>
      <c r="G76" s="32">
        <v>69688</v>
      </c>
      <c r="H76" s="73">
        <v>4539.6</v>
      </c>
      <c r="I76" s="31"/>
      <c r="J76" s="25">
        <f t="shared" si="9"/>
        <v>0</v>
      </c>
      <c r="K76" s="73">
        <v>1404</v>
      </c>
      <c r="L76" s="32">
        <v>1332</v>
      </c>
      <c r="M76" s="32"/>
      <c r="N76" s="32">
        <v>0</v>
      </c>
      <c r="O76" s="32">
        <v>0</v>
      </c>
      <c r="P76" s="68"/>
      <c r="Q76" s="68"/>
      <c r="R76" s="32">
        <v>0</v>
      </c>
      <c r="S76" s="32"/>
      <c r="T76" s="32"/>
      <c r="U76" s="32">
        <v>0</v>
      </c>
      <c r="V76" s="32"/>
      <c r="W76" s="32"/>
      <c r="X76" s="32"/>
      <c r="Y76" s="32"/>
      <c r="Z76" s="32"/>
      <c r="AA76" s="32"/>
      <c r="AB76" s="32"/>
      <c r="AC76" s="32"/>
      <c r="AD76" s="32"/>
      <c r="AE76" s="32">
        <v>0</v>
      </c>
      <c r="AF76" s="32">
        <v>0</v>
      </c>
      <c r="AG76" s="32"/>
      <c r="AH76" s="32"/>
      <c r="AI76" s="32"/>
      <c r="AJ76" s="32"/>
      <c r="AK76" s="68"/>
      <c r="AL76" s="32">
        <v>12456</v>
      </c>
      <c r="AM76" s="40">
        <f t="shared" si="8"/>
        <v>83476</v>
      </c>
    </row>
    <row r="77" spans="1:39" ht="25.5">
      <c r="A77" s="17" t="s">
        <v>13</v>
      </c>
      <c r="B77" s="12">
        <v>880200058</v>
      </c>
      <c r="C77" s="12" t="s">
        <v>86</v>
      </c>
      <c r="D77" s="32">
        <v>95810</v>
      </c>
      <c r="E77" s="32">
        <v>95810</v>
      </c>
      <c r="F77" s="32">
        <v>95553.91</v>
      </c>
      <c r="G77" s="32">
        <v>95553.91</v>
      </c>
      <c r="H77" s="73">
        <v>2188.32</v>
      </c>
      <c r="I77" s="31"/>
      <c r="J77" s="25">
        <f t="shared" si="9"/>
        <v>-256.0899999999965</v>
      </c>
      <c r="K77" s="73">
        <v>4369</v>
      </c>
      <c r="L77" s="32">
        <v>1524</v>
      </c>
      <c r="M77" s="32"/>
      <c r="N77" s="32">
        <v>0</v>
      </c>
      <c r="O77" s="32">
        <v>4422.38</v>
      </c>
      <c r="P77" s="68"/>
      <c r="Q77" s="68">
        <v>444.3485687597424</v>
      </c>
      <c r="R77" s="32">
        <v>1232</v>
      </c>
      <c r="S77" s="32"/>
      <c r="T77" s="32"/>
      <c r="U77" s="32">
        <v>0</v>
      </c>
      <c r="V77" s="32"/>
      <c r="W77" s="32"/>
      <c r="X77" s="32"/>
      <c r="Y77" s="32"/>
      <c r="Z77" s="32"/>
      <c r="AA77" s="32"/>
      <c r="AB77" s="32"/>
      <c r="AC77" s="32"/>
      <c r="AD77" s="32"/>
      <c r="AE77" s="32">
        <v>0</v>
      </c>
      <c r="AF77" s="32">
        <v>0</v>
      </c>
      <c r="AG77" s="32"/>
      <c r="AH77" s="32"/>
      <c r="AI77" s="32"/>
      <c r="AJ77" s="32"/>
      <c r="AK77" s="68"/>
      <c r="AL77" s="32">
        <v>11376</v>
      </c>
      <c r="AM77" s="40">
        <f t="shared" si="8"/>
        <v>114108.29000000001</v>
      </c>
    </row>
    <row r="78" spans="1:39" ht="12.75">
      <c r="A78" s="28" t="s">
        <v>25</v>
      </c>
      <c r="B78" s="12">
        <v>880200089</v>
      </c>
      <c r="C78" s="12" t="s">
        <v>86</v>
      </c>
      <c r="D78" s="32">
        <v>27394</v>
      </c>
      <c r="E78" s="32">
        <v>27394</v>
      </c>
      <c r="F78" s="32">
        <v>27393.77</v>
      </c>
      <c r="G78" s="32">
        <v>27393.77</v>
      </c>
      <c r="H78" s="73">
        <v>34.92</v>
      </c>
      <c r="I78" s="31"/>
      <c r="J78" s="25">
        <f t="shared" si="9"/>
        <v>-0.22999999999956344</v>
      </c>
      <c r="K78" s="73">
        <v>3883.96510723531</v>
      </c>
      <c r="L78" s="32">
        <v>716</v>
      </c>
      <c r="M78" s="32"/>
      <c r="N78" s="32">
        <v>0</v>
      </c>
      <c r="O78" s="32">
        <v>41134.22</v>
      </c>
      <c r="P78" s="68"/>
      <c r="Q78" s="68">
        <v>754.3658633856297</v>
      </c>
      <c r="R78" s="32">
        <v>8416</v>
      </c>
      <c r="S78" s="32"/>
      <c r="T78" s="32"/>
      <c r="U78" s="32">
        <v>0</v>
      </c>
      <c r="V78" s="32"/>
      <c r="W78" s="32"/>
      <c r="X78" s="32"/>
      <c r="Y78" s="32"/>
      <c r="Z78" s="32"/>
      <c r="AA78" s="32"/>
      <c r="AB78" s="32"/>
      <c r="AC78" s="32"/>
      <c r="AD78" s="32"/>
      <c r="AE78" s="32">
        <v>0</v>
      </c>
      <c r="AF78" s="32">
        <v>0</v>
      </c>
      <c r="AG78" s="32"/>
      <c r="AH78" s="32"/>
      <c r="AI78" s="32"/>
      <c r="AJ78" s="32"/>
      <c r="AK78" s="68"/>
      <c r="AL78" s="32">
        <v>8724</v>
      </c>
      <c r="AM78" s="40">
        <f t="shared" si="8"/>
        <v>86383.99</v>
      </c>
    </row>
    <row r="79" spans="1:39" ht="25.5">
      <c r="A79" s="28" t="s">
        <v>16</v>
      </c>
      <c r="B79" s="12">
        <v>900200035</v>
      </c>
      <c r="C79" s="12" t="s">
        <v>86</v>
      </c>
      <c r="D79" s="32">
        <v>68089</v>
      </c>
      <c r="E79" s="32">
        <v>68089</v>
      </c>
      <c r="F79" s="32">
        <v>68088.62</v>
      </c>
      <c r="G79" s="32">
        <v>68088.62</v>
      </c>
      <c r="H79" s="73">
        <v>680.52</v>
      </c>
      <c r="I79" s="31"/>
      <c r="J79" s="25">
        <f t="shared" si="9"/>
        <v>-0.3800000000046566</v>
      </c>
      <c r="K79" s="73">
        <v>9795.569310055793</v>
      </c>
      <c r="L79" s="32">
        <v>5772</v>
      </c>
      <c r="M79" s="32"/>
      <c r="N79" s="32">
        <v>0</v>
      </c>
      <c r="O79" s="32">
        <v>0</v>
      </c>
      <c r="P79" s="68"/>
      <c r="Q79" s="68"/>
      <c r="R79" s="32">
        <v>0</v>
      </c>
      <c r="S79" s="32"/>
      <c r="T79" s="32"/>
      <c r="U79" s="32">
        <v>0</v>
      </c>
      <c r="V79" s="32"/>
      <c r="W79" s="32"/>
      <c r="X79" s="32"/>
      <c r="Y79" s="32"/>
      <c r="Z79" s="32"/>
      <c r="AA79" s="32"/>
      <c r="AB79" s="32"/>
      <c r="AC79" s="32"/>
      <c r="AD79" s="32"/>
      <c r="AE79" s="32">
        <v>0</v>
      </c>
      <c r="AF79" s="32">
        <v>0</v>
      </c>
      <c r="AG79" s="32"/>
      <c r="AH79" s="32"/>
      <c r="AI79" s="32"/>
      <c r="AJ79" s="32"/>
      <c r="AK79" s="68"/>
      <c r="AL79" s="32">
        <v>2360</v>
      </c>
      <c r="AM79" s="40">
        <f t="shared" si="8"/>
        <v>76220.62</v>
      </c>
    </row>
    <row r="80" spans="1:39" ht="15.75" customHeight="1">
      <c r="A80" s="28" t="s">
        <v>111</v>
      </c>
      <c r="B80" s="12">
        <v>900200047</v>
      </c>
      <c r="C80" s="12" t="s">
        <v>86</v>
      </c>
      <c r="D80" s="32">
        <v>37209</v>
      </c>
      <c r="E80" s="32">
        <v>37209</v>
      </c>
      <c r="F80" s="32">
        <v>37208.58</v>
      </c>
      <c r="G80" s="32">
        <v>37208.58</v>
      </c>
      <c r="H80" s="73">
        <v>2698.3599999999997</v>
      </c>
      <c r="I80" s="31"/>
      <c r="J80" s="25">
        <f t="shared" si="9"/>
        <v>-0.41999999999825377</v>
      </c>
      <c r="K80" s="73">
        <v>1998.2147821074395</v>
      </c>
      <c r="L80" s="32">
        <v>964</v>
      </c>
      <c r="M80" s="32"/>
      <c r="N80" s="32">
        <v>0</v>
      </c>
      <c r="O80" s="32">
        <v>86355.68000000001</v>
      </c>
      <c r="P80" s="68"/>
      <c r="Q80" s="68">
        <v>706.0532194844753</v>
      </c>
      <c r="R80" s="32">
        <v>16212</v>
      </c>
      <c r="S80" s="32"/>
      <c r="T80" s="32"/>
      <c r="U80" s="32">
        <v>0</v>
      </c>
      <c r="V80" s="32"/>
      <c r="W80" s="32"/>
      <c r="X80" s="32"/>
      <c r="Y80" s="32"/>
      <c r="Z80" s="32"/>
      <c r="AA80" s="32"/>
      <c r="AB80" s="32"/>
      <c r="AC80" s="32"/>
      <c r="AD80" s="32"/>
      <c r="AE80" s="32">
        <v>0</v>
      </c>
      <c r="AF80" s="32">
        <v>0</v>
      </c>
      <c r="AG80" s="32"/>
      <c r="AH80" s="32"/>
      <c r="AI80" s="32"/>
      <c r="AJ80" s="32"/>
      <c r="AK80" s="68"/>
      <c r="AL80" s="32">
        <v>10720</v>
      </c>
      <c r="AM80" s="40">
        <f t="shared" si="8"/>
        <v>151460.26</v>
      </c>
    </row>
    <row r="81" spans="1:39" ht="25.5">
      <c r="A81" s="20" t="s">
        <v>54</v>
      </c>
      <c r="B81" s="12">
        <v>900200051</v>
      </c>
      <c r="C81" s="12" t="s">
        <v>86</v>
      </c>
      <c r="D81" s="32">
        <v>49390</v>
      </c>
      <c r="E81" s="32">
        <v>49390</v>
      </c>
      <c r="F81" s="32">
        <v>49389.95</v>
      </c>
      <c r="G81" s="32">
        <v>49389.95</v>
      </c>
      <c r="H81" s="73">
        <v>2315.1200000000003</v>
      </c>
      <c r="I81" s="31"/>
      <c r="J81" s="25">
        <f t="shared" si="9"/>
        <v>-0.05000000000291038</v>
      </c>
      <c r="K81" s="73">
        <v>0</v>
      </c>
      <c r="L81" s="32">
        <v>732</v>
      </c>
      <c r="M81" s="32"/>
      <c r="N81" s="32">
        <v>0</v>
      </c>
      <c r="O81" s="32">
        <v>0</v>
      </c>
      <c r="P81" s="68"/>
      <c r="Q81" s="68"/>
      <c r="R81" s="32">
        <v>0</v>
      </c>
      <c r="S81" s="32"/>
      <c r="T81" s="32"/>
      <c r="U81" s="32">
        <v>0</v>
      </c>
      <c r="V81" s="32"/>
      <c r="W81" s="32"/>
      <c r="X81" s="32"/>
      <c r="Y81" s="32"/>
      <c r="Z81" s="32"/>
      <c r="AA81" s="32"/>
      <c r="AB81" s="32"/>
      <c r="AC81" s="32"/>
      <c r="AD81" s="32"/>
      <c r="AE81" s="32">
        <v>0</v>
      </c>
      <c r="AF81" s="32">
        <v>0</v>
      </c>
      <c r="AG81" s="32"/>
      <c r="AH81" s="32"/>
      <c r="AI81" s="32"/>
      <c r="AJ81" s="32"/>
      <c r="AK81" s="68"/>
      <c r="AL81" s="32">
        <v>9688</v>
      </c>
      <c r="AM81" s="40">
        <f t="shared" si="8"/>
        <v>59809.95</v>
      </c>
    </row>
    <row r="82" spans="1:39" ht="25.5">
      <c r="A82" s="28" t="s">
        <v>56</v>
      </c>
      <c r="B82" s="56">
        <v>900200054</v>
      </c>
      <c r="C82" s="56" t="s">
        <v>86</v>
      </c>
      <c r="D82" s="32">
        <v>21948</v>
      </c>
      <c r="E82" s="32">
        <v>21948</v>
      </c>
      <c r="F82" s="32">
        <v>21948</v>
      </c>
      <c r="G82" s="32">
        <v>21948</v>
      </c>
      <c r="H82" s="73">
        <v>381.36</v>
      </c>
      <c r="I82" s="31"/>
      <c r="J82" s="25">
        <f t="shared" si="9"/>
        <v>0</v>
      </c>
      <c r="K82" s="73">
        <v>2479</v>
      </c>
      <c r="L82" s="32">
        <v>2324</v>
      </c>
      <c r="M82" s="32"/>
      <c r="N82" s="32">
        <v>0</v>
      </c>
      <c r="O82" s="32">
        <v>0</v>
      </c>
      <c r="P82" s="68"/>
      <c r="Q82" s="68"/>
      <c r="R82" s="32">
        <v>0</v>
      </c>
      <c r="S82" s="32"/>
      <c r="T82" s="32"/>
      <c r="U82" s="32">
        <v>0</v>
      </c>
      <c r="V82" s="32"/>
      <c r="W82" s="32"/>
      <c r="X82" s="32"/>
      <c r="Y82" s="32"/>
      <c r="Z82" s="32"/>
      <c r="AA82" s="32"/>
      <c r="AB82" s="32"/>
      <c r="AC82" s="32"/>
      <c r="AD82" s="32"/>
      <c r="AE82" s="32">
        <v>260.95</v>
      </c>
      <c r="AF82" s="32">
        <v>8</v>
      </c>
      <c r="AG82" s="32"/>
      <c r="AH82" s="32"/>
      <c r="AI82" s="32"/>
      <c r="AJ82" s="32"/>
      <c r="AK82" s="68"/>
      <c r="AL82" s="32">
        <v>4468</v>
      </c>
      <c r="AM82" s="40">
        <f t="shared" si="8"/>
        <v>29008.95</v>
      </c>
    </row>
    <row r="83" spans="1:39" ht="25.5">
      <c r="A83" s="28" t="s">
        <v>50</v>
      </c>
      <c r="B83" s="56">
        <v>900200066</v>
      </c>
      <c r="C83" s="56"/>
      <c r="D83" s="32"/>
      <c r="E83" s="32"/>
      <c r="F83" s="32"/>
      <c r="G83" s="32"/>
      <c r="H83" s="73"/>
      <c r="I83" s="31"/>
      <c r="J83" s="25"/>
      <c r="K83" s="73"/>
      <c r="L83" s="32"/>
      <c r="M83" s="32"/>
      <c r="N83" s="32"/>
      <c r="O83" s="32">
        <v>21596.64</v>
      </c>
      <c r="P83" s="68"/>
      <c r="Q83" s="68">
        <v>195.54217181068967</v>
      </c>
      <c r="R83" s="32">
        <v>2984</v>
      </c>
      <c r="S83" s="32"/>
      <c r="T83" s="32"/>
      <c r="U83" s="32">
        <v>0</v>
      </c>
      <c r="V83" s="32"/>
      <c r="W83" s="32"/>
      <c r="X83" s="32"/>
      <c r="Y83" s="32"/>
      <c r="Z83" s="32"/>
      <c r="AA83" s="32"/>
      <c r="AB83" s="32"/>
      <c r="AC83" s="32"/>
      <c r="AD83" s="32"/>
      <c r="AE83" s="32">
        <v>0</v>
      </c>
      <c r="AF83" s="32">
        <v>0</v>
      </c>
      <c r="AG83" s="32"/>
      <c r="AH83" s="32"/>
      <c r="AI83" s="32"/>
      <c r="AJ83" s="32"/>
      <c r="AK83" s="68"/>
      <c r="AL83" s="32"/>
      <c r="AM83" s="40">
        <f t="shared" si="8"/>
        <v>24580.64</v>
      </c>
    </row>
    <row r="84" spans="1:39" ht="25.5">
      <c r="A84" s="28" t="s">
        <v>58</v>
      </c>
      <c r="B84" s="56">
        <v>900200068</v>
      </c>
      <c r="C84" s="56"/>
      <c r="D84" s="32">
        <v>0</v>
      </c>
      <c r="E84" s="32">
        <v>0</v>
      </c>
      <c r="F84" s="32">
        <v>0</v>
      </c>
      <c r="G84" s="32">
        <v>0</v>
      </c>
      <c r="H84" s="73"/>
      <c r="I84" s="31">
        <f>F84-E84</f>
        <v>0</v>
      </c>
      <c r="J84" s="25"/>
      <c r="K84" s="73">
        <v>0</v>
      </c>
      <c r="L84" s="32">
        <v>0</v>
      </c>
      <c r="M84" s="32"/>
      <c r="N84" s="32">
        <v>0</v>
      </c>
      <c r="O84" s="32">
        <v>0</v>
      </c>
      <c r="P84" s="68">
        <v>11.64</v>
      </c>
      <c r="Q84" s="68"/>
      <c r="R84" s="32">
        <v>0</v>
      </c>
      <c r="S84" s="32"/>
      <c r="T84" s="32"/>
      <c r="U84" s="32">
        <v>76202.51000000001</v>
      </c>
      <c r="V84" s="32">
        <v>18604</v>
      </c>
      <c r="W84" s="32"/>
      <c r="X84" s="32"/>
      <c r="Y84" s="32"/>
      <c r="Z84" s="32"/>
      <c r="AA84" s="32"/>
      <c r="AB84" s="32"/>
      <c r="AC84" s="32"/>
      <c r="AD84" s="32"/>
      <c r="AE84" s="32">
        <v>0</v>
      </c>
      <c r="AF84" s="32">
        <v>0</v>
      </c>
      <c r="AG84" s="32"/>
      <c r="AH84" s="32"/>
      <c r="AI84" s="32"/>
      <c r="AJ84" s="32"/>
      <c r="AK84" s="68"/>
      <c r="AL84" s="32">
        <v>0</v>
      </c>
      <c r="AM84" s="40">
        <f t="shared" si="8"/>
        <v>94806.51000000001</v>
      </c>
    </row>
    <row r="85" spans="1:39" ht="25.5">
      <c r="A85" s="20" t="s">
        <v>28</v>
      </c>
      <c r="B85" s="12">
        <v>901200012</v>
      </c>
      <c r="C85" s="12" t="s">
        <v>86</v>
      </c>
      <c r="D85" s="32">
        <v>7406</v>
      </c>
      <c r="E85" s="32">
        <v>7406</v>
      </c>
      <c r="F85" s="32">
        <v>7405.94</v>
      </c>
      <c r="G85" s="32">
        <v>7405.9400000000005</v>
      </c>
      <c r="H85" s="73">
        <v>167.4</v>
      </c>
      <c r="I85" s="31"/>
      <c r="J85" s="25">
        <f t="shared" si="9"/>
        <v>-0.06000000000040018</v>
      </c>
      <c r="K85" s="73">
        <v>1456.1643542929453</v>
      </c>
      <c r="L85" s="32">
        <v>288</v>
      </c>
      <c r="M85" s="32"/>
      <c r="N85" s="32">
        <v>0</v>
      </c>
      <c r="O85" s="32">
        <v>5985.570000000001</v>
      </c>
      <c r="P85" s="68"/>
      <c r="Q85" s="68">
        <v>336.3786640928494</v>
      </c>
      <c r="R85" s="32">
        <v>1156</v>
      </c>
      <c r="S85" s="32"/>
      <c r="T85" s="32"/>
      <c r="U85" s="32">
        <v>0</v>
      </c>
      <c r="V85" s="32"/>
      <c r="W85" s="32"/>
      <c r="X85" s="32"/>
      <c r="Y85" s="32"/>
      <c r="Z85" s="32"/>
      <c r="AA85" s="32"/>
      <c r="AB85" s="32"/>
      <c r="AC85" s="32"/>
      <c r="AD85" s="32"/>
      <c r="AE85" s="32">
        <v>0</v>
      </c>
      <c r="AF85" s="32">
        <v>0</v>
      </c>
      <c r="AG85" s="32"/>
      <c r="AH85" s="32"/>
      <c r="AI85" s="32"/>
      <c r="AJ85" s="32"/>
      <c r="AK85" s="68"/>
      <c r="AL85" s="32">
        <v>1812</v>
      </c>
      <c r="AM85" s="40">
        <f t="shared" si="8"/>
        <v>16647.510000000002</v>
      </c>
    </row>
    <row r="86" spans="1:39" ht="25.5">
      <c r="A86" s="20" t="s">
        <v>29</v>
      </c>
      <c r="B86" s="12">
        <v>901200013</v>
      </c>
      <c r="C86" s="12" t="s">
        <v>86</v>
      </c>
      <c r="D86" s="32">
        <v>21021</v>
      </c>
      <c r="E86" s="32">
        <v>21021</v>
      </c>
      <c r="F86" s="32">
        <v>21020.74</v>
      </c>
      <c r="G86" s="32">
        <v>21020.739999999998</v>
      </c>
      <c r="H86" s="73">
        <v>697.0799999999999</v>
      </c>
      <c r="I86" s="31"/>
      <c r="J86" s="25">
        <f t="shared" si="9"/>
        <v>-0.2599999999983993</v>
      </c>
      <c r="K86" s="73">
        <v>1595.6814366721128</v>
      </c>
      <c r="L86" s="32">
        <v>792</v>
      </c>
      <c r="M86" s="32"/>
      <c r="N86" s="32">
        <v>0</v>
      </c>
      <c r="O86" s="32">
        <v>1306.32</v>
      </c>
      <c r="P86" s="68"/>
      <c r="Q86" s="68">
        <v>40</v>
      </c>
      <c r="R86" s="32">
        <v>368</v>
      </c>
      <c r="S86" s="32"/>
      <c r="T86" s="32"/>
      <c r="U86" s="32">
        <v>0</v>
      </c>
      <c r="V86" s="32"/>
      <c r="W86" s="32"/>
      <c r="X86" s="32"/>
      <c r="Y86" s="32"/>
      <c r="Z86" s="32"/>
      <c r="AA86" s="32"/>
      <c r="AB86" s="32"/>
      <c r="AC86" s="32"/>
      <c r="AD86" s="32"/>
      <c r="AE86" s="32">
        <v>0</v>
      </c>
      <c r="AF86" s="32">
        <v>0</v>
      </c>
      <c r="AG86" s="32"/>
      <c r="AH86" s="32"/>
      <c r="AI86" s="32"/>
      <c r="AJ86" s="32"/>
      <c r="AK86" s="68"/>
      <c r="AL86" s="32">
        <v>4424</v>
      </c>
      <c r="AM86" s="40">
        <f>G86+L86+O86+R86+S86+T86+U86+V86+W86+X86+Y86+Z86+AA86+AB86+AC86+AD86+AE86+AF86+AG86+AH86+AI86+AJ86+AL86</f>
        <v>27911.059999999998</v>
      </c>
    </row>
    <row r="87" spans="1:39" s="34" customFormat="1" ht="15">
      <c r="A87" s="44" t="s">
        <v>5</v>
      </c>
      <c r="B87" s="51"/>
      <c r="C87" s="51"/>
      <c r="D87" s="52">
        <f aca="true" t="shared" si="10" ref="D87:AM87">D10+D19+D33</f>
        <v>18019543</v>
      </c>
      <c r="E87" s="52">
        <f t="shared" si="10"/>
        <v>18019543</v>
      </c>
      <c r="F87" s="52">
        <f t="shared" si="10"/>
        <v>18016032.14</v>
      </c>
      <c r="G87" s="52">
        <f t="shared" si="10"/>
        <v>18015204.58</v>
      </c>
      <c r="H87" s="75">
        <f>H10+H19+H33</f>
        <v>285514.56999999995</v>
      </c>
      <c r="I87" s="52">
        <f t="shared" si="10"/>
        <v>700.1899999999787</v>
      </c>
      <c r="J87" s="52">
        <f t="shared" si="10"/>
        <v>-4211.050000000282</v>
      </c>
      <c r="K87" s="75">
        <f t="shared" si="10"/>
        <v>909352.143819586</v>
      </c>
      <c r="L87" s="52">
        <f t="shared" si="10"/>
        <v>583986.65</v>
      </c>
      <c r="M87" s="52">
        <f t="shared" si="10"/>
        <v>4</v>
      </c>
      <c r="N87" s="52">
        <f t="shared" si="10"/>
        <v>8</v>
      </c>
      <c r="O87" s="52">
        <f t="shared" si="10"/>
        <v>1068576.9300000002</v>
      </c>
      <c r="P87" s="75">
        <f>P10+P19+P33</f>
        <v>5252.8200000000015</v>
      </c>
      <c r="Q87" s="75">
        <f t="shared" si="10"/>
        <v>25678.238845177588</v>
      </c>
      <c r="R87" s="52">
        <f t="shared" si="10"/>
        <v>162399</v>
      </c>
      <c r="S87" s="52">
        <f t="shared" si="10"/>
        <v>1330.8799999999999</v>
      </c>
      <c r="T87" s="52">
        <f t="shared" si="10"/>
        <v>176</v>
      </c>
      <c r="U87" s="52">
        <f t="shared" si="10"/>
        <v>2289668.89</v>
      </c>
      <c r="V87" s="52">
        <f t="shared" si="10"/>
        <v>258334.85</v>
      </c>
      <c r="W87" s="52">
        <f t="shared" si="10"/>
        <v>1426397.94</v>
      </c>
      <c r="X87" s="52">
        <f t="shared" si="10"/>
        <v>81172</v>
      </c>
      <c r="Y87" s="52">
        <f t="shared" si="10"/>
        <v>12392.829999999998</v>
      </c>
      <c r="Z87" s="52">
        <f t="shared" si="10"/>
        <v>32</v>
      </c>
      <c r="AA87" s="52">
        <f t="shared" si="10"/>
        <v>0</v>
      </c>
      <c r="AB87" s="52">
        <f t="shared" si="10"/>
        <v>0</v>
      </c>
      <c r="AC87" s="52">
        <f t="shared" si="10"/>
        <v>29915.66</v>
      </c>
      <c r="AD87" s="52">
        <f t="shared" si="10"/>
        <v>237</v>
      </c>
      <c r="AE87" s="52">
        <f t="shared" si="10"/>
        <v>114342.00999999998</v>
      </c>
      <c r="AF87" s="52">
        <f t="shared" si="10"/>
        <v>677</v>
      </c>
      <c r="AG87" s="52">
        <f t="shared" si="10"/>
        <v>15905.97</v>
      </c>
      <c r="AH87" s="52">
        <f t="shared" si="10"/>
        <v>64</v>
      </c>
      <c r="AI87" s="52">
        <f t="shared" si="10"/>
        <v>39747.86</v>
      </c>
      <c r="AJ87" s="52">
        <f t="shared" si="10"/>
        <v>67</v>
      </c>
      <c r="AK87" s="75">
        <f t="shared" si="10"/>
        <v>1327</v>
      </c>
      <c r="AL87" s="52">
        <f t="shared" si="10"/>
        <v>2088961</v>
      </c>
      <c r="AM87" s="52">
        <f t="shared" si="10"/>
        <v>26189590.05</v>
      </c>
    </row>
    <row r="88" spans="1:39" s="1" customFormat="1" ht="12.75">
      <c r="A88" s="2"/>
      <c r="B88" s="2"/>
      <c r="C88" s="2"/>
      <c r="H88" s="76"/>
      <c r="K88" s="76"/>
      <c r="P88" s="76"/>
      <c r="Q88" s="76"/>
      <c r="AK88" s="76"/>
      <c r="AM88" s="42"/>
    </row>
    <row r="89" ht="12.75">
      <c r="AM89" s="16"/>
    </row>
    <row r="90" ht="12.75">
      <c r="AM90" s="16"/>
    </row>
    <row r="91" ht="12.75">
      <c r="AM91" s="16"/>
    </row>
    <row r="92" ht="12.75">
      <c r="AM92" s="16"/>
    </row>
  </sheetData>
  <sheetProtection/>
  <mergeCells count="26">
    <mergeCell ref="U6:V7"/>
    <mergeCell ref="W6:X7"/>
    <mergeCell ref="Y6:Z7"/>
    <mergeCell ref="A9:B9"/>
    <mergeCell ref="E7:E8"/>
    <mergeCell ref="F7:F8"/>
    <mergeCell ref="G7:G8"/>
    <mergeCell ref="D7:D8"/>
    <mergeCell ref="A6:C8"/>
    <mergeCell ref="H7:H8"/>
    <mergeCell ref="AA6:AB7"/>
    <mergeCell ref="AL6:AL8"/>
    <mergeCell ref="AM6:AM8"/>
    <mergeCell ref="AC6:AD7"/>
    <mergeCell ref="AE6:AF7"/>
    <mergeCell ref="AG6:AH7"/>
    <mergeCell ref="AI6:AJ7"/>
    <mergeCell ref="AK6:AK8"/>
    <mergeCell ref="A2:S2"/>
    <mergeCell ref="D6:N6"/>
    <mergeCell ref="O6:R7"/>
    <mergeCell ref="S6:T7"/>
    <mergeCell ref="I7:I8"/>
    <mergeCell ref="J7:J8"/>
    <mergeCell ref="L7:N7"/>
    <mergeCell ref="K7:K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2020-11-13T08:56:48Z</cp:lastPrinted>
  <dcterms:created xsi:type="dcterms:W3CDTF">2006-03-14T12:21:32Z</dcterms:created>
  <dcterms:modified xsi:type="dcterms:W3CDTF">2021-05-31T10:21:07Z</dcterms:modified>
  <cp:category/>
  <cp:version/>
  <cp:contentType/>
  <cp:contentStatus/>
</cp:coreProperties>
</file>