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Signe Sirova\Desktop\Acess_2021\ML_2021_6M\"/>
    </mc:Choice>
  </mc:AlternateContent>
  <xr:revisionPtr revIDLastSave="0" documentId="13_ncr:1_{2CBA4850-759C-42E0-986F-8AA45DCC96C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Triaaza_2021_6m" sheetId="1" r:id="rId1"/>
    <sheet name="Metadati" sheetId="2" r:id="rId2"/>
  </sheets>
  <definedNames>
    <definedName name="_xlnm._FilterDatabase" localSheetId="0" hidden="1">Triaaza_2021_6m!$A$6:$W$28</definedName>
    <definedName name="ML_dzemdiibas_UD" localSheetId="1">#REF!</definedName>
    <definedName name="ML_dzemdiibas_UD">#REF!</definedName>
    <definedName name="_xlnm.Print_Area" localSheetId="0">Triaaza_2021_6m!$A$1:$W$46</definedName>
    <definedName name="_xlnm.Print_Titles" localSheetId="0">Triaaza_2021_6m!$5:$7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1" l="1"/>
  <c r="K9" i="1"/>
  <c r="L9" i="1"/>
  <c r="M9" i="1"/>
  <c r="J29" i="1" l="1"/>
  <c r="K29" i="1"/>
  <c r="L29" i="1"/>
  <c r="M29" i="1"/>
  <c r="I32" i="1"/>
  <c r="I30" i="1"/>
  <c r="I28" i="1"/>
  <c r="I27" i="1"/>
  <c r="I26" i="1"/>
  <c r="I25" i="1"/>
  <c r="I24" i="1"/>
  <c r="I23" i="1"/>
  <c r="I22" i="1"/>
  <c r="I20" i="1"/>
  <c r="I19" i="1"/>
  <c r="I18" i="1"/>
  <c r="I17" i="1"/>
  <c r="I16" i="1"/>
  <c r="I15" i="1"/>
  <c r="I14" i="1"/>
  <c r="I12" i="1"/>
  <c r="I11" i="1"/>
  <c r="I10" i="1"/>
  <c r="M31" i="1"/>
  <c r="L31" i="1"/>
  <c r="K31" i="1"/>
  <c r="J31" i="1"/>
  <c r="H31" i="1"/>
  <c r="G31" i="1"/>
  <c r="F31" i="1"/>
  <c r="E31" i="1"/>
  <c r="D31" i="1"/>
  <c r="H29" i="1"/>
  <c r="G29" i="1"/>
  <c r="F29" i="1"/>
  <c r="E29" i="1"/>
  <c r="D29" i="1"/>
  <c r="D21" i="1"/>
  <c r="M21" i="1"/>
  <c r="L21" i="1"/>
  <c r="K21" i="1"/>
  <c r="J21" i="1"/>
  <c r="H21" i="1"/>
  <c r="G21" i="1"/>
  <c r="F21" i="1"/>
  <c r="E21" i="1"/>
  <c r="D13" i="1"/>
  <c r="M13" i="1"/>
  <c r="L13" i="1"/>
  <c r="K13" i="1"/>
  <c r="J13" i="1"/>
  <c r="H13" i="1"/>
  <c r="G13" i="1"/>
  <c r="F13" i="1"/>
  <c r="E13" i="1"/>
  <c r="M8" i="1" l="1"/>
  <c r="L8" i="1"/>
  <c r="K8" i="1"/>
  <c r="J8" i="1"/>
  <c r="C24" i="1"/>
  <c r="S24" i="1" s="1"/>
  <c r="C17" i="1"/>
  <c r="S17" i="1" s="1"/>
  <c r="C26" i="1"/>
  <c r="S26" i="1" s="1"/>
  <c r="C15" i="1"/>
  <c r="S15" i="1" s="1"/>
  <c r="C18" i="1"/>
  <c r="S18" i="1" s="1"/>
  <c r="C27" i="1"/>
  <c r="S27" i="1" s="1"/>
  <c r="C23" i="1"/>
  <c r="S23" i="1" s="1"/>
  <c r="C25" i="1"/>
  <c r="S25" i="1" s="1"/>
  <c r="C10" i="1"/>
  <c r="S10" i="1" s="1"/>
  <c r="C19" i="1"/>
  <c r="S19" i="1" s="1"/>
  <c r="C28" i="1"/>
  <c r="S28" i="1" s="1"/>
  <c r="C11" i="1"/>
  <c r="S11" i="1" s="1"/>
  <c r="C20" i="1"/>
  <c r="S20" i="1" s="1"/>
  <c r="C30" i="1"/>
  <c r="S30" i="1" s="1"/>
  <c r="C14" i="1"/>
  <c r="S14" i="1" s="1"/>
  <c r="C16" i="1"/>
  <c r="S16" i="1" s="1"/>
  <c r="C12" i="1"/>
  <c r="S12" i="1" s="1"/>
  <c r="C22" i="1"/>
  <c r="S22" i="1" s="1"/>
  <c r="C32" i="1"/>
  <c r="S32" i="1" s="1"/>
  <c r="I21" i="1"/>
  <c r="I13" i="1"/>
  <c r="I31" i="1"/>
  <c r="I29" i="1"/>
  <c r="C21" i="1" l="1"/>
  <c r="S21" i="1" s="1"/>
  <c r="W16" i="1"/>
  <c r="O16" i="1"/>
  <c r="V16" i="1"/>
  <c r="N16" i="1"/>
  <c r="U16" i="1"/>
  <c r="P16" i="1"/>
  <c r="T16" i="1"/>
  <c r="R16" i="1"/>
  <c r="Q16" i="1"/>
  <c r="Q11" i="1"/>
  <c r="P11" i="1"/>
  <c r="W11" i="1"/>
  <c r="O11" i="1"/>
  <c r="T11" i="1"/>
  <c r="R11" i="1"/>
  <c r="V11" i="1"/>
  <c r="N11" i="1"/>
  <c r="U11" i="1"/>
  <c r="U25" i="1"/>
  <c r="T25" i="1"/>
  <c r="W25" i="1"/>
  <c r="R25" i="1"/>
  <c r="O25" i="1"/>
  <c r="Q25" i="1"/>
  <c r="P25" i="1"/>
  <c r="V25" i="1"/>
  <c r="N25" i="1"/>
  <c r="Q15" i="1"/>
  <c r="P15" i="1"/>
  <c r="T15" i="1"/>
  <c r="W15" i="1"/>
  <c r="O15" i="1"/>
  <c r="V15" i="1"/>
  <c r="N15" i="1"/>
  <c r="U15" i="1"/>
  <c r="R15" i="1"/>
  <c r="R14" i="1"/>
  <c r="Q14" i="1"/>
  <c r="V14" i="1"/>
  <c r="P14" i="1"/>
  <c r="U14" i="1"/>
  <c r="T14" i="1"/>
  <c r="W14" i="1"/>
  <c r="O14" i="1"/>
  <c r="N14" i="1"/>
  <c r="R26" i="1"/>
  <c r="N26" i="1"/>
  <c r="Q26" i="1"/>
  <c r="P26" i="1"/>
  <c r="V26" i="1"/>
  <c r="W26" i="1"/>
  <c r="O26" i="1"/>
  <c r="U26" i="1"/>
  <c r="T26" i="1"/>
  <c r="W32" i="1"/>
  <c r="O32" i="1"/>
  <c r="V32" i="1"/>
  <c r="N32" i="1"/>
  <c r="Q32" i="1"/>
  <c r="U32" i="1"/>
  <c r="T32" i="1"/>
  <c r="R32" i="1"/>
  <c r="P32" i="1"/>
  <c r="C13" i="1"/>
  <c r="S13" i="1" s="1"/>
  <c r="Q23" i="1"/>
  <c r="P23" i="1"/>
  <c r="W23" i="1"/>
  <c r="O23" i="1"/>
  <c r="V23" i="1"/>
  <c r="N23" i="1"/>
  <c r="T23" i="1"/>
  <c r="U23" i="1"/>
  <c r="R23" i="1"/>
  <c r="R22" i="1"/>
  <c r="V22" i="1"/>
  <c r="U22" i="1"/>
  <c r="Q22" i="1"/>
  <c r="P22" i="1"/>
  <c r="W22" i="1"/>
  <c r="O22" i="1"/>
  <c r="N22" i="1"/>
  <c r="T22" i="1"/>
  <c r="R30" i="1"/>
  <c r="N30" i="1"/>
  <c r="Q30" i="1"/>
  <c r="P30" i="1"/>
  <c r="V30" i="1"/>
  <c r="U30" i="1"/>
  <c r="W30" i="1"/>
  <c r="O30" i="1"/>
  <c r="T30" i="1"/>
  <c r="Q19" i="1"/>
  <c r="P19" i="1"/>
  <c r="W19" i="1"/>
  <c r="O19" i="1"/>
  <c r="T19" i="1"/>
  <c r="V19" i="1"/>
  <c r="N19" i="1"/>
  <c r="U19" i="1"/>
  <c r="R19" i="1"/>
  <c r="Q27" i="1"/>
  <c r="P27" i="1"/>
  <c r="W27" i="1"/>
  <c r="O27" i="1"/>
  <c r="T27" i="1"/>
  <c r="V27" i="1"/>
  <c r="N27" i="1"/>
  <c r="U27" i="1"/>
  <c r="R27" i="1"/>
  <c r="U17" i="1"/>
  <c r="T17" i="1"/>
  <c r="W17" i="1"/>
  <c r="R17" i="1"/>
  <c r="O17" i="1"/>
  <c r="V17" i="1"/>
  <c r="Q17" i="1"/>
  <c r="P17" i="1"/>
  <c r="N17" i="1"/>
  <c r="C29" i="1"/>
  <c r="S29" i="1" s="1"/>
  <c r="W28" i="1"/>
  <c r="O28" i="1"/>
  <c r="V28" i="1"/>
  <c r="N28" i="1"/>
  <c r="U28" i="1"/>
  <c r="Q28" i="1"/>
  <c r="T28" i="1"/>
  <c r="R28" i="1"/>
  <c r="P28" i="1"/>
  <c r="C31" i="1"/>
  <c r="S31" i="1" s="1"/>
  <c r="W12" i="1"/>
  <c r="O12" i="1"/>
  <c r="V12" i="1"/>
  <c r="N12" i="1"/>
  <c r="R12" i="1"/>
  <c r="U12" i="1"/>
  <c r="T12" i="1"/>
  <c r="Q12" i="1"/>
  <c r="P12" i="1"/>
  <c r="W20" i="1"/>
  <c r="O20" i="1"/>
  <c r="V20" i="1"/>
  <c r="N20" i="1"/>
  <c r="R20" i="1"/>
  <c r="U20" i="1"/>
  <c r="Q20" i="1"/>
  <c r="T20" i="1"/>
  <c r="P20" i="1"/>
  <c r="R10" i="1"/>
  <c r="Q10" i="1"/>
  <c r="P10" i="1"/>
  <c r="O10" i="1"/>
  <c r="N10" i="1"/>
  <c r="T10" i="1"/>
  <c r="W10" i="1"/>
  <c r="V10" i="1"/>
  <c r="U10" i="1"/>
  <c r="R18" i="1"/>
  <c r="N18" i="1"/>
  <c r="Q18" i="1"/>
  <c r="P18" i="1"/>
  <c r="V18" i="1"/>
  <c r="W18" i="1"/>
  <c r="O18" i="1"/>
  <c r="U18" i="1"/>
  <c r="T18" i="1"/>
  <c r="W24" i="1"/>
  <c r="O24" i="1"/>
  <c r="V24" i="1"/>
  <c r="N24" i="1"/>
  <c r="U24" i="1"/>
  <c r="R24" i="1"/>
  <c r="Q24" i="1"/>
  <c r="T24" i="1"/>
  <c r="P24" i="1"/>
  <c r="H9" i="1"/>
  <c r="G9" i="1"/>
  <c r="F9" i="1"/>
  <c r="E9" i="1"/>
  <c r="D9" i="1"/>
  <c r="F8" i="1" l="1"/>
  <c r="G8" i="1"/>
  <c r="E8" i="1"/>
  <c r="H8" i="1"/>
  <c r="D8" i="1"/>
  <c r="Q31" i="1"/>
  <c r="P31" i="1"/>
  <c r="W31" i="1"/>
  <c r="O31" i="1"/>
  <c r="T31" i="1"/>
  <c r="V31" i="1"/>
  <c r="N31" i="1"/>
  <c r="U31" i="1"/>
  <c r="R31" i="1"/>
  <c r="U29" i="1"/>
  <c r="T29" i="1"/>
  <c r="W29" i="1"/>
  <c r="R29" i="1"/>
  <c r="P29" i="1"/>
  <c r="O29" i="1"/>
  <c r="Q29" i="1"/>
  <c r="V29" i="1"/>
  <c r="N29" i="1"/>
  <c r="U13" i="1"/>
  <c r="T13" i="1"/>
  <c r="O13" i="1"/>
  <c r="R13" i="1"/>
  <c r="Q13" i="1"/>
  <c r="P13" i="1"/>
  <c r="W13" i="1"/>
  <c r="V13" i="1"/>
  <c r="N13" i="1"/>
  <c r="U21" i="1"/>
  <c r="T21" i="1"/>
  <c r="R21" i="1"/>
  <c r="P21" i="1"/>
  <c r="W21" i="1"/>
  <c r="Q21" i="1"/>
  <c r="O21" i="1"/>
  <c r="V21" i="1"/>
  <c r="N21" i="1"/>
  <c r="I9" i="1"/>
  <c r="C9" i="1" s="1"/>
  <c r="C8" i="1" s="1"/>
  <c r="I8" i="1" l="1"/>
  <c r="W9" i="1" l="1"/>
  <c r="V9" i="1"/>
  <c r="U9" i="1"/>
  <c r="T9" i="1"/>
  <c r="N9" i="1"/>
  <c r="R9" i="1"/>
  <c r="P9" i="1"/>
  <c r="Q9" i="1"/>
  <c r="O9" i="1"/>
  <c r="S9" i="1"/>
  <c r="W8" i="1" l="1"/>
  <c r="T8" i="1"/>
  <c r="O8" i="1"/>
  <c r="P8" i="1"/>
  <c r="V8" i="1"/>
  <c r="S8" i="1"/>
  <c r="Q8" i="1"/>
  <c r="R8" i="1"/>
  <c r="N8" i="1"/>
  <c r="U8" i="1"/>
</calcChain>
</file>

<file path=xl/sharedStrings.xml><?xml version="1.0" encoding="utf-8"?>
<sst xmlns="http://schemas.openxmlformats.org/spreadsheetml/2006/main" count="163" uniqueCount="149">
  <si>
    <t>AI kods</t>
  </si>
  <si>
    <t>Hospitalizāciju skaits</t>
  </si>
  <si>
    <r>
      <t xml:space="preserve">Kopā, </t>
    </r>
    <r>
      <rPr>
        <b/>
        <i/>
        <sz val="12"/>
        <rFont val="Times New Roman"/>
        <family val="1"/>
        <charset val="186"/>
      </rPr>
      <t>tajā skaitā</t>
    </r>
  </si>
  <si>
    <t>dzemdību palīdzība</t>
  </si>
  <si>
    <t>bērni</t>
  </si>
  <si>
    <t>citi</t>
  </si>
  <si>
    <t>Bērnu klīniskā universitātes slimnīca</t>
  </si>
  <si>
    <t>010011804</t>
  </si>
  <si>
    <t>Paula Stradiņa klīniskā universitātes slimnīca</t>
  </si>
  <si>
    <t>010011803</t>
  </si>
  <si>
    <t>Rīgas Austrumu klīniskā universitātes slimnīca</t>
  </si>
  <si>
    <t>010000234</t>
  </si>
  <si>
    <t>Daugavpils reģionālā slimnīca</t>
  </si>
  <si>
    <t>050020401</t>
  </si>
  <si>
    <t>Jelgavas pilsētas slimnīca</t>
  </si>
  <si>
    <t>090020301</t>
  </si>
  <si>
    <t>Jēkabpils reģionālā slimnīca</t>
  </si>
  <si>
    <t>110000048</t>
  </si>
  <si>
    <t>Liepājas reģionālā slimnīca</t>
  </si>
  <si>
    <t>170020401</t>
  </si>
  <si>
    <t>Rēzeknes slimnīca</t>
  </si>
  <si>
    <t>210020301</t>
  </si>
  <si>
    <t>Vidzemes slimnīca</t>
  </si>
  <si>
    <t>250000092</t>
  </si>
  <si>
    <t>Ziemeļkurzemes reģionālā slimnīca</t>
  </si>
  <si>
    <t>270020302</t>
  </si>
  <si>
    <t>Balvu un Gulbenes slimnīcu apvienība</t>
  </si>
  <si>
    <t>500200052</t>
  </si>
  <si>
    <t>Cēsu klīnika</t>
  </si>
  <si>
    <t>420200052</t>
  </si>
  <si>
    <t>Dobeles un apkārtnes slimnīca</t>
  </si>
  <si>
    <t>460200036</t>
  </si>
  <si>
    <t>Jūrmalas slimnīca</t>
  </si>
  <si>
    <t>130020302</t>
  </si>
  <si>
    <t>Kuldīgas slimnīca</t>
  </si>
  <si>
    <t>620200038</t>
  </si>
  <si>
    <t>Madonas slimnīca</t>
  </si>
  <si>
    <t>700200041</t>
  </si>
  <si>
    <t>Ogres rajona slimnīca</t>
  </si>
  <si>
    <t>740200008</t>
  </si>
  <si>
    <t>Rīgas 2. slimnīca</t>
  </si>
  <si>
    <t>010020302</t>
  </si>
  <si>
    <t>Traumatoloģijas un ortopēdijas slimnīca</t>
  </si>
  <si>
    <t>010011401</t>
  </si>
  <si>
    <t>*Dati atlasīti pēc ārstniecības iestāžu ievadīto pacientu grupu kodiem</t>
  </si>
  <si>
    <t>Ārstniecības iestāde (AI)</t>
  </si>
  <si>
    <r>
      <t>Nav publiski pieejams</t>
    </r>
    <r>
      <rPr>
        <sz val="11"/>
        <color rgb="FF000000"/>
        <rFont val="Wingdings"/>
        <charset val="2"/>
      </rPr>
      <t>¨</t>
    </r>
  </si>
  <si>
    <r>
      <t>Latvijas veselības aprūpes statistikas gadagrāmata</t>
    </r>
    <r>
      <rPr>
        <sz val="11"/>
        <color rgb="FF000000"/>
        <rFont val="Wingdings"/>
        <charset val="2"/>
      </rPr>
      <t>¨</t>
    </r>
  </si>
  <si>
    <r>
      <t>SPKC mājaslapa</t>
    </r>
    <r>
      <rPr>
        <sz val="11"/>
        <color rgb="FF000000"/>
        <rFont val="Wingdings"/>
        <charset val="2"/>
      </rPr>
      <t>¨</t>
    </r>
  </si>
  <si>
    <r>
      <t>NVD mājaslapa</t>
    </r>
    <r>
      <rPr>
        <sz val="11"/>
        <color rgb="FF000000"/>
        <rFont val="Wingdings"/>
        <charset val="2"/>
      </rPr>
      <t>þ</t>
    </r>
  </si>
  <si>
    <t xml:space="preserve">Vieta, kur rādītājs publicēts </t>
  </si>
  <si>
    <r>
      <t>Nacionāla</t>
    </r>
    <r>
      <rPr>
        <sz val="11"/>
        <color rgb="FF000000"/>
        <rFont val="Wingdings"/>
        <charset val="2"/>
      </rPr>
      <t>þ</t>
    </r>
    <r>
      <rPr>
        <sz val="11"/>
        <color rgb="FF000000"/>
        <rFont val="Times New Roman"/>
        <family val="1"/>
        <charset val="186"/>
      </rPr>
      <t>Reģionāla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 xml:space="preserve"> Ārstniecības iestāžu līmenī</t>
    </r>
    <r>
      <rPr>
        <sz val="11"/>
        <color rgb="FF000000"/>
        <rFont val="Wingdings"/>
        <charset val="2"/>
      </rPr>
      <t>þ</t>
    </r>
  </si>
  <si>
    <t xml:space="preserve">Rādītāja aptvere </t>
  </si>
  <si>
    <r>
      <t>Reizi ceturksnī</t>
    </r>
    <r>
      <rPr>
        <sz val="11"/>
        <color rgb="FF000000"/>
        <rFont val="Wingdings"/>
        <charset val="2"/>
      </rPr>
      <t>þ</t>
    </r>
    <r>
      <rPr>
        <sz val="11"/>
        <color rgb="FF000000"/>
        <rFont val="Times New Roman"/>
        <family val="1"/>
        <charset val="186"/>
      </rPr>
      <t>Reizi pusgadā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gadā</t>
    </r>
    <r>
      <rPr>
        <sz val="11"/>
        <color rgb="FF000000"/>
        <rFont val="Wingdings"/>
        <charset val="2"/>
      </rPr>
      <t>¨</t>
    </r>
  </si>
  <si>
    <r>
      <t>Katru dienu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nedēļā</t>
    </r>
    <r>
      <rPr>
        <sz val="11"/>
        <color rgb="FF000000"/>
        <rFont val="Wingdings"/>
        <charset val="2"/>
      </rPr>
      <t>¨</t>
    </r>
    <r>
      <rPr>
        <sz val="11"/>
        <color rgb="FF000000"/>
        <rFont val="Times New Roman"/>
        <family val="1"/>
        <charset val="186"/>
      </rPr>
      <t>Reizi mēnesī</t>
    </r>
    <r>
      <rPr>
        <sz val="11"/>
        <color rgb="FF000000"/>
        <rFont val="Wingdings"/>
        <charset val="2"/>
      </rPr>
      <t>¨</t>
    </r>
  </si>
  <si>
    <t xml:space="preserve">Rādītāja ziņošanas biežums </t>
  </si>
  <si>
    <t xml:space="preserve">Rādītāja monitorēšanas biežums </t>
  </si>
  <si>
    <t>Mērķa grupa</t>
  </si>
  <si>
    <t xml:space="preserve">Datu apkopošanas biežums </t>
  </si>
  <si>
    <t> 100%</t>
  </si>
  <si>
    <t>Datu pilnīgums</t>
  </si>
  <si>
    <t>Izslēgšanas kritēriji</t>
  </si>
  <si>
    <t>Iekļaušanas kritēriji</t>
  </si>
  <si>
    <t>Saucējs</t>
  </si>
  <si>
    <t>Skaitītājs</t>
  </si>
  <si>
    <t>Aprēķins</t>
  </si>
  <si>
    <t>Datu avots</t>
  </si>
  <si>
    <t xml:space="preserve">Rādītāja klasifikācija </t>
  </si>
  <si>
    <t>Definīcija</t>
  </si>
  <si>
    <t>Nosaukums</t>
  </si>
  <si>
    <t>-Nacionālā veselības dienesta Stacionāro pakalpojumu datu bāze</t>
  </si>
  <si>
    <r>
      <t>(Attiecīgās hospitalizācijas grupas hospitalizāciju skaits /</t>
    </r>
    <r>
      <rPr>
        <sz val="11"/>
        <color theme="1"/>
        <rFont val="Times New Roman"/>
        <family val="1"/>
        <charset val="186"/>
      </rPr>
      <t xml:space="preserve"> </t>
    </r>
    <r>
      <rPr>
        <sz val="11"/>
        <color rgb="FF000000"/>
        <rFont val="Times New Roman"/>
        <family val="1"/>
        <charset val="186"/>
      </rPr>
      <t>Hospitalizāciju skaits) *100</t>
    </r>
  </si>
  <si>
    <t>Attiecīgās hospitalizācijas grupas hospitalizāciju skaits.</t>
  </si>
  <si>
    <t>Izdalītās grupas:</t>
  </si>
  <si>
    <r>
      <t>1.</t>
    </r>
    <r>
      <rPr>
        <sz val="7"/>
        <color rgb="FF000000"/>
        <rFont val="Times New Roman"/>
        <family val="1"/>
        <charset val="186"/>
      </rPr>
      <t xml:space="preserve">       </t>
    </r>
    <r>
      <rPr>
        <sz val="11"/>
        <color rgb="FF000000"/>
        <rFont val="Times New Roman"/>
        <family val="1"/>
        <charset val="186"/>
      </rPr>
      <t>Bērni- pacienta vecums uz iestāšanos mazāks kā 18 gadi</t>
    </r>
  </si>
  <si>
    <r>
      <t>2.</t>
    </r>
    <r>
      <rPr>
        <sz val="7"/>
        <color rgb="FF000000"/>
        <rFont val="Times New Roman"/>
        <family val="1"/>
        <charset val="186"/>
      </rPr>
      <t xml:space="preserve">       </t>
    </r>
    <r>
      <rPr>
        <sz val="11"/>
        <color rgb="FF000000"/>
        <rFont val="Times New Roman"/>
        <family val="1"/>
        <charset val="186"/>
      </rPr>
      <t>Dzemdības- pacientei veikta kāda no dzemdību maipulācijām (16100 - Dzemdības ārpus stacionāra; 16106 - Fizioloģiskās dzemdības, 16107 - Dzemdības dzemdību patoloģijas gadījumā, 16108 - Dzemdības ekstraģenitālas patoloģijas gadījumā. 16115 – Ķeizargrieziens)</t>
    </r>
  </si>
  <si>
    <r>
      <t>Uz personu vērsta aprūpe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Efektivitāte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Drošība</t>
    </r>
    <r>
      <rPr>
        <sz val="11"/>
        <rFont val="Wingdings"/>
        <charset val="2"/>
      </rPr>
      <t>¨</t>
    </r>
  </si>
  <si>
    <r>
      <t>Labāka veselība un labklājība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>Veselības aprūpes resursi</t>
    </r>
    <r>
      <rPr>
        <sz val="11"/>
        <rFont val="Wingdings"/>
        <charset val="2"/>
      </rPr>
      <t>¨</t>
    </r>
    <r>
      <rPr>
        <sz val="11"/>
        <rFont val="Times New Roman"/>
        <family val="1"/>
        <charset val="186"/>
      </rPr>
      <t xml:space="preserve">Pārvaldība, vadība </t>
    </r>
    <r>
      <rPr>
        <sz val="11"/>
        <rFont val="Wingdings"/>
        <charset val="2"/>
      </rPr>
      <t>þ</t>
    </r>
  </si>
  <si>
    <t>U1</t>
  </si>
  <si>
    <t>U2</t>
  </si>
  <si>
    <t>U3</t>
  </si>
  <si>
    <t>U4</t>
  </si>
  <si>
    <t>U5</t>
  </si>
  <si>
    <t>Hospitalizāciju skaits kopā</t>
  </si>
  <si>
    <t>plānveida palīdzība</t>
  </si>
  <si>
    <t>3=4+5+6+7+8+9</t>
  </si>
  <si>
    <t>9=10+ 11+12+13</t>
  </si>
  <si>
    <r>
      <t xml:space="preserve">Triāžas prioritāte nav norādīta, 
</t>
    </r>
    <r>
      <rPr>
        <sz val="12"/>
        <rFont val="Times New Roman"/>
        <family val="1"/>
        <charset val="186"/>
      </rPr>
      <t>absolūtos skaitļos</t>
    </r>
  </si>
  <si>
    <r>
      <t xml:space="preserve">Triāžas prioritāte nav norādīta, 
</t>
    </r>
    <r>
      <rPr>
        <sz val="12"/>
        <rFont val="Times New Roman"/>
        <family val="1"/>
        <charset val="186"/>
      </rPr>
      <t>procentuāli</t>
    </r>
  </si>
  <si>
    <t>14=4/3*100</t>
  </si>
  <si>
    <t>15=5/3*100</t>
  </si>
  <si>
    <t>16=6/3*100</t>
  </si>
  <si>
    <t>17=7/3*100</t>
  </si>
  <si>
    <t>18=8/3*100</t>
  </si>
  <si>
    <t>19=9/3*100</t>
  </si>
  <si>
    <t>20=10/3*100</t>
  </si>
  <si>
    <t>21=11/3*100</t>
  </si>
  <si>
    <t>22=12/3*100</t>
  </si>
  <si>
    <t>23=13/3*100</t>
  </si>
  <si>
    <t>5) nav uzrādīta triāžas prioritāte kopā;</t>
  </si>
  <si>
    <r>
      <t>6)</t>
    </r>
    <r>
      <rPr>
        <sz val="11"/>
        <color theme="1"/>
        <rFont val="Times New Roman"/>
        <family val="1"/>
        <charset val="186"/>
      </rPr>
      <t xml:space="preserve"> </t>
    </r>
    <r>
      <rPr>
        <sz val="11"/>
        <color rgb="FF000000"/>
        <rFont val="Times New Roman"/>
        <family val="1"/>
        <charset val="186"/>
      </rPr>
      <t>nav uzrādīta triāžas prioritāte bērni;</t>
    </r>
  </si>
  <si>
    <r>
      <t>7)</t>
    </r>
    <r>
      <rPr>
        <sz val="11"/>
        <color theme="1"/>
        <rFont val="Times New Roman"/>
        <family val="1"/>
        <charset val="186"/>
      </rPr>
      <t xml:space="preserve"> </t>
    </r>
    <r>
      <rPr>
        <sz val="11"/>
        <color rgb="FF000000"/>
        <rFont val="Times New Roman"/>
        <family val="1"/>
        <charset val="186"/>
      </rPr>
      <t>nav uzrādīta triāžas prioritāte dzemdības;</t>
    </r>
  </si>
  <si>
    <r>
      <t>8)</t>
    </r>
    <r>
      <rPr>
        <sz val="11"/>
        <color theme="1"/>
        <rFont val="Times New Roman"/>
        <family val="1"/>
        <charset val="186"/>
      </rPr>
      <t xml:space="preserve"> </t>
    </r>
    <r>
      <rPr>
        <sz val="11"/>
        <color rgb="FF000000"/>
        <rFont val="Times New Roman"/>
        <family val="1"/>
        <charset val="186"/>
      </rPr>
      <t>nav uzrādīta triāžas prioritāte plānveida hospitalizācijas;</t>
    </r>
  </si>
  <si>
    <t>Uzrādīto triāžas prioritāti noska pēc ievadīto pacientu grupu kodiem:</t>
  </si>
  <si>
    <t>U1 - Pacients, kuram stacionāro neatliekamo palīdzību slimnīcas uzņemšanas nodaļā sniedz atbilstoši triāžas 1.prioritātei;</t>
  </si>
  <si>
    <t>U2 - Pacients, kuram stacionāro neatliekamo palīdzību slimnīcas uzņemšanas nodaļā sniedz atbilstoši triāžas 2.prioritātei;</t>
  </si>
  <si>
    <t>U3 - Pacients, kuram stacionāro neatliekamo palīdzību slimnīcas uzņemšanas nodaļā sniedz atbilstoši triāžas 3.prioritātei;</t>
  </si>
  <si>
    <t>U4 - Pacients, kuram stacionāro neatliekamo palīdzību slimnīcas uzņemšanas nodaļā sniedz atbilstoši triāžas 4.prioritātei;</t>
  </si>
  <si>
    <t>U5 - Pacients, kuram stacionāro neatliekamo palīdzību slimnīcas uzņemšanas nodaļā sniedz atbilstoši triāžas 5.prioritātei;</t>
  </si>
  <si>
    <t>Gadījumā, kad stacionārajā kartē uzrādīti divas atšķirīgas triāžas prioritātes, informācija tiek koriģēta uz nopietnāko prioritāti (ar īsāko medicīniskās palīdzības gaidīšanas laika intervālu)</t>
  </si>
  <si>
    <r>
      <t>3.</t>
    </r>
    <r>
      <rPr>
        <sz val="7"/>
        <color rgb="FF000000"/>
        <rFont val="Times New Roman"/>
        <family val="1"/>
        <charset val="186"/>
      </rPr>
      <t xml:space="preserve">       </t>
    </r>
    <r>
      <rPr>
        <sz val="11"/>
        <color rgb="FF000000"/>
        <rFont val="Times New Roman"/>
        <family val="1"/>
        <charset val="186"/>
      </rPr>
      <t>Plānveida iestāšanās kustības kods: 16 vai 19</t>
    </r>
  </si>
  <si>
    <r>
      <t>4.</t>
    </r>
    <r>
      <rPr>
        <sz val="7"/>
        <color rgb="FF000000"/>
        <rFont val="Times New Roman"/>
        <family val="1"/>
        <charset val="186"/>
      </rPr>
      <t xml:space="preserve">       </t>
    </r>
    <r>
      <rPr>
        <sz val="11"/>
        <color rgb="FF000000"/>
        <rFont val="Times New Roman"/>
        <family val="1"/>
        <charset val="186"/>
      </rPr>
      <t>Cits. Visi citi, kam</t>
    </r>
    <r>
      <rPr>
        <sz val="11"/>
        <color theme="1"/>
        <rFont val="Times New Roman"/>
        <family val="1"/>
        <charset val="186"/>
      </rPr>
      <t xml:space="preserve"> </t>
    </r>
    <r>
      <rPr>
        <sz val="11"/>
        <color rgb="FF000000"/>
        <rFont val="Times New Roman"/>
        <family val="1"/>
        <charset val="186"/>
      </rPr>
      <t>nav norādīta neviena no triāžas prioritātēm</t>
    </r>
  </si>
  <si>
    <t>Uzskaites dokumentos, kur nav norādīta neviena no triāžas prioritātēm, kartes tiek grupētas ievērojot sekojošu prioritāti:</t>
  </si>
  <si>
    <r>
      <t>Dati atspoguļo</t>
    </r>
    <r>
      <rPr>
        <sz val="11"/>
        <color theme="1"/>
        <rFont val="Times New Roman"/>
        <family val="1"/>
        <charset val="186"/>
      </rPr>
      <t xml:space="preserve"> </t>
    </r>
    <r>
      <rPr>
        <sz val="11"/>
        <color rgb="FF000000"/>
        <rFont val="Times New Roman"/>
        <family val="1"/>
        <charset val="186"/>
      </rPr>
      <t>stacionārajās kartēs norādītās triāžas prioritātes un to īpatsvaru</t>
    </r>
  </si>
  <si>
    <t>Ārstniecības iestāžu norādītās triāžas prioritātes stacionārajās kartēs</t>
  </si>
  <si>
    <r>
      <t>1) uzrādīta</t>
    </r>
    <r>
      <rPr>
        <b/>
        <sz val="11"/>
        <color rgb="FF000000"/>
        <rFont val="Times New Roman"/>
        <family val="1"/>
        <charset val="186"/>
      </rPr>
      <t xml:space="preserve"> </t>
    </r>
    <r>
      <rPr>
        <sz val="11"/>
        <color rgb="FF000000"/>
        <rFont val="Times New Roman"/>
        <family val="1"/>
        <charset val="186"/>
      </rPr>
      <t>triāžas prioritāte U1 - Pacients, kuram ieteicamais gaidīšanas laiks lielas pacientu plūsmas gadījumā līdz ārsta apskatei ir 0 minūtes;</t>
    </r>
  </si>
  <si>
    <r>
      <t>2)</t>
    </r>
    <r>
      <rPr>
        <sz val="11"/>
        <color theme="1"/>
        <rFont val="Times New Roman"/>
        <family val="1"/>
        <charset val="186"/>
      </rPr>
      <t xml:space="preserve"> </t>
    </r>
    <r>
      <rPr>
        <sz val="11"/>
        <color rgb="FF000000"/>
        <rFont val="Times New Roman"/>
        <family val="1"/>
        <charset val="186"/>
      </rPr>
      <t>uzrādīta triāžas prioritāte U2 - Pacients, kuram ieteicamais gaidīšanas laiks lielas pacientu plūsmas gadījumā līdz ārsta apskatei ir 10-15 minūtes;</t>
    </r>
  </si>
  <si>
    <r>
      <t>3)</t>
    </r>
    <r>
      <rPr>
        <sz val="11"/>
        <color theme="1"/>
        <rFont val="Times New Roman"/>
        <family val="1"/>
        <charset val="186"/>
      </rPr>
      <t xml:space="preserve"> </t>
    </r>
    <r>
      <rPr>
        <sz val="11"/>
        <color rgb="FF000000"/>
        <rFont val="Times New Roman"/>
        <family val="1"/>
        <charset val="186"/>
      </rPr>
      <t>uzrādīta triāžas prioritāte U3 - Pacients, kuram ieteicamais gaidīšanas laiks lielas pacientu plūsmas gadījumā līdz ārsta apskatei ir 30-60 minūtes;</t>
    </r>
  </si>
  <si>
    <r>
      <t>4)</t>
    </r>
    <r>
      <rPr>
        <sz val="11"/>
        <color theme="1"/>
        <rFont val="Times New Roman"/>
        <family val="1"/>
        <charset val="186"/>
      </rPr>
      <t xml:space="preserve"> </t>
    </r>
    <r>
      <rPr>
        <sz val="11"/>
        <color rgb="FF000000"/>
        <rFont val="Times New Roman"/>
        <family val="1"/>
        <charset val="186"/>
      </rPr>
      <t>uzrādīta triāžas prioritāte U4 - Pacients, kuram ieteicamais gaidīšanas laiks lielas pacientu plūsmas gadījumā līdz ārsta apskatei ir 120-240 minūtes;</t>
    </r>
  </si>
  <si>
    <t>5) uzrādīta triāžas prioritāte U5 - Pacients, kuram ieteicamais gaidīšanas laiks lielas pacientu plūsmas gadījumā līdz ārsta apskatei ir 240-bez ierobežojuma minūtes;</t>
  </si>
  <si>
    <t>Triāžas prioritātes līmenis</t>
  </si>
  <si>
    <t>Gaidīšanas laiks minūtēs uz ārsta pieņemšanu</t>
  </si>
  <si>
    <t>1.prioritāte</t>
  </si>
  <si>
    <t>2.prioritāte</t>
  </si>
  <si>
    <t>3. prioritāte</t>
  </si>
  <si>
    <t>30-60</t>
  </si>
  <si>
    <t>4. prioritāte</t>
  </si>
  <si>
    <t>120-240</t>
  </si>
  <si>
    <t>5. prioritāte</t>
  </si>
  <si>
    <t>240-nav ierobežots</t>
  </si>
  <si>
    <t>10-15</t>
  </si>
  <si>
    <t>Triāžas prioritāti raksturojošais vēlamais ārsta apskates gaidīšanas laiks lielas pacientu plūsmas gadījumā pēc Līgumu dokumentos ietvertās informācijas:</t>
  </si>
  <si>
    <t>KOPĀ/ VIDĒJI ārstniecības iestādēs</t>
  </si>
  <si>
    <t>(veiktais darbs absolūtos skaitļos un procentuāli no kopējā gadījuma skaita, neiekļaujot nekvotējamos stacionāros pakalpojumus, kas nav iekļauti rēķinā)</t>
  </si>
  <si>
    <t>Visi hospitalizētie pacienti III, IV, V līmeņa ārstniecības iestādēs, Rīgas 2.slimnīcā, Traumatoloģijas un ortopēdijas slimnīcā</t>
  </si>
  <si>
    <t>V līmeņa ārstniecības iestādes kopā</t>
  </si>
  <si>
    <t>IV līmeņa ārstniecības iestādes kopā</t>
  </si>
  <si>
    <t>III līmeņa ārstniecības iestādes</t>
  </si>
  <si>
    <t>Pamatojums datu apkopošanai-28.08.2018.Ministru kabineta noteikumi nr. 555 "Veselības aprūpes pakalpojumu organizēšanas un samaksas  kārtība"</t>
  </si>
  <si>
    <t>Pārskats par ārstniecības iestāžu norādītajām triāžas prioritāšu grupām stacionārajās kartēs</t>
  </si>
  <si>
    <t>9) nav uzrādīta triāžas prioritāte plānveida citi (nav uzrādīta triāžas prioritāte kopā- bērni-dzemdības-plānveida hospitalizācijas)</t>
  </si>
  <si>
    <r>
      <t xml:space="preserve">Triāžas prioritāte*, 
</t>
    </r>
    <r>
      <rPr>
        <sz val="12"/>
        <rFont val="Times New Roman"/>
        <family val="1"/>
        <charset val="186"/>
      </rPr>
      <t>absolūtos skaitļos</t>
    </r>
  </si>
  <si>
    <r>
      <t xml:space="preserve">Triāžas prioritāte*, 
</t>
    </r>
    <r>
      <rPr>
        <sz val="12"/>
        <rFont val="Times New Roman"/>
        <family val="1"/>
        <charset val="186"/>
      </rPr>
      <t>procentuāli</t>
    </r>
  </si>
  <si>
    <t>V līmeņa specializētās ārstniecības iestādes**</t>
  </si>
  <si>
    <t>Specializētās ārstniecības iestādes**</t>
  </si>
  <si>
    <t>** Pārskatā iekļautas tika attiecīgās slimnīcu grupas slimnīcas, kam jāveic pacientu triāžas šifrēšana</t>
  </si>
  <si>
    <t>Pārskata periods: 2021. gada janvāris - jūnijs</t>
  </si>
  <si>
    <t>Atskaite ietver stacionārās kartes apmaksājamā statusā, ar izrakstīšanas datumu no 1.janvāra līdz 30.jūnijam</t>
  </si>
  <si>
    <r>
      <t xml:space="preserve">Pamatojoties uz Nacionālā veselības dienesta mājas lapā norādīto Līgumu dokumentu informāciju </t>
    </r>
    <r>
      <rPr>
        <i/>
        <sz val="11"/>
        <color theme="1"/>
        <rFont val="Times New Roman"/>
        <family val="1"/>
        <charset val="186"/>
      </rPr>
      <t>Pacientu triāžas kārtība neatliekamās medicīniskās palīdzības uzņemšanas nodaļā un triāžas forma</t>
    </r>
    <r>
      <rPr>
        <sz val="11"/>
        <color theme="1"/>
        <rFont val="Times New Roman"/>
        <family val="1"/>
        <charset val="186"/>
      </rPr>
      <t xml:space="preserve"> (https://www.vmnvd.gov.lv/lv/pacientu-triazas-kartiba-neatliekamas-mediciniskas-palidzibas-uznemsanas-nodala-un-triazas-forma).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</si>
</sst>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0"/>
      <name val="Arial"/>
      <family val="2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b/>
      <i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4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color rgb="FF000000"/>
      <name val="Wingdings"/>
      <charset val="2"/>
    </font>
    <font>
      <b/>
      <sz val="11"/>
      <color rgb="FF000000"/>
      <name val="Times New Roman"/>
      <family val="1"/>
      <charset val="186"/>
    </font>
    <font>
      <sz val="7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Wingdings"/>
      <charset val="2"/>
    </font>
    <font>
      <i/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4"/>
      <color theme="1"/>
      <name val="Times New Roman"/>
      <family val="1"/>
      <charset val="186"/>
    </font>
    <font>
      <sz val="12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9933"/>
        <bgColor indexed="64"/>
      </patternFill>
    </fill>
    <fill>
      <patternFill patternType="solid">
        <fgColor rgb="FFF0B26E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3">
    <xf numFmtId="0" fontId="0" fillId="0" borderId="0"/>
    <xf numFmtId="9" fontId="3" fillId="0" borderId="0" applyFont="0" applyFill="0" applyBorder="0" applyAlignment="0" applyProtection="0"/>
    <xf numFmtId="0" fontId="6" fillId="0" borderId="0"/>
    <xf numFmtId="0" fontId="2" fillId="0" borderId="0"/>
    <xf numFmtId="0" fontId="1" fillId="0" borderId="0"/>
    <xf numFmtId="0" fontId="29" fillId="0" borderId="0"/>
    <xf numFmtId="0" fontId="3" fillId="0" borderId="0"/>
    <xf numFmtId="43" fontId="29" fillId="0" borderId="0" applyFont="0" applyFill="0" applyBorder="0" applyAlignment="0" applyProtection="0"/>
    <xf numFmtId="0" fontId="30" fillId="0" borderId="0"/>
    <xf numFmtId="0" fontId="3" fillId="0" borderId="0"/>
    <xf numFmtId="0" fontId="29" fillId="0" borderId="0"/>
    <xf numFmtId="0" fontId="29" fillId="0" borderId="0"/>
    <xf numFmtId="0" fontId="6" fillId="0" borderId="0"/>
  </cellStyleXfs>
  <cellXfs count="156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8" fillId="2" borderId="9" xfId="2" applyNumberFormat="1" applyFont="1" applyFill="1" applyBorder="1" applyAlignment="1" applyProtection="1">
      <alignment horizontal="center" vertical="center" wrapText="1"/>
    </xf>
    <xf numFmtId="0" fontId="8" fillId="2" borderId="10" xfId="2" applyNumberFormat="1" applyFont="1" applyFill="1" applyBorder="1" applyAlignment="1" applyProtection="1">
      <alignment horizontal="center" vertical="center" wrapText="1"/>
    </xf>
    <xf numFmtId="0" fontId="10" fillId="2" borderId="10" xfId="2" applyNumberFormat="1" applyFont="1" applyFill="1" applyBorder="1" applyAlignment="1" applyProtection="1">
      <alignment horizontal="center" vertical="center" wrapText="1"/>
    </xf>
    <xf numFmtId="0" fontId="10" fillId="2" borderId="7" xfId="2" applyNumberFormat="1" applyFont="1" applyFill="1" applyBorder="1" applyAlignment="1" applyProtection="1">
      <alignment horizontal="center" vertical="center" wrapText="1"/>
    </xf>
    <xf numFmtId="0" fontId="11" fillId="0" borderId="11" xfId="2" applyNumberFormat="1" applyFont="1" applyFill="1" applyBorder="1" applyAlignment="1" applyProtection="1">
      <alignment horizontal="center" vertical="center" wrapText="1"/>
    </xf>
    <xf numFmtId="0" fontId="11" fillId="0" borderId="12" xfId="2" applyNumberFormat="1" applyFont="1" applyFill="1" applyBorder="1" applyAlignment="1" applyProtection="1">
      <alignment horizontal="center" vertical="center" wrapText="1"/>
    </xf>
    <xf numFmtId="0" fontId="11" fillId="0" borderId="13" xfId="2" applyNumberFormat="1" applyFont="1" applyFill="1" applyBorder="1" applyAlignment="1" applyProtection="1">
      <alignment horizontal="center" vertical="center" wrapText="1"/>
    </xf>
    <xf numFmtId="0" fontId="12" fillId="0" borderId="14" xfId="2" applyNumberFormat="1" applyFont="1" applyFill="1" applyBorder="1" applyAlignment="1" applyProtection="1">
      <alignment horizontal="center" vertical="center" wrapText="1"/>
    </xf>
    <xf numFmtId="0" fontId="12" fillId="0" borderId="15" xfId="2" applyNumberFormat="1" applyFont="1" applyFill="1" applyBorder="1" applyAlignment="1" applyProtection="1">
      <alignment horizontal="center" vertical="center" wrapText="1"/>
    </xf>
    <xf numFmtId="0" fontId="13" fillId="0" borderId="15" xfId="2" applyNumberFormat="1" applyFont="1" applyFill="1" applyBorder="1" applyAlignment="1" applyProtection="1">
      <alignment horizontal="center" vertical="center" wrapText="1"/>
    </xf>
    <xf numFmtId="0" fontId="13" fillId="0" borderId="12" xfId="2" applyNumberFormat="1" applyFont="1" applyFill="1" applyBorder="1" applyAlignment="1" applyProtection="1">
      <alignment horizontal="center" vertical="center" wrapText="1"/>
    </xf>
    <xf numFmtId="0" fontId="12" fillId="0" borderId="11" xfId="2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wrapText="1"/>
    </xf>
    <xf numFmtId="0" fontId="15" fillId="0" borderId="0" xfId="0" applyFont="1"/>
    <xf numFmtId="3" fontId="4" fillId="0" borderId="8" xfId="0" applyNumberFormat="1" applyFont="1" applyBorder="1"/>
    <xf numFmtId="3" fontId="4" fillId="0" borderId="10" xfId="0" applyNumberFormat="1" applyFont="1" applyBorder="1"/>
    <xf numFmtId="3" fontId="17" fillId="0" borderId="10" xfId="0" applyNumberFormat="1" applyFont="1" applyBorder="1"/>
    <xf numFmtId="3" fontId="17" fillId="0" borderId="7" xfId="0" applyNumberFormat="1" applyFont="1" applyBorder="1"/>
    <xf numFmtId="164" fontId="4" fillId="0" borderId="10" xfId="1" applyNumberFormat="1" applyFont="1" applyBorder="1"/>
    <xf numFmtId="164" fontId="17" fillId="0" borderId="10" xfId="1" applyNumberFormat="1" applyFont="1" applyBorder="1"/>
    <xf numFmtId="164" fontId="17" fillId="0" borderId="7" xfId="1" applyNumberFormat="1" applyFont="1" applyBorder="1"/>
    <xf numFmtId="3" fontId="4" fillId="0" borderId="13" xfId="0" applyNumberFormat="1" applyFont="1" applyBorder="1"/>
    <xf numFmtId="3" fontId="4" fillId="0" borderId="15" xfId="0" applyNumberFormat="1" applyFont="1" applyBorder="1"/>
    <xf numFmtId="3" fontId="17" fillId="0" borderId="15" xfId="0" applyNumberFormat="1" applyFont="1" applyBorder="1"/>
    <xf numFmtId="3" fontId="17" fillId="0" borderId="12" xfId="0" applyNumberFormat="1" applyFont="1" applyBorder="1"/>
    <xf numFmtId="164" fontId="4" fillId="0" borderId="15" xfId="1" applyNumberFormat="1" applyFont="1" applyBorder="1"/>
    <xf numFmtId="164" fontId="17" fillId="0" borderId="15" xfId="1" applyNumberFormat="1" applyFont="1" applyBorder="1"/>
    <xf numFmtId="164" fontId="17" fillId="0" borderId="12" xfId="1" applyNumberFormat="1" applyFont="1" applyBorder="1"/>
    <xf numFmtId="0" fontId="18" fillId="0" borderId="0" xfId="0" applyFont="1"/>
    <xf numFmtId="0" fontId="18" fillId="0" borderId="0" xfId="0" applyFont="1" applyAlignment="1"/>
    <xf numFmtId="0" fontId="19" fillId="0" borderId="0" xfId="0" applyFont="1"/>
    <xf numFmtId="0" fontId="19" fillId="0" borderId="0" xfId="0" applyFont="1" applyAlignment="1"/>
    <xf numFmtId="0" fontId="4" fillId="0" borderId="0" xfId="0" applyFont="1" applyAlignment="1"/>
    <xf numFmtId="0" fontId="7" fillId="2" borderId="2" xfId="2" applyNumberFormat="1" applyFont="1" applyFill="1" applyBorder="1" applyAlignment="1" applyProtection="1">
      <alignment horizontal="center" vertical="center" wrapText="1"/>
    </xf>
    <xf numFmtId="0" fontId="7" fillId="2" borderId="9" xfId="2" applyNumberFormat="1" applyFont="1" applyFill="1" applyBorder="1" applyAlignment="1" applyProtection="1">
      <alignment horizontal="center" vertical="center" wrapText="1"/>
    </xf>
    <xf numFmtId="0" fontId="8" fillId="2" borderId="7" xfId="2" applyNumberFormat="1" applyFont="1" applyFill="1" applyBorder="1" applyAlignment="1" applyProtection="1">
      <alignment horizontal="center" vertical="center" wrapText="1"/>
    </xf>
    <xf numFmtId="0" fontId="12" fillId="0" borderId="12" xfId="2" applyNumberFormat="1" applyFont="1" applyFill="1" applyBorder="1" applyAlignment="1" applyProtection="1">
      <alignment horizontal="center" vertical="center" wrapText="1"/>
    </xf>
    <xf numFmtId="3" fontId="4" fillId="0" borderId="7" xfId="0" applyNumberFormat="1" applyFont="1" applyBorder="1"/>
    <xf numFmtId="3" fontId="4" fillId="0" borderId="12" xfId="0" applyNumberFormat="1" applyFont="1" applyBorder="1"/>
    <xf numFmtId="0" fontId="11" fillId="0" borderId="14" xfId="2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justify" vertical="center"/>
    </xf>
    <xf numFmtId="164" fontId="4" fillId="0" borderId="7" xfId="1" applyNumberFormat="1" applyFont="1" applyBorder="1"/>
    <xf numFmtId="164" fontId="4" fillId="0" borderId="12" xfId="1" applyNumberFormat="1" applyFont="1" applyBorder="1"/>
    <xf numFmtId="0" fontId="27" fillId="0" borderId="0" xfId="0" applyFont="1" applyFill="1" applyAlignment="1">
      <alignment vertical="center"/>
    </xf>
    <xf numFmtId="0" fontId="19" fillId="0" borderId="0" xfId="0" applyFont="1" applyFill="1"/>
    <xf numFmtId="0" fontId="18" fillId="0" borderId="0" xfId="0" applyFont="1" applyFill="1"/>
    <xf numFmtId="0" fontId="18" fillId="0" borderId="0" xfId="0" applyFont="1" applyFill="1" applyAlignment="1">
      <alignment vertical="center"/>
    </xf>
    <xf numFmtId="0" fontId="7" fillId="2" borderId="6" xfId="2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/>
    <xf numFmtId="0" fontId="17" fillId="0" borderId="0" xfId="0" applyFont="1" applyFill="1"/>
    <xf numFmtId="0" fontId="5" fillId="0" borderId="0" xfId="0" applyFont="1" applyFill="1" applyAlignment="1">
      <alignment horizontal="left" wrapText="1"/>
    </xf>
    <xf numFmtId="0" fontId="7" fillId="2" borderId="26" xfId="2" applyNumberFormat="1" applyFont="1" applyFill="1" applyBorder="1" applyAlignment="1" applyProtection="1">
      <alignment horizontal="left" vertical="center" wrapText="1"/>
    </xf>
    <xf numFmtId="0" fontId="7" fillId="2" borderId="27" xfId="2" applyNumberFormat="1" applyFont="1" applyFill="1" applyBorder="1" applyAlignment="1" applyProtection="1">
      <alignment horizontal="center" vertical="center" wrapText="1"/>
    </xf>
    <xf numFmtId="3" fontId="7" fillId="2" borderId="23" xfId="2" applyNumberFormat="1" applyFont="1" applyFill="1" applyBorder="1" applyAlignment="1" applyProtection="1">
      <alignment horizontal="right" vertical="center" wrapText="1"/>
    </xf>
    <xf numFmtId="3" fontId="7" fillId="2" borderId="28" xfId="2" applyNumberFormat="1" applyFont="1" applyFill="1" applyBorder="1" applyAlignment="1" applyProtection="1">
      <alignment horizontal="right" vertical="center" wrapText="1"/>
    </xf>
    <xf numFmtId="3" fontId="7" fillId="2" borderId="27" xfId="2" applyNumberFormat="1" applyFont="1" applyFill="1" applyBorder="1" applyAlignment="1" applyProtection="1">
      <alignment horizontal="right" vertical="center" wrapText="1"/>
    </xf>
    <xf numFmtId="3" fontId="9" fillId="2" borderId="28" xfId="2" applyNumberFormat="1" applyFont="1" applyFill="1" applyBorder="1" applyAlignment="1" applyProtection="1">
      <alignment horizontal="right" vertical="center" wrapText="1"/>
    </xf>
    <xf numFmtId="3" fontId="9" fillId="2" borderId="27" xfId="2" applyNumberFormat="1" applyFont="1" applyFill="1" applyBorder="1" applyAlignment="1" applyProtection="1">
      <alignment horizontal="right" vertical="center" wrapText="1"/>
    </xf>
    <xf numFmtId="3" fontId="4" fillId="0" borderId="10" xfId="0" applyNumberFormat="1" applyFont="1" applyFill="1" applyBorder="1"/>
    <xf numFmtId="3" fontId="17" fillId="0" borderId="10" xfId="0" applyNumberFormat="1" applyFont="1" applyFill="1" applyBorder="1"/>
    <xf numFmtId="0" fontId="31" fillId="0" borderId="6" xfId="5" applyFont="1" applyFill="1" applyBorder="1" applyAlignment="1">
      <alignment horizontal="left" indent="2"/>
    </xf>
    <xf numFmtId="0" fontId="31" fillId="0" borderId="7" xfId="5" applyFont="1" applyFill="1" applyBorder="1" applyAlignment="1"/>
    <xf numFmtId="0" fontId="31" fillId="0" borderId="11" xfId="5" applyFont="1" applyFill="1" applyBorder="1" applyAlignment="1">
      <alignment horizontal="left" indent="2"/>
    </xf>
    <xf numFmtId="0" fontId="31" fillId="0" borderId="12" xfId="5" applyFont="1" applyFill="1" applyBorder="1" applyAlignment="1"/>
    <xf numFmtId="3" fontId="4" fillId="0" borderId="8" xfId="0" applyNumberFormat="1" applyFont="1" applyFill="1" applyBorder="1"/>
    <xf numFmtId="0" fontId="8" fillId="2" borderId="6" xfId="2" applyNumberFormat="1" applyFont="1" applyFill="1" applyBorder="1" applyAlignment="1" applyProtection="1">
      <alignment horizontal="center" vertical="center" wrapText="1"/>
    </xf>
    <xf numFmtId="3" fontId="7" fillId="2" borderId="26" xfId="2" applyNumberFormat="1" applyFont="1" applyFill="1" applyBorder="1" applyAlignment="1" applyProtection="1">
      <alignment horizontal="right" vertical="center" wrapText="1"/>
    </xf>
    <xf numFmtId="3" fontId="4" fillId="0" borderId="6" xfId="0" applyNumberFormat="1" applyFont="1" applyFill="1" applyBorder="1"/>
    <xf numFmtId="3" fontId="4" fillId="0" borderId="7" xfId="0" applyNumberFormat="1" applyFont="1" applyFill="1" applyBorder="1"/>
    <xf numFmtId="3" fontId="17" fillId="0" borderId="7" xfId="0" applyNumberFormat="1" applyFont="1" applyFill="1" applyBorder="1"/>
    <xf numFmtId="3" fontId="15" fillId="3" borderId="1" xfId="0" applyNumberFormat="1" applyFont="1" applyFill="1" applyBorder="1"/>
    <xf numFmtId="3" fontId="15" fillId="3" borderId="3" xfId="0" applyNumberFormat="1" applyFont="1" applyFill="1" applyBorder="1"/>
    <xf numFmtId="3" fontId="15" fillId="3" borderId="5" xfId="0" applyNumberFormat="1" applyFont="1" applyFill="1" applyBorder="1"/>
    <xf numFmtId="3" fontId="15" fillId="3" borderId="2" xfId="0" applyNumberFormat="1" applyFont="1" applyFill="1" applyBorder="1"/>
    <xf numFmtId="3" fontId="16" fillId="3" borderId="5" xfId="0" applyNumberFormat="1" applyFont="1" applyFill="1" applyBorder="1"/>
    <xf numFmtId="3" fontId="16" fillId="3" borderId="2" xfId="0" applyNumberFormat="1" applyFont="1" applyFill="1" applyBorder="1"/>
    <xf numFmtId="3" fontId="4" fillId="0" borderId="13" xfId="0" applyNumberFormat="1" applyFont="1" applyFill="1" applyBorder="1"/>
    <xf numFmtId="3" fontId="4" fillId="0" borderId="11" xfId="0" applyNumberFormat="1" applyFont="1" applyFill="1" applyBorder="1"/>
    <xf numFmtId="3" fontId="4" fillId="0" borderId="15" xfId="0" applyNumberFormat="1" applyFont="1" applyFill="1" applyBorder="1"/>
    <xf numFmtId="3" fontId="4" fillId="0" borderId="12" xfId="0" applyNumberFormat="1" applyFont="1" applyFill="1" applyBorder="1"/>
    <xf numFmtId="3" fontId="17" fillId="0" borderId="15" xfId="0" applyNumberFormat="1" applyFont="1" applyFill="1" applyBorder="1"/>
    <xf numFmtId="3" fontId="17" fillId="0" borderId="12" xfId="0" applyNumberFormat="1" applyFont="1" applyFill="1" applyBorder="1"/>
    <xf numFmtId="0" fontId="7" fillId="3" borderId="1" xfId="5" applyFont="1" applyFill="1" applyBorder="1" applyAlignment="1">
      <alignment horizontal="left" indent="1"/>
    </xf>
    <xf numFmtId="0" fontId="7" fillId="3" borderId="2" xfId="5" applyFont="1" applyFill="1" applyBorder="1" applyAlignment="1"/>
    <xf numFmtId="3" fontId="4" fillId="0" borderId="6" xfId="0" applyNumberFormat="1" applyFont="1" applyBorder="1"/>
    <xf numFmtId="3" fontId="4" fillId="0" borderId="11" xfId="0" applyNumberFormat="1" applyFont="1" applyBorder="1"/>
    <xf numFmtId="0" fontId="19" fillId="0" borderId="0" xfId="0" applyFont="1" applyFill="1" applyAlignment="1">
      <alignment horizontal="left"/>
    </xf>
    <xf numFmtId="0" fontId="19" fillId="0" borderId="0" xfId="0" applyFont="1" applyFill="1" applyAlignment="1">
      <alignment horizontal="left" wrapText="1"/>
    </xf>
    <xf numFmtId="0" fontId="27" fillId="0" borderId="10" xfId="0" applyFont="1" applyFill="1" applyBorder="1" applyAlignment="1">
      <alignment vertical="center"/>
    </xf>
    <xf numFmtId="0" fontId="27" fillId="0" borderId="10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vertical="center"/>
    </xf>
    <xf numFmtId="0" fontId="19" fillId="0" borderId="10" xfId="0" applyFont="1" applyFill="1" applyBorder="1"/>
    <xf numFmtId="0" fontId="19" fillId="0" borderId="10" xfId="0" applyFont="1" applyFill="1" applyBorder="1" applyAlignment="1">
      <alignment horizontal="center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32" fillId="0" borderId="10" xfId="10" applyFont="1" applyBorder="1" applyAlignment="1">
      <alignment horizontal="left" vertical="center" wrapText="1"/>
    </xf>
    <xf numFmtId="0" fontId="31" fillId="0" borderId="0" xfId="10" applyFont="1"/>
    <xf numFmtId="0" fontId="7" fillId="0" borderId="0" xfId="11" applyFont="1" applyAlignment="1">
      <alignment horizontal="left" vertical="center"/>
    </xf>
    <xf numFmtId="0" fontId="31" fillId="0" borderId="0" xfId="12" applyFont="1"/>
    <xf numFmtId="164" fontId="7" fillId="2" borderId="26" xfId="1" applyNumberFormat="1" applyFont="1" applyFill="1" applyBorder="1" applyAlignment="1" applyProtection="1">
      <alignment horizontal="right" vertical="center" wrapText="1"/>
    </xf>
    <xf numFmtId="164" fontId="7" fillId="2" borderId="28" xfId="1" applyNumberFormat="1" applyFont="1" applyFill="1" applyBorder="1" applyAlignment="1" applyProtection="1">
      <alignment horizontal="right" vertical="center" wrapText="1"/>
    </xf>
    <xf numFmtId="164" fontId="7" fillId="2" borderId="27" xfId="1" applyNumberFormat="1" applyFont="1" applyFill="1" applyBorder="1" applyAlignment="1" applyProtection="1">
      <alignment horizontal="right" vertical="center" wrapText="1"/>
    </xf>
    <xf numFmtId="164" fontId="9" fillId="2" borderId="28" xfId="1" applyNumberFormat="1" applyFont="1" applyFill="1" applyBorder="1" applyAlignment="1" applyProtection="1">
      <alignment horizontal="right" vertical="center" wrapText="1"/>
    </xf>
    <xf numFmtId="164" fontId="9" fillId="2" borderId="27" xfId="1" applyNumberFormat="1" applyFont="1" applyFill="1" applyBorder="1" applyAlignment="1" applyProtection="1">
      <alignment horizontal="right" vertical="center" wrapText="1"/>
    </xf>
    <xf numFmtId="164" fontId="15" fillId="3" borderId="1" xfId="1" applyNumberFormat="1" applyFont="1" applyFill="1" applyBorder="1"/>
    <xf numFmtId="164" fontId="15" fillId="3" borderId="5" xfId="1" applyNumberFormat="1" applyFont="1" applyFill="1" applyBorder="1"/>
    <xf numFmtId="164" fontId="15" fillId="3" borderId="2" xfId="1" applyNumberFormat="1" applyFont="1" applyFill="1" applyBorder="1"/>
    <xf numFmtId="164" fontId="16" fillId="3" borderId="5" xfId="1" applyNumberFormat="1" applyFont="1" applyFill="1" applyBorder="1"/>
    <xf numFmtId="164" fontId="16" fillId="3" borderId="2" xfId="1" applyNumberFormat="1" applyFont="1" applyFill="1" applyBorder="1"/>
    <xf numFmtId="164" fontId="4" fillId="0" borderId="6" xfId="1" applyNumberFormat="1" applyFont="1" applyFill="1" applyBorder="1"/>
    <xf numFmtId="164" fontId="4" fillId="0" borderId="10" xfId="1" applyNumberFormat="1" applyFont="1" applyFill="1" applyBorder="1"/>
    <xf numFmtId="164" fontId="4" fillId="0" borderId="7" xfId="1" applyNumberFormat="1" applyFont="1" applyFill="1" applyBorder="1"/>
    <xf numFmtId="164" fontId="17" fillId="0" borderId="10" xfId="1" applyNumberFormat="1" applyFont="1" applyFill="1" applyBorder="1"/>
    <xf numFmtId="164" fontId="17" fillId="0" borderId="7" xfId="1" applyNumberFormat="1" applyFont="1" applyFill="1" applyBorder="1"/>
    <xf numFmtId="164" fontId="4" fillId="0" borderId="11" xfId="1" applyNumberFormat="1" applyFont="1" applyFill="1" applyBorder="1"/>
    <xf numFmtId="164" fontId="4" fillId="0" borderId="15" xfId="1" applyNumberFormat="1" applyFont="1" applyFill="1" applyBorder="1"/>
    <xf numFmtId="164" fontId="4" fillId="0" borderId="12" xfId="1" applyNumberFormat="1" applyFont="1" applyFill="1" applyBorder="1"/>
    <xf numFmtId="164" fontId="17" fillId="0" borderId="15" xfId="1" applyNumberFormat="1" applyFont="1" applyFill="1" applyBorder="1"/>
    <xf numFmtId="164" fontId="17" fillId="0" borderId="12" xfId="1" applyNumberFormat="1" applyFont="1" applyFill="1" applyBorder="1"/>
    <xf numFmtId="164" fontId="4" fillId="0" borderId="11" xfId="1" applyNumberFormat="1" applyFont="1" applyBorder="1"/>
    <xf numFmtId="164" fontId="4" fillId="0" borderId="6" xfId="1" applyNumberFormat="1" applyFont="1" applyBorder="1"/>
    <xf numFmtId="0" fontId="20" fillId="0" borderId="16" xfId="0" applyFont="1" applyFill="1" applyBorder="1" applyAlignment="1">
      <alignment vertical="center"/>
    </xf>
    <xf numFmtId="0" fontId="22" fillId="0" borderId="24" xfId="0" applyFont="1" applyFill="1" applyBorder="1" applyAlignment="1">
      <alignment vertical="center"/>
    </xf>
    <xf numFmtId="0" fontId="2" fillId="0" borderId="0" xfId="3" applyFont="1" applyFill="1"/>
    <xf numFmtId="0" fontId="20" fillId="0" borderId="20" xfId="0" applyFont="1" applyFill="1" applyBorder="1" applyAlignment="1">
      <alignment vertical="center"/>
    </xf>
    <xf numFmtId="0" fontId="20" fillId="0" borderId="19" xfId="0" applyFont="1" applyFill="1" applyBorder="1" applyAlignment="1">
      <alignment vertical="center"/>
    </xf>
    <xf numFmtId="0" fontId="24" fillId="0" borderId="21" xfId="0" applyFont="1" applyFill="1" applyBorder="1" applyAlignment="1">
      <alignment vertical="center"/>
    </xf>
    <xf numFmtId="0" fontId="24" fillId="0" borderId="19" xfId="0" applyFont="1" applyFill="1" applyBorder="1" applyAlignment="1">
      <alignment vertical="center"/>
    </xf>
    <xf numFmtId="0" fontId="20" fillId="0" borderId="21" xfId="0" applyFont="1" applyFill="1" applyBorder="1" applyAlignment="1">
      <alignment vertical="center"/>
    </xf>
    <xf numFmtId="0" fontId="20" fillId="0" borderId="21" xfId="0" applyFont="1" applyFill="1" applyBorder="1" applyAlignment="1">
      <alignment horizontal="left" vertical="center" indent="5"/>
    </xf>
    <xf numFmtId="0" fontId="20" fillId="0" borderId="21" xfId="0" applyFont="1" applyFill="1" applyBorder="1" applyAlignment="1">
      <alignment horizontal="left" vertical="center" wrapText="1" indent="5"/>
    </xf>
    <xf numFmtId="0" fontId="20" fillId="0" borderId="19" xfId="0" applyFont="1" applyFill="1" applyBorder="1" applyAlignment="1">
      <alignment horizontal="left" vertical="center" indent="5"/>
    </xf>
    <xf numFmtId="0" fontId="19" fillId="0" borderId="19" xfId="0" applyFont="1" applyFill="1" applyBorder="1" applyAlignment="1">
      <alignment vertical="center"/>
    </xf>
    <xf numFmtId="0" fontId="19" fillId="0" borderId="20" xfId="0" applyFont="1" applyFill="1" applyBorder="1" applyAlignment="1">
      <alignment vertical="center"/>
    </xf>
    <xf numFmtId="0" fontId="19" fillId="0" borderId="0" xfId="0" applyFont="1" applyFill="1" applyAlignment="1">
      <alignment horizontal="left" wrapText="1"/>
    </xf>
    <xf numFmtId="0" fontId="4" fillId="0" borderId="0" xfId="0" applyFont="1" applyAlignment="1">
      <alignment horizontal="center"/>
    </xf>
    <xf numFmtId="0" fontId="7" fillId="2" borderId="1" xfId="2" applyNumberFormat="1" applyFont="1" applyFill="1" applyBorder="1" applyAlignment="1" applyProtection="1">
      <alignment horizontal="center" vertical="center" wrapText="1"/>
    </xf>
    <xf numFmtId="0" fontId="7" fillId="2" borderId="6" xfId="2" applyNumberFormat="1" applyFont="1" applyFill="1" applyBorder="1" applyAlignment="1" applyProtection="1">
      <alignment horizontal="center" vertical="center" wrapText="1"/>
    </xf>
    <xf numFmtId="0" fontId="7" fillId="2" borderId="2" xfId="2" applyNumberFormat="1" applyFont="1" applyFill="1" applyBorder="1" applyAlignment="1" applyProtection="1">
      <alignment horizontal="center" vertical="center" wrapText="1"/>
    </xf>
    <xf numFmtId="0" fontId="7" fillId="2" borderId="7" xfId="2" applyNumberFormat="1" applyFont="1" applyFill="1" applyBorder="1" applyAlignment="1" applyProtection="1">
      <alignment horizontal="center" vertical="center" wrapText="1"/>
    </xf>
    <xf numFmtId="0" fontId="7" fillId="2" borderId="3" xfId="2" applyNumberFormat="1" applyFont="1" applyFill="1" applyBorder="1" applyAlignment="1" applyProtection="1">
      <alignment horizontal="center" vertical="center" wrapText="1"/>
    </xf>
    <xf numFmtId="0" fontId="7" fillId="2" borderId="8" xfId="2" applyNumberFormat="1" applyFont="1" applyFill="1" applyBorder="1" applyAlignment="1" applyProtection="1">
      <alignment horizontal="center" vertical="center" wrapText="1"/>
    </xf>
    <xf numFmtId="0" fontId="7" fillId="2" borderId="5" xfId="2" applyNumberFormat="1" applyFont="1" applyFill="1" applyBorder="1" applyAlignment="1" applyProtection="1">
      <alignment horizontal="center" vertical="center" wrapText="1"/>
    </xf>
    <xf numFmtId="0" fontId="7" fillId="2" borderId="4" xfId="2" applyNumberFormat="1" applyFont="1" applyFill="1" applyBorder="1" applyAlignment="1" applyProtection="1">
      <alignment horizontal="center" vertical="center" wrapText="1"/>
    </xf>
    <xf numFmtId="0" fontId="7" fillId="2" borderId="17" xfId="2" applyNumberFormat="1" applyFont="1" applyFill="1" applyBorder="1" applyAlignment="1" applyProtection="1">
      <alignment horizontal="center" vertical="center" wrapText="1"/>
    </xf>
    <xf numFmtId="0" fontId="7" fillId="2" borderId="25" xfId="2" applyNumberFormat="1" applyFont="1" applyFill="1" applyBorder="1" applyAlignment="1" applyProtection="1">
      <alignment horizontal="center" vertical="center" wrapText="1"/>
    </xf>
    <xf numFmtId="0" fontId="7" fillId="2" borderId="18" xfId="2" applyNumberFormat="1" applyFont="1" applyFill="1" applyBorder="1" applyAlignment="1" applyProtection="1">
      <alignment horizontal="center" vertical="center" wrapText="1"/>
    </xf>
    <xf numFmtId="0" fontId="33" fillId="0" borderId="29" xfId="10" applyFont="1" applyBorder="1" applyAlignment="1">
      <alignment horizontal="left" vertical="center" wrapText="1"/>
    </xf>
    <xf numFmtId="0" fontId="33" fillId="0" borderId="0" xfId="10" applyFont="1" applyBorder="1" applyAlignment="1">
      <alignment horizontal="left" vertical="center" wrapText="1"/>
    </xf>
    <xf numFmtId="0" fontId="20" fillId="0" borderId="23" xfId="0" applyFont="1" applyFill="1" applyBorder="1" applyAlignment="1">
      <alignment vertical="center"/>
    </xf>
    <xf numFmtId="0" fontId="20" fillId="0" borderId="20" xfId="0" applyFont="1" applyFill="1" applyBorder="1" applyAlignment="1">
      <alignment vertical="center"/>
    </xf>
    <xf numFmtId="0" fontId="20" fillId="0" borderId="22" xfId="0" applyFont="1" applyFill="1" applyBorder="1" applyAlignment="1">
      <alignment vertical="center"/>
    </xf>
  </cellXfs>
  <cellStyles count="13">
    <cellStyle name="Comma 2" xfId="7" xr:uid="{C93253A7-D37B-48EF-8DCB-D901AA7B9BD2}"/>
    <cellStyle name="Comma_R0001_veiktais_darbs_2009_UZŅEMŠANAS_NODAĻA" xfId="2" xr:uid="{00000000-0005-0000-0000-000000000000}"/>
    <cellStyle name="Normal" xfId="0" builtinId="0"/>
    <cellStyle name="Normal 10" xfId="6" xr:uid="{E0BB6772-B244-4434-9607-35FE2930BB86}"/>
    <cellStyle name="Normal 2" xfId="5" xr:uid="{6914A999-C59F-4C41-B051-1C00E85347EE}"/>
    <cellStyle name="Normal 2 2" xfId="3" xr:uid="{00000000-0005-0000-0000-000002000000}"/>
    <cellStyle name="Normal 2 2 2" xfId="8" xr:uid="{D5F6841C-2CB8-4CA7-9EAF-753D20EA14AB}"/>
    <cellStyle name="Normal 3" xfId="9" xr:uid="{4E2D6CBE-E84F-4EA6-B3CE-8715DB161A72}"/>
    <cellStyle name="Normal 4" xfId="4" xr:uid="{66CE13B8-02E5-48C4-BB1D-9C4E565011F3}"/>
    <cellStyle name="Normal 5" xfId="11" xr:uid="{0731DD24-4309-4512-A3F3-E5EE71D45469}"/>
    <cellStyle name="Normal_parskatu_tabulas_uz5_III_rikojumam 2" xfId="10" xr:uid="{A64E5FCE-2E11-417A-8D38-C155BD8FBC60}"/>
    <cellStyle name="Normal_rindu_garums_veidlapa" xfId="12" xr:uid="{F4D55B7D-181F-4C92-B535-A1249C8B7D83}"/>
    <cellStyle name="Percent" xfId="1" builtinId="5"/>
  </cellStyles>
  <dxfs count="0"/>
  <tableStyles count="0" defaultTableStyle="TableStyleMedium2" defaultPivotStyle="PivotStyleLight16"/>
  <colors>
    <mruColors>
      <color rgb="FFF0B26E"/>
      <color rgb="FFF4C490"/>
      <color rgb="FFFCEF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173633</xdr:colOff>
      <xdr:row>0</xdr:row>
      <xdr:rowOff>55418</xdr:rowOff>
    </xdr:from>
    <xdr:to>
      <xdr:col>9</xdr:col>
      <xdr:colOff>709841</xdr:colOff>
      <xdr:row>0</xdr:row>
      <xdr:rowOff>1210217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9997" y="55418"/>
          <a:ext cx="1769262" cy="1154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Y49"/>
  <sheetViews>
    <sheetView tabSelected="1" zoomScale="70" zoomScaleNormal="70" workbookViewId="0">
      <selection activeCell="D39" sqref="D39"/>
    </sheetView>
  </sheetViews>
  <sheetFormatPr defaultColWidth="9.109375" defaultRowHeight="15.6" x14ac:dyDescent="0.3"/>
  <cols>
    <col min="1" max="1" width="50.33203125" style="1" customWidth="1"/>
    <col min="2" max="2" width="13.44140625" style="35" customWidth="1"/>
    <col min="3" max="3" width="17.44140625" style="1" customWidth="1"/>
    <col min="4" max="4" width="7.44140625" style="1" customWidth="1"/>
    <col min="5" max="5" width="9.33203125" style="1" customWidth="1"/>
    <col min="6" max="6" width="9.6640625" style="1" customWidth="1"/>
    <col min="7" max="8" width="8.5546875" style="1" customWidth="1"/>
    <col min="9" max="9" width="9.5546875" style="1" customWidth="1"/>
    <col min="10" max="10" width="10.44140625" style="1" customWidth="1"/>
    <col min="11" max="11" width="12" style="1" customWidth="1"/>
    <col min="12" max="12" width="11.77734375" style="1" customWidth="1"/>
    <col min="13" max="13" width="8.33203125" style="1" customWidth="1"/>
    <col min="14" max="14" width="7.5546875" style="1" customWidth="1"/>
    <col min="15" max="15" width="8.33203125" style="1" customWidth="1"/>
    <col min="16" max="16" width="7.88671875" style="1" customWidth="1"/>
    <col min="17" max="18" width="8.33203125" style="1" customWidth="1"/>
    <col min="19" max="19" width="10.44140625" style="1" customWidth="1"/>
    <col min="20" max="20" width="11.5546875" style="1" customWidth="1"/>
    <col min="21" max="21" width="12.5546875" style="1" customWidth="1"/>
    <col min="22" max="22" width="10.5546875" style="1" customWidth="1"/>
    <col min="23" max="23" width="9.33203125" style="1" customWidth="1"/>
    <col min="24" max="24" width="9.109375" style="1" customWidth="1"/>
    <col min="25" max="25" width="1.88671875" style="1" customWidth="1"/>
    <col min="26" max="16384" width="9.109375" style="1"/>
  </cols>
  <sheetData>
    <row r="1" spans="1:25" ht="97.2" customHeight="1" x14ac:dyDescent="0.3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</row>
    <row r="2" spans="1:25" s="100" customFormat="1" ht="48" customHeight="1" x14ac:dyDescent="0.3">
      <c r="A2" s="99" t="s">
        <v>138</v>
      </c>
      <c r="B2" s="151" t="s">
        <v>139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</row>
    <row r="3" spans="1:25" s="102" customFormat="1" x14ac:dyDescent="0.3">
      <c r="A3" s="101" t="s">
        <v>146</v>
      </c>
    </row>
    <row r="4" spans="1:25" s="51" customFormat="1" ht="18" thickBot="1" x14ac:dyDescent="0.35">
      <c r="A4" s="52" t="s">
        <v>133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</row>
    <row r="5" spans="1:25" s="2" customFormat="1" ht="35.25" customHeight="1" x14ac:dyDescent="0.3">
      <c r="A5" s="140" t="s">
        <v>45</v>
      </c>
      <c r="B5" s="142" t="s">
        <v>0</v>
      </c>
      <c r="C5" s="144" t="s">
        <v>83</v>
      </c>
      <c r="D5" s="148" t="s">
        <v>141</v>
      </c>
      <c r="E5" s="149"/>
      <c r="F5" s="149"/>
      <c r="G5" s="149"/>
      <c r="H5" s="150"/>
      <c r="I5" s="140" t="s">
        <v>87</v>
      </c>
      <c r="J5" s="146"/>
      <c r="K5" s="146"/>
      <c r="L5" s="146"/>
      <c r="M5" s="142"/>
      <c r="N5" s="147" t="s">
        <v>142</v>
      </c>
      <c r="O5" s="146"/>
      <c r="P5" s="146"/>
      <c r="Q5" s="146"/>
      <c r="R5" s="36"/>
      <c r="S5" s="147" t="s">
        <v>88</v>
      </c>
      <c r="T5" s="146"/>
      <c r="U5" s="146"/>
      <c r="V5" s="146"/>
      <c r="W5" s="142"/>
    </row>
    <row r="6" spans="1:25" s="2" customFormat="1" ht="45.75" customHeight="1" x14ac:dyDescent="0.3">
      <c r="A6" s="141"/>
      <c r="B6" s="143"/>
      <c r="C6" s="145"/>
      <c r="D6" s="68" t="s">
        <v>78</v>
      </c>
      <c r="E6" s="4" t="s">
        <v>79</v>
      </c>
      <c r="F6" s="4" t="s">
        <v>80</v>
      </c>
      <c r="G6" s="4" t="s">
        <v>81</v>
      </c>
      <c r="H6" s="38" t="s">
        <v>82</v>
      </c>
      <c r="I6" s="50" t="s">
        <v>2</v>
      </c>
      <c r="J6" s="5" t="s">
        <v>4</v>
      </c>
      <c r="K6" s="5" t="s">
        <v>3</v>
      </c>
      <c r="L6" s="5" t="s">
        <v>84</v>
      </c>
      <c r="M6" s="6" t="s">
        <v>5</v>
      </c>
      <c r="N6" s="3" t="s">
        <v>78</v>
      </c>
      <c r="O6" s="4" t="s">
        <v>79</v>
      </c>
      <c r="P6" s="4" t="s">
        <v>80</v>
      </c>
      <c r="Q6" s="4" t="s">
        <v>81</v>
      </c>
      <c r="R6" s="38" t="s">
        <v>82</v>
      </c>
      <c r="S6" s="37" t="s">
        <v>2</v>
      </c>
      <c r="T6" s="5" t="s">
        <v>4</v>
      </c>
      <c r="U6" s="5" t="s">
        <v>3</v>
      </c>
      <c r="V6" s="5" t="s">
        <v>84</v>
      </c>
      <c r="W6" s="6" t="s">
        <v>5</v>
      </c>
    </row>
    <row r="7" spans="1:25" s="15" customFormat="1" ht="27" thickBot="1" x14ac:dyDescent="0.3">
      <c r="A7" s="7">
        <v>1</v>
      </c>
      <c r="B7" s="8">
        <v>2</v>
      </c>
      <c r="C7" s="9" t="s">
        <v>85</v>
      </c>
      <c r="D7" s="14">
        <v>4</v>
      </c>
      <c r="E7" s="11">
        <v>5</v>
      </c>
      <c r="F7" s="11">
        <v>6</v>
      </c>
      <c r="G7" s="11">
        <v>7</v>
      </c>
      <c r="H7" s="39">
        <v>8</v>
      </c>
      <c r="I7" s="7" t="s">
        <v>86</v>
      </c>
      <c r="J7" s="12">
        <v>10</v>
      </c>
      <c r="K7" s="12">
        <v>11</v>
      </c>
      <c r="L7" s="12">
        <v>12</v>
      </c>
      <c r="M7" s="13">
        <v>13</v>
      </c>
      <c r="N7" s="10" t="s">
        <v>89</v>
      </c>
      <c r="O7" s="11" t="s">
        <v>90</v>
      </c>
      <c r="P7" s="11" t="s">
        <v>91</v>
      </c>
      <c r="Q7" s="11" t="s">
        <v>92</v>
      </c>
      <c r="R7" s="39" t="s">
        <v>93</v>
      </c>
      <c r="S7" s="42" t="s">
        <v>94</v>
      </c>
      <c r="T7" s="12" t="s">
        <v>95</v>
      </c>
      <c r="U7" s="12" t="s">
        <v>96</v>
      </c>
      <c r="V7" s="12" t="s">
        <v>97</v>
      </c>
      <c r="W7" s="13" t="s">
        <v>98</v>
      </c>
    </row>
    <row r="8" spans="1:25" s="16" customFormat="1" ht="16.8" thickBot="1" x14ac:dyDescent="0.35">
      <c r="A8" s="54" t="s">
        <v>132</v>
      </c>
      <c r="B8" s="55"/>
      <c r="C8" s="56">
        <f>C9+C13+C21+C29+C31</f>
        <v>101721</v>
      </c>
      <c r="D8" s="69">
        <f t="shared" ref="D8:M8" si="0">D9+D13+D21+D29+D31</f>
        <v>1125</v>
      </c>
      <c r="E8" s="57">
        <f t="shared" si="0"/>
        <v>8286</v>
      </c>
      <c r="F8" s="57">
        <f t="shared" si="0"/>
        <v>36387</v>
      </c>
      <c r="G8" s="57">
        <f t="shared" si="0"/>
        <v>17610</v>
      </c>
      <c r="H8" s="58">
        <f t="shared" si="0"/>
        <v>3023</v>
      </c>
      <c r="I8" s="69">
        <f t="shared" si="0"/>
        <v>35290</v>
      </c>
      <c r="J8" s="59">
        <f t="shared" si="0"/>
        <v>7083</v>
      </c>
      <c r="K8" s="59">
        <f t="shared" si="0"/>
        <v>2224</v>
      </c>
      <c r="L8" s="59">
        <f t="shared" si="0"/>
        <v>21993</v>
      </c>
      <c r="M8" s="60">
        <f t="shared" si="0"/>
        <v>3990</v>
      </c>
      <c r="N8" s="103">
        <f>D8/$C8</f>
        <v>1.1059663196390125E-2</v>
      </c>
      <c r="O8" s="104">
        <f t="shared" ref="O8:O32" si="1">E8/$C8</f>
        <v>8.1458105995812075E-2</v>
      </c>
      <c r="P8" s="104">
        <f t="shared" ref="P8:P32" si="2">F8/$C8</f>
        <v>0.35771374642404224</v>
      </c>
      <c r="Q8" s="104">
        <f t="shared" ref="Q8:Q32" si="3">G8/$C8</f>
        <v>0.17312059456749343</v>
      </c>
      <c r="R8" s="105">
        <f t="shared" ref="R8:R32" si="4">H8/$C8</f>
        <v>2.9718543860166535E-2</v>
      </c>
      <c r="S8" s="103">
        <f t="shared" ref="S8:S32" si="5">I8/$C8</f>
        <v>0.34692934595609559</v>
      </c>
      <c r="T8" s="106">
        <f t="shared" ref="T8:T32" si="6">J8/$C8</f>
        <v>6.9631639484472235E-2</v>
      </c>
      <c r="U8" s="106">
        <f t="shared" ref="U8:U32" si="7">K8/$C8</f>
        <v>2.1863725287797012E-2</v>
      </c>
      <c r="V8" s="106">
        <f t="shared" ref="V8:V32" si="8">L8/$C8</f>
        <v>0.21620904238062938</v>
      </c>
      <c r="W8" s="107">
        <f t="shared" ref="W8:W32" si="9">M8/$C8</f>
        <v>3.9224938803196982E-2</v>
      </c>
    </row>
    <row r="9" spans="1:25" s="16" customFormat="1" ht="16.2" x14ac:dyDescent="0.35">
      <c r="A9" s="85" t="s">
        <v>135</v>
      </c>
      <c r="B9" s="86"/>
      <c r="C9" s="74">
        <f>D9+E9+F9+G9+H9+I9</f>
        <v>51144</v>
      </c>
      <c r="D9" s="73">
        <f t="shared" ref="D9:M9" si="10">SUM(D10:D12)</f>
        <v>202</v>
      </c>
      <c r="E9" s="75">
        <f t="shared" si="10"/>
        <v>5194</v>
      </c>
      <c r="F9" s="75">
        <f t="shared" si="10"/>
        <v>11094</v>
      </c>
      <c r="G9" s="75">
        <f t="shared" si="10"/>
        <v>7276</v>
      </c>
      <c r="H9" s="76">
        <f t="shared" si="10"/>
        <v>2309</v>
      </c>
      <c r="I9" s="73">
        <f>M9+L9+K9+J9</f>
        <v>25069</v>
      </c>
      <c r="J9" s="77">
        <f t="shared" si="10"/>
        <v>6128</v>
      </c>
      <c r="K9" s="77">
        <f t="shared" si="10"/>
        <v>69</v>
      </c>
      <c r="L9" s="77">
        <f t="shared" si="10"/>
        <v>17163</v>
      </c>
      <c r="M9" s="78">
        <f t="shared" si="10"/>
        <v>1709</v>
      </c>
      <c r="N9" s="108">
        <f t="shared" ref="N9:N32" si="11">D9/$C9</f>
        <v>3.9496324104489281E-3</v>
      </c>
      <c r="O9" s="109">
        <f t="shared" si="1"/>
        <v>0.10155638980134522</v>
      </c>
      <c r="P9" s="109">
        <f t="shared" si="2"/>
        <v>0.21691694040356641</v>
      </c>
      <c r="Q9" s="109">
        <f t="shared" si="3"/>
        <v>0.14226497731894258</v>
      </c>
      <c r="R9" s="110">
        <f t="shared" si="4"/>
        <v>4.5147035820428595E-2</v>
      </c>
      <c r="S9" s="108">
        <f t="shared" si="5"/>
        <v>0.49016502424526825</v>
      </c>
      <c r="T9" s="111">
        <f t="shared" si="6"/>
        <v>0.11981855154074769</v>
      </c>
      <c r="U9" s="111">
        <f t="shared" si="7"/>
        <v>1.349131862975129E-3</v>
      </c>
      <c r="V9" s="111">
        <f t="shared" si="8"/>
        <v>0.3355818864382919</v>
      </c>
      <c r="W9" s="112">
        <f t="shared" si="9"/>
        <v>3.341545440325356E-2</v>
      </c>
    </row>
    <row r="10" spans="1:25" x14ac:dyDescent="0.3">
      <c r="A10" s="63" t="s">
        <v>6</v>
      </c>
      <c r="B10" s="64" t="s">
        <v>7</v>
      </c>
      <c r="C10" s="67">
        <f t="shared" ref="C10:C32" si="12">D10+E10+F10+G10+H10+I10</f>
        <v>6210</v>
      </c>
      <c r="D10" s="70"/>
      <c r="E10" s="61"/>
      <c r="F10" s="61"/>
      <c r="G10" s="61"/>
      <c r="H10" s="71"/>
      <c r="I10" s="70">
        <f t="shared" ref="I10:I32" si="13">M10+L10+K10+J10</f>
        <v>6210</v>
      </c>
      <c r="J10" s="62">
        <v>5906</v>
      </c>
      <c r="K10" s="62"/>
      <c r="L10" s="62">
        <v>202</v>
      </c>
      <c r="M10" s="72">
        <v>102</v>
      </c>
      <c r="N10" s="113">
        <f t="shared" si="11"/>
        <v>0</v>
      </c>
      <c r="O10" s="114">
        <f t="shared" si="1"/>
        <v>0</v>
      </c>
      <c r="P10" s="114">
        <f t="shared" si="2"/>
        <v>0</v>
      </c>
      <c r="Q10" s="114">
        <f t="shared" si="3"/>
        <v>0</v>
      </c>
      <c r="R10" s="115">
        <f t="shared" si="4"/>
        <v>0</v>
      </c>
      <c r="S10" s="113">
        <f t="shared" si="5"/>
        <v>1</v>
      </c>
      <c r="T10" s="116">
        <f t="shared" si="6"/>
        <v>0.95104669887278581</v>
      </c>
      <c r="U10" s="116">
        <f t="shared" si="7"/>
        <v>0</v>
      </c>
      <c r="V10" s="116">
        <f t="shared" si="8"/>
        <v>3.2528180354267314E-2</v>
      </c>
      <c r="W10" s="117">
        <f t="shared" si="9"/>
        <v>1.6425120772946861E-2</v>
      </c>
    </row>
    <row r="11" spans="1:25" x14ac:dyDescent="0.3">
      <c r="A11" s="63" t="s">
        <v>8</v>
      </c>
      <c r="B11" s="64" t="s">
        <v>9</v>
      </c>
      <c r="C11" s="67">
        <f t="shared" si="12"/>
        <v>18368</v>
      </c>
      <c r="D11" s="70">
        <v>65</v>
      </c>
      <c r="E11" s="61">
        <v>2063</v>
      </c>
      <c r="F11" s="61">
        <v>6092</v>
      </c>
      <c r="G11" s="61">
        <v>1902</v>
      </c>
      <c r="H11" s="71">
        <v>21</v>
      </c>
      <c r="I11" s="70">
        <f t="shared" si="13"/>
        <v>8225</v>
      </c>
      <c r="J11" s="62">
        <v>187</v>
      </c>
      <c r="K11" s="62">
        <v>69</v>
      </c>
      <c r="L11" s="62">
        <v>7438</v>
      </c>
      <c r="M11" s="72">
        <v>531</v>
      </c>
      <c r="N11" s="113">
        <f t="shared" si="11"/>
        <v>3.5387630662020906E-3</v>
      </c>
      <c r="O11" s="114">
        <f t="shared" si="1"/>
        <v>0.11231489547038327</v>
      </c>
      <c r="P11" s="114">
        <f t="shared" si="2"/>
        <v>0.3316637630662021</v>
      </c>
      <c r="Q11" s="114">
        <f t="shared" si="3"/>
        <v>0.10354965156794425</v>
      </c>
      <c r="R11" s="115">
        <f t="shared" si="4"/>
        <v>1.1432926829268292E-3</v>
      </c>
      <c r="S11" s="113">
        <f t="shared" si="5"/>
        <v>0.44778963414634149</v>
      </c>
      <c r="T11" s="116">
        <f t="shared" si="6"/>
        <v>1.018074912891986E-2</v>
      </c>
      <c r="U11" s="116">
        <f t="shared" si="7"/>
        <v>3.7565331010452961E-3</v>
      </c>
      <c r="V11" s="116">
        <f t="shared" si="8"/>
        <v>0.40494337979094075</v>
      </c>
      <c r="W11" s="117">
        <f t="shared" si="9"/>
        <v>2.8908972125435538E-2</v>
      </c>
    </row>
    <row r="12" spans="1:25" ht="16.2" thickBot="1" x14ac:dyDescent="0.35">
      <c r="A12" s="65" t="s">
        <v>10</v>
      </c>
      <c r="B12" s="66" t="s">
        <v>11</v>
      </c>
      <c r="C12" s="79">
        <f t="shared" si="12"/>
        <v>26566</v>
      </c>
      <c r="D12" s="80">
        <v>137</v>
      </c>
      <c r="E12" s="81">
        <v>3131</v>
      </c>
      <c r="F12" s="81">
        <v>5002</v>
      </c>
      <c r="G12" s="81">
        <v>5374</v>
      </c>
      <c r="H12" s="82">
        <v>2288</v>
      </c>
      <c r="I12" s="80">
        <f t="shared" si="13"/>
        <v>10634</v>
      </c>
      <c r="J12" s="83">
        <v>35</v>
      </c>
      <c r="K12" s="83"/>
      <c r="L12" s="83">
        <v>9523</v>
      </c>
      <c r="M12" s="84">
        <v>1076</v>
      </c>
      <c r="N12" s="118">
        <f t="shared" si="11"/>
        <v>5.1569675525107283E-3</v>
      </c>
      <c r="O12" s="119">
        <f t="shared" si="1"/>
        <v>0.11785741172927802</v>
      </c>
      <c r="P12" s="119">
        <f t="shared" si="2"/>
        <v>0.18828577881502673</v>
      </c>
      <c r="Q12" s="119">
        <f t="shared" si="3"/>
        <v>0.20228863961454491</v>
      </c>
      <c r="R12" s="120">
        <f t="shared" si="4"/>
        <v>8.61251223368215E-2</v>
      </c>
      <c r="S12" s="118">
        <f t="shared" si="5"/>
        <v>0.40028607995181809</v>
      </c>
      <c r="T12" s="121">
        <f t="shared" si="6"/>
        <v>1.3174734623202589E-3</v>
      </c>
      <c r="U12" s="121">
        <f t="shared" si="7"/>
        <v>0</v>
      </c>
      <c r="V12" s="121">
        <f t="shared" si="8"/>
        <v>0.35846570804788075</v>
      </c>
      <c r="W12" s="122">
        <f t="shared" si="9"/>
        <v>4.0502898441617106E-2</v>
      </c>
    </row>
    <row r="13" spans="1:25" s="16" customFormat="1" ht="16.2" x14ac:dyDescent="0.35">
      <c r="A13" s="85" t="s">
        <v>136</v>
      </c>
      <c r="B13" s="86"/>
      <c r="C13" s="74">
        <f t="shared" si="12"/>
        <v>34204</v>
      </c>
      <c r="D13" s="73">
        <f>SUM(D14:D20)</f>
        <v>882</v>
      </c>
      <c r="E13" s="75">
        <f t="shared" ref="E13:M13" si="14">SUM(E14:E20)</f>
        <v>1885</v>
      </c>
      <c r="F13" s="75">
        <f t="shared" si="14"/>
        <v>18283</v>
      </c>
      <c r="G13" s="75">
        <f t="shared" si="14"/>
        <v>7158</v>
      </c>
      <c r="H13" s="76">
        <f t="shared" si="14"/>
        <v>257</v>
      </c>
      <c r="I13" s="73">
        <f t="shared" si="13"/>
        <v>5739</v>
      </c>
      <c r="J13" s="77">
        <f t="shared" si="14"/>
        <v>900</v>
      </c>
      <c r="K13" s="77">
        <f t="shared" si="14"/>
        <v>1066</v>
      </c>
      <c r="L13" s="77">
        <f t="shared" si="14"/>
        <v>3010</v>
      </c>
      <c r="M13" s="78">
        <f t="shared" si="14"/>
        <v>763</v>
      </c>
      <c r="N13" s="108">
        <f t="shared" si="11"/>
        <v>2.5786457724242779E-2</v>
      </c>
      <c r="O13" s="109">
        <f t="shared" si="1"/>
        <v>5.5110513390246751E-2</v>
      </c>
      <c r="P13" s="109">
        <f t="shared" si="2"/>
        <v>0.53452812536545435</v>
      </c>
      <c r="Q13" s="109">
        <f t="shared" si="3"/>
        <v>0.20927376914980703</v>
      </c>
      <c r="R13" s="110">
        <f t="shared" si="4"/>
        <v>7.5137410829142787E-3</v>
      </c>
      <c r="S13" s="108">
        <f t="shared" si="5"/>
        <v>0.1677873932873348</v>
      </c>
      <c r="T13" s="111">
        <f t="shared" si="6"/>
        <v>2.6312711963513039E-2</v>
      </c>
      <c r="U13" s="111">
        <f t="shared" si="7"/>
        <v>3.116594550344989E-2</v>
      </c>
      <c r="V13" s="111">
        <f t="shared" si="8"/>
        <v>8.800140334463806E-2</v>
      </c>
      <c r="W13" s="112">
        <f t="shared" si="9"/>
        <v>2.2307332475733833E-2</v>
      </c>
      <c r="Y13" s="1"/>
    </row>
    <row r="14" spans="1:25" x14ac:dyDescent="0.3">
      <c r="A14" s="63" t="s">
        <v>12</v>
      </c>
      <c r="B14" s="64" t="s">
        <v>13</v>
      </c>
      <c r="C14" s="67">
        <f t="shared" si="12"/>
        <v>7735</v>
      </c>
      <c r="D14" s="70">
        <v>705</v>
      </c>
      <c r="E14" s="61">
        <v>380</v>
      </c>
      <c r="F14" s="61">
        <v>3805</v>
      </c>
      <c r="G14" s="61">
        <v>1901</v>
      </c>
      <c r="H14" s="71">
        <v>5</v>
      </c>
      <c r="I14" s="70">
        <f t="shared" si="13"/>
        <v>939</v>
      </c>
      <c r="J14" s="62">
        <v>49</v>
      </c>
      <c r="K14" s="62"/>
      <c r="L14" s="62">
        <v>820</v>
      </c>
      <c r="M14" s="72">
        <v>70</v>
      </c>
      <c r="N14" s="113">
        <f t="shared" si="11"/>
        <v>9.1144149967679375E-2</v>
      </c>
      <c r="O14" s="114">
        <f t="shared" si="1"/>
        <v>4.9127343244990303E-2</v>
      </c>
      <c r="P14" s="114">
        <f t="shared" si="2"/>
        <v>0.4919198448610213</v>
      </c>
      <c r="Q14" s="114">
        <f t="shared" si="3"/>
        <v>0.24576599870717517</v>
      </c>
      <c r="R14" s="115">
        <f t="shared" si="4"/>
        <v>6.4641241111829345E-4</v>
      </c>
      <c r="S14" s="113">
        <f t="shared" si="5"/>
        <v>0.12139625080801551</v>
      </c>
      <c r="T14" s="116">
        <f t="shared" si="6"/>
        <v>6.3348416289592761E-3</v>
      </c>
      <c r="U14" s="116">
        <f t="shared" si="7"/>
        <v>0</v>
      </c>
      <c r="V14" s="116">
        <f t="shared" si="8"/>
        <v>0.10601163542340013</v>
      </c>
      <c r="W14" s="117">
        <f t="shared" si="9"/>
        <v>9.0497737556561094E-3</v>
      </c>
    </row>
    <row r="15" spans="1:25" x14ac:dyDescent="0.3">
      <c r="A15" s="63" t="s">
        <v>14</v>
      </c>
      <c r="B15" s="64" t="s">
        <v>15</v>
      </c>
      <c r="C15" s="67">
        <f t="shared" si="12"/>
        <v>4458</v>
      </c>
      <c r="D15" s="70">
        <v>47</v>
      </c>
      <c r="E15" s="61">
        <v>273</v>
      </c>
      <c r="F15" s="61">
        <v>3884</v>
      </c>
      <c r="G15" s="61">
        <v>14</v>
      </c>
      <c r="H15" s="71"/>
      <c r="I15" s="70">
        <f t="shared" si="13"/>
        <v>240</v>
      </c>
      <c r="J15" s="62">
        <v>2</v>
      </c>
      <c r="K15" s="62">
        <v>44</v>
      </c>
      <c r="L15" s="62">
        <v>157</v>
      </c>
      <c r="M15" s="72">
        <v>37</v>
      </c>
      <c r="N15" s="113">
        <f t="shared" si="11"/>
        <v>1.0542844324809331E-2</v>
      </c>
      <c r="O15" s="114">
        <f t="shared" si="1"/>
        <v>6.1238223418573351E-2</v>
      </c>
      <c r="P15" s="114">
        <f t="shared" si="2"/>
        <v>0.87124270973530726</v>
      </c>
      <c r="Q15" s="114">
        <f t="shared" si="3"/>
        <v>3.1404217137729925E-3</v>
      </c>
      <c r="R15" s="115">
        <f t="shared" si="4"/>
        <v>0</v>
      </c>
      <c r="S15" s="113">
        <f t="shared" si="5"/>
        <v>5.3835800807537013E-2</v>
      </c>
      <c r="T15" s="116">
        <f t="shared" si="6"/>
        <v>4.4863167339614175E-4</v>
      </c>
      <c r="U15" s="116">
        <f t="shared" si="7"/>
        <v>9.8698968147151196E-3</v>
      </c>
      <c r="V15" s="116">
        <f t="shared" si="8"/>
        <v>3.5217586361597129E-2</v>
      </c>
      <c r="W15" s="117">
        <f t="shared" si="9"/>
        <v>8.2996859578286231E-3</v>
      </c>
    </row>
    <row r="16" spans="1:25" x14ac:dyDescent="0.3">
      <c r="A16" s="63" t="s">
        <v>16</v>
      </c>
      <c r="B16" s="64" t="s">
        <v>17</v>
      </c>
      <c r="C16" s="67">
        <f t="shared" si="12"/>
        <v>3430</v>
      </c>
      <c r="D16" s="70">
        <v>4</v>
      </c>
      <c r="E16" s="61">
        <v>328</v>
      </c>
      <c r="F16" s="61">
        <v>1047</v>
      </c>
      <c r="G16" s="61">
        <v>1587</v>
      </c>
      <c r="H16" s="71">
        <v>12</v>
      </c>
      <c r="I16" s="70">
        <f t="shared" si="13"/>
        <v>452</v>
      </c>
      <c r="J16" s="62">
        <v>24</v>
      </c>
      <c r="K16" s="62">
        <v>291</v>
      </c>
      <c r="L16" s="62">
        <v>84</v>
      </c>
      <c r="M16" s="72">
        <v>53</v>
      </c>
      <c r="N16" s="113">
        <f t="shared" si="11"/>
        <v>1.1661807580174927E-3</v>
      </c>
      <c r="O16" s="114">
        <f t="shared" si="1"/>
        <v>9.5626822157434399E-2</v>
      </c>
      <c r="P16" s="114">
        <f t="shared" si="2"/>
        <v>0.30524781341107871</v>
      </c>
      <c r="Q16" s="114">
        <f t="shared" si="3"/>
        <v>0.46268221574344021</v>
      </c>
      <c r="R16" s="115">
        <f t="shared" si="4"/>
        <v>3.4985422740524781E-3</v>
      </c>
      <c r="S16" s="113">
        <f t="shared" si="5"/>
        <v>0.13177842565597667</v>
      </c>
      <c r="T16" s="116">
        <f t="shared" si="6"/>
        <v>6.9970845481049562E-3</v>
      </c>
      <c r="U16" s="116">
        <f t="shared" si="7"/>
        <v>8.4839650145772591E-2</v>
      </c>
      <c r="V16" s="116">
        <f t="shared" si="8"/>
        <v>2.4489795918367346E-2</v>
      </c>
      <c r="W16" s="117">
        <f t="shared" si="9"/>
        <v>1.5451895043731779E-2</v>
      </c>
    </row>
    <row r="17" spans="1:25" x14ac:dyDescent="0.3">
      <c r="A17" s="63" t="s">
        <v>18</v>
      </c>
      <c r="B17" s="64" t="s">
        <v>19</v>
      </c>
      <c r="C17" s="67">
        <f t="shared" si="12"/>
        <v>5794</v>
      </c>
      <c r="D17" s="70">
        <v>48</v>
      </c>
      <c r="E17" s="61">
        <v>152</v>
      </c>
      <c r="F17" s="61">
        <v>1299</v>
      </c>
      <c r="G17" s="61">
        <v>2140</v>
      </c>
      <c r="H17" s="71">
        <v>47</v>
      </c>
      <c r="I17" s="70">
        <f t="shared" si="13"/>
        <v>2108</v>
      </c>
      <c r="J17" s="62">
        <v>579</v>
      </c>
      <c r="K17" s="62"/>
      <c r="L17" s="62">
        <v>1311</v>
      </c>
      <c r="M17" s="72">
        <v>218</v>
      </c>
      <c r="N17" s="113">
        <f t="shared" si="11"/>
        <v>8.2844321712115983E-3</v>
      </c>
      <c r="O17" s="114">
        <f t="shared" si="1"/>
        <v>2.6234035208836728E-2</v>
      </c>
      <c r="P17" s="114">
        <f t="shared" si="2"/>
        <v>0.22419744563341387</v>
      </c>
      <c r="Q17" s="114">
        <f t="shared" si="3"/>
        <v>0.36934760096651709</v>
      </c>
      <c r="R17" s="115">
        <f t="shared" si="4"/>
        <v>8.111839834311357E-3</v>
      </c>
      <c r="S17" s="113">
        <f t="shared" si="5"/>
        <v>0.36382464618570937</v>
      </c>
      <c r="T17" s="116">
        <f t="shared" si="6"/>
        <v>9.9930963065239908E-2</v>
      </c>
      <c r="U17" s="116">
        <f t="shared" si="7"/>
        <v>0</v>
      </c>
      <c r="V17" s="116">
        <f t="shared" si="8"/>
        <v>0.22626855367621679</v>
      </c>
      <c r="W17" s="117">
        <f t="shared" si="9"/>
        <v>3.7625129444252677E-2</v>
      </c>
    </row>
    <row r="18" spans="1:25" x14ac:dyDescent="0.3">
      <c r="A18" s="63" t="s">
        <v>20</v>
      </c>
      <c r="B18" s="64" t="s">
        <v>21</v>
      </c>
      <c r="C18" s="67">
        <f t="shared" si="12"/>
        <v>4222</v>
      </c>
      <c r="D18" s="70">
        <v>2</v>
      </c>
      <c r="E18" s="61">
        <v>151</v>
      </c>
      <c r="F18" s="61">
        <v>3471</v>
      </c>
      <c r="G18" s="61">
        <v>451</v>
      </c>
      <c r="H18" s="71">
        <v>130</v>
      </c>
      <c r="I18" s="70">
        <f t="shared" si="13"/>
        <v>17</v>
      </c>
      <c r="J18" s="62"/>
      <c r="K18" s="62"/>
      <c r="L18" s="62">
        <v>3</v>
      </c>
      <c r="M18" s="72">
        <v>14</v>
      </c>
      <c r="N18" s="113">
        <f t="shared" si="11"/>
        <v>4.7370914258645192E-4</v>
      </c>
      <c r="O18" s="114">
        <f t="shared" si="1"/>
        <v>3.5765040265277118E-2</v>
      </c>
      <c r="P18" s="114">
        <f t="shared" si="2"/>
        <v>0.82212221695878729</v>
      </c>
      <c r="Q18" s="114">
        <f t="shared" si="3"/>
        <v>0.10682141165324491</v>
      </c>
      <c r="R18" s="115">
        <f t="shared" si="4"/>
        <v>3.0791094268119375E-2</v>
      </c>
      <c r="S18" s="113">
        <f t="shared" si="5"/>
        <v>4.0265277119848411E-3</v>
      </c>
      <c r="T18" s="116">
        <f t="shared" si="6"/>
        <v>0</v>
      </c>
      <c r="U18" s="116">
        <f t="shared" si="7"/>
        <v>0</v>
      </c>
      <c r="V18" s="116">
        <f t="shared" si="8"/>
        <v>7.1056371387967791E-4</v>
      </c>
      <c r="W18" s="117">
        <f t="shared" si="9"/>
        <v>3.3159639981051635E-3</v>
      </c>
    </row>
    <row r="19" spans="1:25" x14ac:dyDescent="0.3">
      <c r="A19" s="63" t="s">
        <v>22</v>
      </c>
      <c r="B19" s="64" t="s">
        <v>23</v>
      </c>
      <c r="C19" s="67">
        <f t="shared" si="12"/>
        <v>5152</v>
      </c>
      <c r="D19" s="70">
        <v>38</v>
      </c>
      <c r="E19" s="61">
        <v>349</v>
      </c>
      <c r="F19" s="61">
        <v>3786</v>
      </c>
      <c r="G19" s="61">
        <v>3</v>
      </c>
      <c r="H19" s="71">
        <v>9</v>
      </c>
      <c r="I19" s="70">
        <f t="shared" si="13"/>
        <v>967</v>
      </c>
      <c r="J19" s="62">
        <v>136</v>
      </c>
      <c r="K19" s="62">
        <v>508</v>
      </c>
      <c r="L19" s="62">
        <v>238</v>
      </c>
      <c r="M19" s="72">
        <v>85</v>
      </c>
      <c r="N19" s="113">
        <f t="shared" si="11"/>
        <v>7.375776397515528E-3</v>
      </c>
      <c r="O19" s="114">
        <f t="shared" si="1"/>
        <v>6.7740683229813664E-2</v>
      </c>
      <c r="P19" s="114">
        <f t="shared" si="2"/>
        <v>0.73486024844720499</v>
      </c>
      <c r="Q19" s="114">
        <f t="shared" si="3"/>
        <v>5.8229813664596275E-4</v>
      </c>
      <c r="R19" s="115">
        <f t="shared" si="4"/>
        <v>1.7468944099378882E-3</v>
      </c>
      <c r="S19" s="113">
        <f t="shared" si="5"/>
        <v>0.18769409937888198</v>
      </c>
      <c r="T19" s="116">
        <f t="shared" si="6"/>
        <v>2.6397515527950312E-2</v>
      </c>
      <c r="U19" s="116">
        <f t="shared" si="7"/>
        <v>9.8602484472049695E-2</v>
      </c>
      <c r="V19" s="116">
        <f t="shared" si="8"/>
        <v>4.619565217391304E-2</v>
      </c>
      <c r="W19" s="117">
        <f t="shared" si="9"/>
        <v>1.6498447204968944E-2</v>
      </c>
    </row>
    <row r="20" spans="1:25" ht="16.2" thickBot="1" x14ac:dyDescent="0.35">
      <c r="A20" s="65" t="s">
        <v>24</v>
      </c>
      <c r="B20" s="66" t="s">
        <v>25</v>
      </c>
      <c r="C20" s="79">
        <f t="shared" si="12"/>
        <v>3413</v>
      </c>
      <c r="D20" s="80">
        <v>38</v>
      </c>
      <c r="E20" s="81">
        <v>252</v>
      </c>
      <c r="F20" s="81">
        <v>991</v>
      </c>
      <c r="G20" s="81">
        <v>1062</v>
      </c>
      <c r="H20" s="82">
        <v>54</v>
      </c>
      <c r="I20" s="80">
        <f t="shared" si="13"/>
        <v>1016</v>
      </c>
      <c r="J20" s="83">
        <v>110</v>
      </c>
      <c r="K20" s="83">
        <v>223</v>
      </c>
      <c r="L20" s="83">
        <v>397</v>
      </c>
      <c r="M20" s="84">
        <v>286</v>
      </c>
      <c r="N20" s="118">
        <f t="shared" si="11"/>
        <v>1.1133899794901847E-2</v>
      </c>
      <c r="O20" s="119">
        <f t="shared" si="1"/>
        <v>7.3835335481980666E-2</v>
      </c>
      <c r="P20" s="119">
        <f t="shared" si="2"/>
        <v>0.29036038675651921</v>
      </c>
      <c r="Q20" s="119">
        <f t="shared" si="3"/>
        <v>0.31116319953120419</v>
      </c>
      <c r="R20" s="120">
        <f t="shared" si="4"/>
        <v>1.5821857603281569E-2</v>
      </c>
      <c r="S20" s="118">
        <f t="shared" si="5"/>
        <v>0.29768532083211252</v>
      </c>
      <c r="T20" s="121">
        <f t="shared" si="6"/>
        <v>3.2229709932610609E-2</v>
      </c>
      <c r="U20" s="121">
        <f t="shared" si="7"/>
        <v>6.5338411954292408E-2</v>
      </c>
      <c r="V20" s="121">
        <f t="shared" si="8"/>
        <v>0.11631995312042191</v>
      </c>
      <c r="W20" s="122">
        <f t="shared" si="9"/>
        <v>8.3797245824787578E-2</v>
      </c>
    </row>
    <row r="21" spans="1:25" s="16" customFormat="1" ht="16.2" x14ac:dyDescent="0.35">
      <c r="A21" s="85" t="s">
        <v>137</v>
      </c>
      <c r="B21" s="86"/>
      <c r="C21" s="74">
        <f t="shared" si="12"/>
        <v>12219</v>
      </c>
      <c r="D21" s="73">
        <f>SUM(D22:D28)</f>
        <v>41</v>
      </c>
      <c r="E21" s="75">
        <f t="shared" ref="E21:M21" si="15">SUM(E22:E28)</f>
        <v>1205</v>
      </c>
      <c r="F21" s="75">
        <f t="shared" si="15"/>
        <v>5730</v>
      </c>
      <c r="G21" s="75">
        <f t="shared" si="15"/>
        <v>1969</v>
      </c>
      <c r="H21" s="76">
        <f t="shared" si="15"/>
        <v>431</v>
      </c>
      <c r="I21" s="73">
        <f t="shared" si="13"/>
        <v>2843</v>
      </c>
      <c r="J21" s="77">
        <f t="shared" si="15"/>
        <v>47</v>
      </c>
      <c r="K21" s="77">
        <f t="shared" si="15"/>
        <v>1089</v>
      </c>
      <c r="L21" s="77">
        <f t="shared" si="15"/>
        <v>200</v>
      </c>
      <c r="M21" s="78">
        <f t="shared" si="15"/>
        <v>1507</v>
      </c>
      <c r="N21" s="108">
        <f t="shared" si="11"/>
        <v>3.3554300679269991E-3</v>
      </c>
      <c r="O21" s="109">
        <f t="shared" si="1"/>
        <v>9.8616908093952044E-2</v>
      </c>
      <c r="P21" s="109">
        <f t="shared" si="2"/>
        <v>0.46894181193223666</v>
      </c>
      <c r="Q21" s="109">
        <f t="shared" si="3"/>
        <v>0.16114248301825027</v>
      </c>
      <c r="R21" s="110">
        <f t="shared" si="4"/>
        <v>3.527293559211065E-2</v>
      </c>
      <c r="S21" s="108">
        <f t="shared" si="5"/>
        <v>0.23267043129552337</v>
      </c>
      <c r="T21" s="111">
        <f t="shared" si="6"/>
        <v>3.8464686144529013E-3</v>
      </c>
      <c r="U21" s="111">
        <f t="shared" si="7"/>
        <v>8.9123496194451271E-2</v>
      </c>
      <c r="V21" s="111">
        <f t="shared" si="8"/>
        <v>1.6367951550863409E-2</v>
      </c>
      <c r="W21" s="112">
        <f t="shared" si="9"/>
        <v>0.1233325149357558</v>
      </c>
      <c r="Y21" s="1"/>
    </row>
    <row r="22" spans="1:25" x14ac:dyDescent="0.3">
      <c r="A22" s="63" t="s">
        <v>26</v>
      </c>
      <c r="B22" s="64" t="s">
        <v>27</v>
      </c>
      <c r="C22" s="67">
        <f t="shared" si="12"/>
        <v>1230</v>
      </c>
      <c r="D22" s="70">
        <v>6</v>
      </c>
      <c r="E22" s="61">
        <v>221</v>
      </c>
      <c r="F22" s="61">
        <v>964</v>
      </c>
      <c r="G22" s="61">
        <v>11</v>
      </c>
      <c r="H22" s="71"/>
      <c r="I22" s="70">
        <f t="shared" si="13"/>
        <v>28</v>
      </c>
      <c r="J22" s="62"/>
      <c r="K22" s="62"/>
      <c r="L22" s="62">
        <v>25</v>
      </c>
      <c r="M22" s="72">
        <v>3</v>
      </c>
      <c r="N22" s="113">
        <f t="shared" si="11"/>
        <v>4.8780487804878049E-3</v>
      </c>
      <c r="O22" s="114">
        <f t="shared" si="1"/>
        <v>0.17967479674796749</v>
      </c>
      <c r="P22" s="114">
        <f t="shared" si="2"/>
        <v>0.78373983739837394</v>
      </c>
      <c r="Q22" s="114">
        <f t="shared" si="3"/>
        <v>8.9430894308943094E-3</v>
      </c>
      <c r="R22" s="115">
        <f t="shared" si="4"/>
        <v>0</v>
      </c>
      <c r="S22" s="113">
        <f t="shared" si="5"/>
        <v>2.2764227642276424E-2</v>
      </c>
      <c r="T22" s="116">
        <f t="shared" si="6"/>
        <v>0</v>
      </c>
      <c r="U22" s="116">
        <f t="shared" si="7"/>
        <v>0</v>
      </c>
      <c r="V22" s="116">
        <f t="shared" si="8"/>
        <v>2.032520325203252E-2</v>
      </c>
      <c r="W22" s="117">
        <f t="shared" si="9"/>
        <v>2.4390243902439024E-3</v>
      </c>
    </row>
    <row r="23" spans="1:25" x14ac:dyDescent="0.3">
      <c r="A23" s="63" t="s">
        <v>28</v>
      </c>
      <c r="B23" s="64" t="s">
        <v>29</v>
      </c>
      <c r="C23" s="67">
        <f t="shared" si="12"/>
        <v>1322</v>
      </c>
      <c r="D23" s="70">
        <v>9</v>
      </c>
      <c r="E23" s="61">
        <v>186</v>
      </c>
      <c r="F23" s="61">
        <v>720</v>
      </c>
      <c r="G23" s="61">
        <v>349</v>
      </c>
      <c r="H23" s="71">
        <v>1</v>
      </c>
      <c r="I23" s="70">
        <f t="shared" si="13"/>
        <v>57</v>
      </c>
      <c r="J23" s="62">
        <v>5</v>
      </c>
      <c r="K23" s="62"/>
      <c r="L23" s="62">
        <v>32</v>
      </c>
      <c r="M23" s="72">
        <v>20</v>
      </c>
      <c r="N23" s="113">
        <f t="shared" si="11"/>
        <v>6.8078668683812403E-3</v>
      </c>
      <c r="O23" s="114">
        <f t="shared" si="1"/>
        <v>0.14069591527987896</v>
      </c>
      <c r="P23" s="114">
        <f t="shared" si="2"/>
        <v>0.54462934947049924</v>
      </c>
      <c r="Q23" s="114">
        <f t="shared" si="3"/>
        <v>0.26399394856278369</v>
      </c>
      <c r="R23" s="115">
        <f t="shared" si="4"/>
        <v>7.5642965204236008E-4</v>
      </c>
      <c r="S23" s="113">
        <f t="shared" si="5"/>
        <v>4.3116490166414521E-2</v>
      </c>
      <c r="T23" s="116">
        <f t="shared" si="6"/>
        <v>3.7821482602118004E-3</v>
      </c>
      <c r="U23" s="116">
        <f t="shared" si="7"/>
        <v>0</v>
      </c>
      <c r="V23" s="116">
        <f t="shared" si="8"/>
        <v>2.4205748865355523E-2</v>
      </c>
      <c r="W23" s="117">
        <f t="shared" si="9"/>
        <v>1.5128593040847202E-2</v>
      </c>
    </row>
    <row r="24" spans="1:25" x14ac:dyDescent="0.3">
      <c r="A24" s="63" t="s">
        <v>30</v>
      </c>
      <c r="B24" s="64" t="s">
        <v>31</v>
      </c>
      <c r="C24" s="67">
        <f t="shared" si="12"/>
        <v>1169</v>
      </c>
      <c r="D24" s="70">
        <v>11</v>
      </c>
      <c r="E24" s="61">
        <v>439</v>
      </c>
      <c r="F24" s="61">
        <v>474</v>
      </c>
      <c r="G24" s="61">
        <v>233</v>
      </c>
      <c r="H24" s="71"/>
      <c r="I24" s="70">
        <f t="shared" si="13"/>
        <v>12</v>
      </c>
      <c r="J24" s="62"/>
      <c r="K24" s="62"/>
      <c r="L24" s="62"/>
      <c r="M24" s="72">
        <v>12</v>
      </c>
      <c r="N24" s="113">
        <f t="shared" si="11"/>
        <v>9.4097519247219839E-3</v>
      </c>
      <c r="O24" s="114">
        <f t="shared" si="1"/>
        <v>0.37553464499572287</v>
      </c>
      <c r="P24" s="114">
        <f t="shared" si="2"/>
        <v>0.40547476475620187</v>
      </c>
      <c r="Q24" s="114">
        <f t="shared" si="3"/>
        <v>0.19931565440547477</v>
      </c>
      <c r="R24" s="115">
        <f t="shared" si="4"/>
        <v>0</v>
      </c>
      <c r="S24" s="113">
        <f t="shared" si="5"/>
        <v>1.0265183917878529E-2</v>
      </c>
      <c r="T24" s="116">
        <f t="shared" si="6"/>
        <v>0</v>
      </c>
      <c r="U24" s="116">
        <f t="shared" si="7"/>
        <v>0</v>
      </c>
      <c r="V24" s="116">
        <f t="shared" si="8"/>
        <v>0</v>
      </c>
      <c r="W24" s="117">
        <f t="shared" si="9"/>
        <v>1.0265183917878529E-2</v>
      </c>
    </row>
    <row r="25" spans="1:25" x14ac:dyDescent="0.3">
      <c r="A25" s="63" t="s">
        <v>32</v>
      </c>
      <c r="B25" s="64" t="s">
        <v>33</v>
      </c>
      <c r="C25" s="67">
        <f t="shared" si="12"/>
        <v>2241</v>
      </c>
      <c r="D25" s="70"/>
      <c r="E25" s="61"/>
      <c r="F25" s="61"/>
      <c r="G25" s="61"/>
      <c r="H25" s="71"/>
      <c r="I25" s="70">
        <f t="shared" si="13"/>
        <v>2241</v>
      </c>
      <c r="J25" s="62">
        <v>3</v>
      </c>
      <c r="K25" s="62">
        <v>848</v>
      </c>
      <c r="L25" s="62">
        <v>40</v>
      </c>
      <c r="M25" s="72">
        <v>1350</v>
      </c>
      <c r="N25" s="113">
        <f t="shared" si="11"/>
        <v>0</v>
      </c>
      <c r="O25" s="114">
        <f t="shared" si="1"/>
        <v>0</v>
      </c>
      <c r="P25" s="114">
        <f t="shared" si="2"/>
        <v>0</v>
      </c>
      <c r="Q25" s="114">
        <f t="shared" si="3"/>
        <v>0</v>
      </c>
      <c r="R25" s="115">
        <f t="shared" si="4"/>
        <v>0</v>
      </c>
      <c r="S25" s="113">
        <f t="shared" si="5"/>
        <v>1</v>
      </c>
      <c r="T25" s="116">
        <f t="shared" si="6"/>
        <v>1.3386880856760374E-3</v>
      </c>
      <c r="U25" s="116">
        <f t="shared" si="7"/>
        <v>0.37840249888442662</v>
      </c>
      <c r="V25" s="116">
        <f t="shared" si="8"/>
        <v>1.7849174475680501E-2</v>
      </c>
      <c r="W25" s="117">
        <f t="shared" si="9"/>
        <v>0.60240963855421692</v>
      </c>
    </row>
    <row r="26" spans="1:25" x14ac:dyDescent="0.3">
      <c r="A26" s="63" t="s">
        <v>34</v>
      </c>
      <c r="B26" s="64" t="s">
        <v>35</v>
      </c>
      <c r="C26" s="67">
        <f t="shared" si="12"/>
        <v>1609</v>
      </c>
      <c r="D26" s="70">
        <v>5</v>
      </c>
      <c r="E26" s="61">
        <v>33</v>
      </c>
      <c r="F26" s="61">
        <v>470</v>
      </c>
      <c r="G26" s="61">
        <v>625</v>
      </c>
      <c r="H26" s="71">
        <v>1</v>
      </c>
      <c r="I26" s="70">
        <f t="shared" si="13"/>
        <v>475</v>
      </c>
      <c r="J26" s="62">
        <v>35</v>
      </c>
      <c r="K26" s="62">
        <v>241</v>
      </c>
      <c r="L26" s="62">
        <v>78</v>
      </c>
      <c r="M26" s="72">
        <v>121</v>
      </c>
      <c r="N26" s="113">
        <f t="shared" si="11"/>
        <v>3.1075201988812928E-3</v>
      </c>
      <c r="O26" s="114">
        <f t="shared" si="1"/>
        <v>2.0509633312616533E-2</v>
      </c>
      <c r="P26" s="114">
        <f t="shared" si="2"/>
        <v>0.29210689869484152</v>
      </c>
      <c r="Q26" s="114">
        <f t="shared" si="3"/>
        <v>0.3884400248601616</v>
      </c>
      <c r="R26" s="115">
        <f t="shared" si="4"/>
        <v>6.215040397762585E-4</v>
      </c>
      <c r="S26" s="113">
        <f t="shared" si="5"/>
        <v>0.2952144188937228</v>
      </c>
      <c r="T26" s="116">
        <f t="shared" si="6"/>
        <v>2.175264139216905E-2</v>
      </c>
      <c r="U26" s="116">
        <f t="shared" si="7"/>
        <v>0.1497824735860783</v>
      </c>
      <c r="V26" s="116">
        <f t="shared" si="8"/>
        <v>4.8477315102548164E-2</v>
      </c>
      <c r="W26" s="117">
        <f t="shared" si="9"/>
        <v>7.5201988812927278E-2</v>
      </c>
    </row>
    <row r="27" spans="1:25" x14ac:dyDescent="0.3">
      <c r="A27" s="63" t="s">
        <v>36</v>
      </c>
      <c r="B27" s="64" t="s">
        <v>37</v>
      </c>
      <c r="C27" s="67">
        <f t="shared" si="12"/>
        <v>1992</v>
      </c>
      <c r="D27" s="70">
        <v>7</v>
      </c>
      <c r="E27" s="61">
        <v>255</v>
      </c>
      <c r="F27" s="61">
        <v>699</v>
      </c>
      <c r="G27" s="61">
        <v>576</v>
      </c>
      <c r="H27" s="71">
        <v>427</v>
      </c>
      <c r="I27" s="70">
        <f t="shared" si="13"/>
        <v>28</v>
      </c>
      <c r="J27" s="62">
        <v>3</v>
      </c>
      <c r="K27" s="62"/>
      <c r="L27" s="62">
        <v>25</v>
      </c>
      <c r="M27" s="72"/>
      <c r="N27" s="113">
        <f t="shared" si="11"/>
        <v>3.5140562248995983E-3</v>
      </c>
      <c r="O27" s="114">
        <f t="shared" si="1"/>
        <v>0.12801204819277109</v>
      </c>
      <c r="P27" s="114">
        <f t="shared" si="2"/>
        <v>0.3509036144578313</v>
      </c>
      <c r="Q27" s="114">
        <f t="shared" si="3"/>
        <v>0.28915662650602408</v>
      </c>
      <c r="R27" s="115">
        <f t="shared" si="4"/>
        <v>0.2143574297188755</v>
      </c>
      <c r="S27" s="113">
        <f t="shared" si="5"/>
        <v>1.4056224899598393E-2</v>
      </c>
      <c r="T27" s="116">
        <f t="shared" si="6"/>
        <v>1.5060240963855422E-3</v>
      </c>
      <c r="U27" s="116">
        <f t="shared" si="7"/>
        <v>0</v>
      </c>
      <c r="V27" s="116">
        <f t="shared" si="8"/>
        <v>1.2550200803212851E-2</v>
      </c>
      <c r="W27" s="117">
        <f t="shared" si="9"/>
        <v>0</v>
      </c>
    </row>
    <row r="28" spans="1:25" ht="16.2" thickBot="1" x14ac:dyDescent="0.35">
      <c r="A28" s="65" t="s">
        <v>38</v>
      </c>
      <c r="B28" s="66" t="s">
        <v>39</v>
      </c>
      <c r="C28" s="79">
        <f t="shared" si="12"/>
        <v>2656</v>
      </c>
      <c r="D28" s="80">
        <v>3</v>
      </c>
      <c r="E28" s="81">
        <v>71</v>
      </c>
      <c r="F28" s="81">
        <v>2403</v>
      </c>
      <c r="G28" s="81">
        <v>175</v>
      </c>
      <c r="H28" s="82">
        <v>2</v>
      </c>
      <c r="I28" s="80">
        <f t="shared" si="13"/>
        <v>2</v>
      </c>
      <c r="J28" s="83">
        <v>1</v>
      </c>
      <c r="K28" s="83"/>
      <c r="L28" s="83"/>
      <c r="M28" s="84">
        <v>1</v>
      </c>
      <c r="N28" s="118">
        <f t="shared" si="11"/>
        <v>1.1295180722891566E-3</v>
      </c>
      <c r="O28" s="119">
        <f t="shared" si="1"/>
        <v>2.6731927710843373E-2</v>
      </c>
      <c r="P28" s="119">
        <f t="shared" si="2"/>
        <v>0.90474397590361444</v>
      </c>
      <c r="Q28" s="119">
        <f t="shared" si="3"/>
        <v>6.588855421686747E-2</v>
      </c>
      <c r="R28" s="120">
        <f t="shared" si="4"/>
        <v>7.5301204819277112E-4</v>
      </c>
      <c r="S28" s="118">
        <f t="shared" si="5"/>
        <v>7.5301204819277112E-4</v>
      </c>
      <c r="T28" s="121">
        <f t="shared" si="6"/>
        <v>3.7650602409638556E-4</v>
      </c>
      <c r="U28" s="121">
        <f t="shared" si="7"/>
        <v>0</v>
      </c>
      <c r="V28" s="121">
        <f t="shared" si="8"/>
        <v>0</v>
      </c>
      <c r="W28" s="122">
        <f t="shared" si="9"/>
        <v>3.7650602409638556E-4</v>
      </c>
    </row>
    <row r="29" spans="1:25" ht="16.2" x14ac:dyDescent="0.35">
      <c r="A29" s="85" t="s">
        <v>143</v>
      </c>
      <c r="B29" s="86"/>
      <c r="C29" s="74">
        <f t="shared" si="12"/>
        <v>2808</v>
      </c>
      <c r="D29" s="73">
        <f>SUM(D30:D30)</f>
        <v>0</v>
      </c>
      <c r="E29" s="75">
        <f>SUM(E30:E30)</f>
        <v>1</v>
      </c>
      <c r="F29" s="75">
        <f>SUM(F30:F30)</f>
        <v>1162</v>
      </c>
      <c r="G29" s="75">
        <f>SUM(G30:G30)</f>
        <v>464</v>
      </c>
      <c r="H29" s="76">
        <f>SUM(H30:H30)</f>
        <v>0</v>
      </c>
      <c r="I29" s="73">
        <f t="shared" si="13"/>
        <v>1181</v>
      </c>
      <c r="J29" s="77">
        <f>SUM(J30:J30)</f>
        <v>8</v>
      </c>
      <c r="K29" s="77">
        <f>SUM(K30:K30)</f>
        <v>0</v>
      </c>
      <c r="L29" s="77">
        <f>SUM(L30:L30)</f>
        <v>1170</v>
      </c>
      <c r="M29" s="78">
        <f>SUM(M30:M30)</f>
        <v>3</v>
      </c>
      <c r="N29" s="108">
        <f t="shared" si="11"/>
        <v>0</v>
      </c>
      <c r="O29" s="109">
        <f t="shared" si="1"/>
        <v>3.5612535612535614E-4</v>
      </c>
      <c r="P29" s="109">
        <f t="shared" si="2"/>
        <v>0.41381766381766383</v>
      </c>
      <c r="Q29" s="109">
        <f t="shared" si="3"/>
        <v>0.16524216524216523</v>
      </c>
      <c r="R29" s="110">
        <f t="shared" si="4"/>
        <v>0</v>
      </c>
      <c r="S29" s="108">
        <f t="shared" si="5"/>
        <v>0.42058404558404561</v>
      </c>
      <c r="T29" s="111">
        <f t="shared" si="6"/>
        <v>2.8490028490028491E-3</v>
      </c>
      <c r="U29" s="111">
        <f t="shared" si="7"/>
        <v>0</v>
      </c>
      <c r="V29" s="111">
        <f t="shared" si="8"/>
        <v>0.41666666666666669</v>
      </c>
      <c r="W29" s="112">
        <f t="shared" si="9"/>
        <v>1.0683760683760685E-3</v>
      </c>
    </row>
    <row r="30" spans="1:25" ht="16.2" thickBot="1" x14ac:dyDescent="0.35">
      <c r="A30" s="65" t="s">
        <v>42</v>
      </c>
      <c r="B30" s="66" t="s">
        <v>43</v>
      </c>
      <c r="C30" s="24">
        <f t="shared" si="12"/>
        <v>2808</v>
      </c>
      <c r="D30" s="88"/>
      <c r="E30" s="25">
        <v>1</v>
      </c>
      <c r="F30" s="25">
        <v>1162</v>
      </c>
      <c r="G30" s="25">
        <v>464</v>
      </c>
      <c r="H30" s="41"/>
      <c r="I30" s="88">
        <f t="shared" si="13"/>
        <v>1181</v>
      </c>
      <c r="J30" s="26">
        <v>8</v>
      </c>
      <c r="K30" s="26"/>
      <c r="L30" s="26">
        <v>1170</v>
      </c>
      <c r="M30" s="27">
        <v>3</v>
      </c>
      <c r="N30" s="123">
        <f t="shared" si="11"/>
        <v>0</v>
      </c>
      <c r="O30" s="28">
        <f t="shared" si="1"/>
        <v>3.5612535612535614E-4</v>
      </c>
      <c r="P30" s="28">
        <f t="shared" si="2"/>
        <v>0.41381766381766383</v>
      </c>
      <c r="Q30" s="28">
        <f t="shared" si="3"/>
        <v>0.16524216524216523</v>
      </c>
      <c r="R30" s="45">
        <f t="shared" si="4"/>
        <v>0</v>
      </c>
      <c r="S30" s="123">
        <f t="shared" si="5"/>
        <v>0.42058404558404561</v>
      </c>
      <c r="T30" s="29">
        <f t="shared" si="6"/>
        <v>2.8490028490028491E-3</v>
      </c>
      <c r="U30" s="29">
        <f t="shared" si="7"/>
        <v>0</v>
      </c>
      <c r="V30" s="29">
        <f t="shared" si="8"/>
        <v>0.41666666666666669</v>
      </c>
      <c r="W30" s="30">
        <f t="shared" si="9"/>
        <v>1.0683760683760685E-3</v>
      </c>
    </row>
    <row r="31" spans="1:25" ht="16.2" x14ac:dyDescent="0.35">
      <c r="A31" s="85" t="s">
        <v>144</v>
      </c>
      <c r="B31" s="86"/>
      <c r="C31" s="74">
        <f t="shared" si="12"/>
        <v>1346</v>
      </c>
      <c r="D31" s="73">
        <f>SUM(D32:D32)</f>
        <v>0</v>
      </c>
      <c r="E31" s="75">
        <f>SUM(E32:E32)</f>
        <v>1</v>
      </c>
      <c r="F31" s="75">
        <f>SUM(F32:F32)</f>
        <v>118</v>
      </c>
      <c r="G31" s="75">
        <f>SUM(G32:G32)</f>
        <v>743</v>
      </c>
      <c r="H31" s="76">
        <f>SUM(H32:H32)</f>
        <v>26</v>
      </c>
      <c r="I31" s="73">
        <f t="shared" si="13"/>
        <v>458</v>
      </c>
      <c r="J31" s="77">
        <f>SUM(J32:J32)</f>
        <v>0</v>
      </c>
      <c r="K31" s="77">
        <f>SUM(K32:K32)</f>
        <v>0</v>
      </c>
      <c r="L31" s="77">
        <f>SUM(L32:L32)</f>
        <v>450</v>
      </c>
      <c r="M31" s="78">
        <f>SUM(M32:M32)</f>
        <v>8</v>
      </c>
      <c r="N31" s="108">
        <f t="shared" si="11"/>
        <v>0</v>
      </c>
      <c r="O31" s="109">
        <f t="shared" si="1"/>
        <v>7.429420505200594E-4</v>
      </c>
      <c r="P31" s="109">
        <f t="shared" si="2"/>
        <v>8.7667161961367007E-2</v>
      </c>
      <c r="Q31" s="109">
        <f t="shared" si="3"/>
        <v>0.5520059435364042</v>
      </c>
      <c r="R31" s="110">
        <f t="shared" si="4"/>
        <v>1.9316493313521546E-2</v>
      </c>
      <c r="S31" s="108">
        <f t="shared" si="5"/>
        <v>0.34026745913818723</v>
      </c>
      <c r="T31" s="111">
        <f t="shared" si="6"/>
        <v>0</v>
      </c>
      <c r="U31" s="111">
        <f t="shared" si="7"/>
        <v>0</v>
      </c>
      <c r="V31" s="111">
        <f t="shared" si="8"/>
        <v>0.33432392273402672</v>
      </c>
      <c r="W31" s="112">
        <f t="shared" si="9"/>
        <v>5.9435364041604752E-3</v>
      </c>
    </row>
    <row r="32" spans="1:25" x14ac:dyDescent="0.3">
      <c r="A32" s="63" t="s">
        <v>40</v>
      </c>
      <c r="B32" s="64" t="s">
        <v>41</v>
      </c>
      <c r="C32" s="17">
        <f t="shared" si="12"/>
        <v>1346</v>
      </c>
      <c r="D32" s="87"/>
      <c r="E32" s="18">
        <v>1</v>
      </c>
      <c r="F32" s="18">
        <v>118</v>
      </c>
      <c r="G32" s="18">
        <v>743</v>
      </c>
      <c r="H32" s="40">
        <v>26</v>
      </c>
      <c r="I32" s="87">
        <f t="shared" si="13"/>
        <v>458</v>
      </c>
      <c r="J32" s="19"/>
      <c r="K32" s="19"/>
      <c r="L32" s="19">
        <v>450</v>
      </c>
      <c r="M32" s="20">
        <v>8</v>
      </c>
      <c r="N32" s="124">
        <f t="shared" si="11"/>
        <v>0</v>
      </c>
      <c r="O32" s="21">
        <f t="shared" si="1"/>
        <v>7.429420505200594E-4</v>
      </c>
      <c r="P32" s="21">
        <f t="shared" si="2"/>
        <v>8.7667161961367007E-2</v>
      </c>
      <c r="Q32" s="21">
        <f t="shared" si="3"/>
        <v>0.5520059435364042</v>
      </c>
      <c r="R32" s="44">
        <f t="shared" si="4"/>
        <v>1.9316493313521546E-2</v>
      </c>
      <c r="S32" s="124">
        <f t="shared" si="5"/>
        <v>0.34026745913818723</v>
      </c>
      <c r="T32" s="22">
        <f t="shared" si="6"/>
        <v>0</v>
      </c>
      <c r="U32" s="22">
        <f t="shared" si="7"/>
        <v>0</v>
      </c>
      <c r="V32" s="22">
        <f t="shared" si="8"/>
        <v>0.33432392273402672</v>
      </c>
      <c r="W32" s="23">
        <f t="shared" si="9"/>
        <v>5.9435364041604752E-3</v>
      </c>
    </row>
    <row r="33" spans="1:23" x14ac:dyDescent="0.3">
      <c r="A33" s="31"/>
      <c r="B33" s="32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</row>
    <row r="34" spans="1:23" s="31" customFormat="1" ht="13.8" x14ac:dyDescent="0.25">
      <c r="A34" s="33" t="s">
        <v>44</v>
      </c>
      <c r="B34" s="34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</row>
    <row r="35" spans="1:23" s="31" customFormat="1" ht="13.8" x14ac:dyDescent="0.25">
      <c r="A35" s="33"/>
      <c r="B35" s="34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</row>
    <row r="36" spans="1:23" s="51" customFormat="1" x14ac:dyDescent="0.3">
      <c r="A36" s="138" t="s">
        <v>148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</row>
    <row r="37" spans="1:23" s="51" customFormat="1" x14ac:dyDescent="0.3">
      <c r="A37" s="89" t="s">
        <v>131</v>
      </c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</row>
    <row r="38" spans="1:23" s="93" customFormat="1" ht="55.2" x14ac:dyDescent="0.3">
      <c r="A38" s="91" t="s">
        <v>120</v>
      </c>
      <c r="B38" s="92" t="s">
        <v>121</v>
      </c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</row>
    <row r="39" spans="1:23" s="51" customFormat="1" x14ac:dyDescent="0.3">
      <c r="A39" s="94" t="s">
        <v>122</v>
      </c>
      <c r="B39" s="95">
        <v>0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</row>
    <row r="40" spans="1:23" s="51" customFormat="1" x14ac:dyDescent="0.3">
      <c r="A40" s="94" t="s">
        <v>123</v>
      </c>
      <c r="B40" s="95" t="s">
        <v>130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</row>
    <row r="41" spans="1:23" s="51" customFormat="1" x14ac:dyDescent="0.3">
      <c r="A41" s="94" t="s">
        <v>124</v>
      </c>
      <c r="B41" s="95" t="s">
        <v>125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</row>
    <row r="42" spans="1:23" s="51" customFormat="1" x14ac:dyDescent="0.3">
      <c r="A42" s="94" t="s">
        <v>126</v>
      </c>
      <c r="B42" s="95" t="s">
        <v>127</v>
      </c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</row>
    <row r="43" spans="1:23" s="98" customFormat="1" ht="27.6" x14ac:dyDescent="0.3">
      <c r="A43" s="96" t="s">
        <v>128</v>
      </c>
      <c r="B43" s="97" t="s">
        <v>129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</row>
    <row r="44" spans="1:23" x14ac:dyDescent="0.3">
      <c r="A44" s="33"/>
      <c r="B44" s="32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</row>
    <row r="45" spans="1:23" x14ac:dyDescent="0.3">
      <c r="A45" s="33" t="s">
        <v>145</v>
      </c>
      <c r="B45" s="32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</row>
    <row r="46" spans="1:23" s="31" customFormat="1" x14ac:dyDescent="0.3">
      <c r="A46" s="1" t="s">
        <v>147</v>
      </c>
      <c r="B46" s="34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</row>
    <row r="48" spans="1:23" x14ac:dyDescent="0.3">
      <c r="A48" s="43"/>
      <c r="B48"/>
    </row>
    <row r="49" spans="1:2" x14ac:dyDescent="0.3">
      <c r="A49" s="43"/>
      <c r="B49"/>
    </row>
  </sheetData>
  <autoFilter ref="A6:W28" xr:uid="{00000000-0009-0000-0000-000000000000}"/>
  <mergeCells count="10">
    <mergeCell ref="A36:W36"/>
    <mergeCell ref="A1:W1"/>
    <mergeCell ref="A5:A6"/>
    <mergeCell ref="B5:B6"/>
    <mergeCell ref="C5:C6"/>
    <mergeCell ref="I5:M5"/>
    <mergeCell ref="N5:Q5"/>
    <mergeCell ref="S5:W5"/>
    <mergeCell ref="D5:H5"/>
    <mergeCell ref="B2:W2"/>
  </mergeCells>
  <pageMargins left="0.31496062992125984" right="0.31496062992125984" top="0.15748031496062992" bottom="0.35433070866141736" header="0.31496062992125984" footer="0.31496062992125984"/>
  <pageSetup paperSize="9" scale="50" orientation="landscape" r:id="rId1"/>
  <headerFooter>
    <oddFooter>&amp;CLapa &amp;P no &amp;N</oddFooter>
  </headerFooter>
  <ignoredErrors>
    <ignoredError sqref="B40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5"/>
  <sheetViews>
    <sheetView topLeftCell="A16" zoomScaleNormal="100" workbookViewId="0">
      <selection activeCell="B32" sqref="B32"/>
    </sheetView>
  </sheetViews>
  <sheetFormatPr defaultColWidth="9.109375" defaultRowHeight="14.4" x14ac:dyDescent="0.3"/>
  <cols>
    <col min="1" max="1" width="26.6640625" style="127" customWidth="1"/>
    <col min="2" max="2" width="164.44140625" style="127" customWidth="1"/>
    <col min="3" max="16384" width="9.109375" style="127"/>
  </cols>
  <sheetData>
    <row r="1" spans="1:2" ht="15" thickBot="1" x14ac:dyDescent="0.35">
      <c r="A1" s="125" t="s">
        <v>69</v>
      </c>
      <c r="B1" s="126" t="s">
        <v>114</v>
      </c>
    </row>
    <row r="2" spans="1:2" ht="15" thickBot="1" x14ac:dyDescent="0.35">
      <c r="A2" s="128" t="s">
        <v>68</v>
      </c>
      <c r="B2" s="129" t="s">
        <v>113</v>
      </c>
    </row>
    <row r="3" spans="1:2" x14ac:dyDescent="0.3">
      <c r="A3" s="153" t="s">
        <v>67</v>
      </c>
      <c r="B3" s="130" t="s">
        <v>76</v>
      </c>
    </row>
    <row r="4" spans="1:2" ht="15" thickBot="1" x14ac:dyDescent="0.35">
      <c r="A4" s="154"/>
      <c r="B4" s="131" t="s">
        <v>77</v>
      </c>
    </row>
    <row r="5" spans="1:2" ht="15" thickBot="1" x14ac:dyDescent="0.35">
      <c r="A5" s="128" t="s">
        <v>66</v>
      </c>
      <c r="B5" s="129" t="s">
        <v>70</v>
      </c>
    </row>
    <row r="6" spans="1:2" ht="15" thickBot="1" x14ac:dyDescent="0.35">
      <c r="A6" s="128" t="s">
        <v>65</v>
      </c>
      <c r="B6" s="129" t="s">
        <v>71</v>
      </c>
    </row>
    <row r="7" spans="1:2" x14ac:dyDescent="0.3">
      <c r="A7" s="153" t="s">
        <v>64</v>
      </c>
      <c r="B7" s="132" t="s">
        <v>72</v>
      </c>
    </row>
    <row r="8" spans="1:2" x14ac:dyDescent="0.3">
      <c r="A8" s="155"/>
      <c r="B8" s="132" t="s">
        <v>73</v>
      </c>
    </row>
    <row r="9" spans="1:2" x14ac:dyDescent="0.3">
      <c r="A9" s="155"/>
      <c r="B9" s="132" t="s">
        <v>115</v>
      </c>
    </row>
    <row r="10" spans="1:2" x14ac:dyDescent="0.3">
      <c r="A10" s="155"/>
      <c r="B10" s="132" t="s">
        <v>116</v>
      </c>
    </row>
    <row r="11" spans="1:2" x14ac:dyDescent="0.3">
      <c r="A11" s="155"/>
      <c r="B11" s="132" t="s">
        <v>117</v>
      </c>
    </row>
    <row r="12" spans="1:2" x14ac:dyDescent="0.3">
      <c r="A12" s="155"/>
      <c r="B12" s="132" t="s">
        <v>118</v>
      </c>
    </row>
    <row r="13" spans="1:2" x14ac:dyDescent="0.3">
      <c r="A13" s="155"/>
      <c r="B13" s="132" t="s">
        <v>119</v>
      </c>
    </row>
    <row r="14" spans="1:2" x14ac:dyDescent="0.3">
      <c r="A14" s="155"/>
      <c r="B14" s="132" t="s">
        <v>99</v>
      </c>
    </row>
    <row r="15" spans="1:2" x14ac:dyDescent="0.3">
      <c r="A15" s="155"/>
      <c r="B15" s="132" t="s">
        <v>100</v>
      </c>
    </row>
    <row r="16" spans="1:2" x14ac:dyDescent="0.3">
      <c r="A16" s="155"/>
      <c r="B16" s="132" t="s">
        <v>101</v>
      </c>
    </row>
    <row r="17" spans="1:2" x14ac:dyDescent="0.3">
      <c r="A17" s="155"/>
      <c r="B17" s="132" t="s">
        <v>102</v>
      </c>
    </row>
    <row r="18" spans="1:2" ht="15" thickBot="1" x14ac:dyDescent="0.35">
      <c r="A18" s="154"/>
      <c r="B18" s="129" t="s">
        <v>140</v>
      </c>
    </row>
    <row r="19" spans="1:2" ht="15" thickBot="1" x14ac:dyDescent="0.35">
      <c r="A19" s="128" t="s">
        <v>63</v>
      </c>
      <c r="B19" s="129" t="s">
        <v>1</v>
      </c>
    </row>
    <row r="20" spans="1:2" x14ac:dyDescent="0.3">
      <c r="A20" s="153" t="s">
        <v>62</v>
      </c>
      <c r="B20" s="132" t="s">
        <v>103</v>
      </c>
    </row>
    <row r="21" spans="1:2" x14ac:dyDescent="0.3">
      <c r="A21" s="155"/>
      <c r="B21" s="132" t="s">
        <v>104</v>
      </c>
    </row>
    <row r="22" spans="1:2" x14ac:dyDescent="0.3">
      <c r="A22" s="155"/>
      <c r="B22" s="132" t="s">
        <v>105</v>
      </c>
    </row>
    <row r="23" spans="1:2" x14ac:dyDescent="0.3">
      <c r="A23" s="155"/>
      <c r="B23" s="132" t="s">
        <v>106</v>
      </c>
    </row>
    <row r="24" spans="1:2" x14ac:dyDescent="0.3">
      <c r="A24" s="155"/>
      <c r="B24" s="132" t="s">
        <v>107</v>
      </c>
    </row>
    <row r="25" spans="1:2" x14ac:dyDescent="0.3">
      <c r="A25" s="155"/>
      <c r="B25" s="132" t="s">
        <v>108</v>
      </c>
    </row>
    <row r="26" spans="1:2" x14ac:dyDescent="0.3">
      <c r="A26" s="155"/>
      <c r="B26" s="132" t="s">
        <v>109</v>
      </c>
    </row>
    <row r="27" spans="1:2" x14ac:dyDescent="0.3">
      <c r="A27" s="155"/>
      <c r="B27" s="132" t="s">
        <v>112</v>
      </c>
    </row>
    <row r="28" spans="1:2" x14ac:dyDescent="0.3">
      <c r="A28" s="155"/>
      <c r="B28" s="133" t="s">
        <v>74</v>
      </c>
    </row>
    <row r="29" spans="1:2" ht="27.6" x14ac:dyDescent="0.3">
      <c r="A29" s="155"/>
      <c r="B29" s="134" t="s">
        <v>75</v>
      </c>
    </row>
    <row r="30" spans="1:2" x14ac:dyDescent="0.3">
      <c r="A30" s="155"/>
      <c r="B30" s="133" t="s">
        <v>110</v>
      </c>
    </row>
    <row r="31" spans="1:2" ht="15" thickBot="1" x14ac:dyDescent="0.35">
      <c r="A31" s="154"/>
      <c r="B31" s="135" t="s">
        <v>111</v>
      </c>
    </row>
    <row r="32" spans="1:2" ht="15" thickBot="1" x14ac:dyDescent="0.35">
      <c r="A32" s="128" t="s">
        <v>61</v>
      </c>
      <c r="B32" s="136"/>
    </row>
    <row r="33" spans="1:2" ht="15" thickBot="1" x14ac:dyDescent="0.35">
      <c r="A33" s="128" t="s">
        <v>60</v>
      </c>
      <c r="B33" s="129" t="s">
        <v>59</v>
      </c>
    </row>
    <row r="34" spans="1:2" x14ac:dyDescent="0.3">
      <c r="A34" s="153" t="s">
        <v>58</v>
      </c>
      <c r="B34" s="132" t="s">
        <v>54</v>
      </c>
    </row>
    <row r="35" spans="1:2" ht="15" thickBot="1" x14ac:dyDescent="0.35">
      <c r="A35" s="154"/>
      <c r="B35" s="129" t="s">
        <v>53</v>
      </c>
    </row>
    <row r="36" spans="1:2" ht="15" thickBot="1" x14ac:dyDescent="0.35">
      <c r="A36" s="137" t="s">
        <v>57</v>
      </c>
      <c r="B36" s="136" t="s">
        <v>134</v>
      </c>
    </row>
    <row r="37" spans="1:2" x14ac:dyDescent="0.3">
      <c r="A37" s="153" t="s">
        <v>56</v>
      </c>
      <c r="B37" s="132" t="s">
        <v>54</v>
      </c>
    </row>
    <row r="38" spans="1:2" ht="15" thickBot="1" x14ac:dyDescent="0.35">
      <c r="A38" s="154"/>
      <c r="B38" s="129" t="s">
        <v>53</v>
      </c>
    </row>
    <row r="39" spans="1:2" x14ac:dyDescent="0.3">
      <c r="A39" s="153" t="s">
        <v>55</v>
      </c>
      <c r="B39" s="132" t="s">
        <v>54</v>
      </c>
    </row>
    <row r="40" spans="1:2" ht="15" thickBot="1" x14ac:dyDescent="0.35">
      <c r="A40" s="154"/>
      <c r="B40" s="129" t="s">
        <v>53</v>
      </c>
    </row>
    <row r="41" spans="1:2" ht="15" thickBot="1" x14ac:dyDescent="0.35">
      <c r="A41" s="128" t="s">
        <v>52</v>
      </c>
      <c r="B41" s="129" t="s">
        <v>51</v>
      </c>
    </row>
    <row r="42" spans="1:2" x14ac:dyDescent="0.3">
      <c r="A42" s="153" t="s">
        <v>50</v>
      </c>
      <c r="B42" s="132" t="s">
        <v>49</v>
      </c>
    </row>
    <row r="43" spans="1:2" x14ac:dyDescent="0.3">
      <c r="A43" s="155"/>
      <c r="B43" s="132" t="s">
        <v>48</v>
      </c>
    </row>
    <row r="44" spans="1:2" x14ac:dyDescent="0.3">
      <c r="A44" s="155"/>
      <c r="B44" s="132" t="s">
        <v>47</v>
      </c>
    </row>
    <row r="45" spans="1:2" ht="15" thickBot="1" x14ac:dyDescent="0.35">
      <c r="A45" s="154"/>
      <c r="B45" s="129" t="s">
        <v>46</v>
      </c>
    </row>
  </sheetData>
  <mergeCells count="7">
    <mergeCell ref="A34:A35"/>
    <mergeCell ref="A37:A38"/>
    <mergeCell ref="A39:A40"/>
    <mergeCell ref="A42:A45"/>
    <mergeCell ref="A3:A4"/>
    <mergeCell ref="A7:A18"/>
    <mergeCell ref="A20:A31"/>
  </mergeCells>
  <pageMargins left="0.39370078740157483" right="0.39370078740157483" top="0.39370078740157483" bottom="0.39370078740157483" header="0.31496062992125984" footer="0.31496062992125984"/>
  <pageSetup paperSize="9" scale="6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Triaaza_2021_6m</vt:lpstr>
      <vt:lpstr>Metadati</vt:lpstr>
      <vt:lpstr>Triaaza_2021_6m!Print_Area</vt:lpstr>
      <vt:lpstr>Triaaza_2021_6m!Print_Titles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Signe Širova</dc:creator>
  <cp:lastModifiedBy>Signe Širova</cp:lastModifiedBy>
  <cp:lastPrinted>2020-09-17T11:16:09Z</cp:lastPrinted>
  <dcterms:created xsi:type="dcterms:W3CDTF">2018-04-23T10:01:14Z</dcterms:created>
  <dcterms:modified xsi:type="dcterms:W3CDTF">2021-07-21T14:19:30Z</dcterms:modified>
</cp:coreProperties>
</file>