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8B25E36A-4FDB-4946-AD8F-281ED66D8591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ML_mir_kir_2019_12M" sheetId="4" r:id="rId1"/>
    <sheet name="Metadati" sheetId="3" r:id="rId2"/>
  </sheets>
  <definedNames>
    <definedName name="_xlnm._FilterDatabase" localSheetId="0" hidden="1">ML_mir_kir_2019_12M!$A$7:$E$7</definedName>
    <definedName name="ML_dzemdiibas_UD" localSheetId="0">#REF!</definedName>
    <definedName name="ML_dzemdiibas_UD">#REF!</definedName>
    <definedName name="ML_kir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4" l="1"/>
  <c r="E54" i="4"/>
  <c r="D54" i="4"/>
  <c r="C54" i="4"/>
  <c r="F34" i="4"/>
  <c r="E34" i="4"/>
  <c r="D34" i="4"/>
  <c r="C34" i="4"/>
  <c r="C29" i="4"/>
  <c r="D40" i="4"/>
  <c r="F40" i="4"/>
  <c r="E40" i="4"/>
  <c r="C40" i="4"/>
  <c r="I54" i="4" l="1"/>
  <c r="H54" i="4"/>
  <c r="G54" i="4"/>
  <c r="I53" i="4"/>
  <c r="H53" i="4"/>
  <c r="G53" i="4"/>
  <c r="I52" i="4"/>
  <c r="H52" i="4"/>
  <c r="G52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1" i="4"/>
  <c r="H41" i="4"/>
  <c r="G41" i="4"/>
  <c r="I42" i="4"/>
  <c r="H42" i="4"/>
  <c r="G42" i="4"/>
  <c r="I43" i="4"/>
  <c r="H43" i="4"/>
  <c r="G43" i="4"/>
  <c r="I57" i="4"/>
  <c r="H57" i="4"/>
  <c r="G57" i="4"/>
  <c r="I55" i="4"/>
  <c r="H55" i="4"/>
  <c r="G55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3" i="4"/>
  <c r="H33" i="4"/>
  <c r="G33" i="4"/>
  <c r="I51" i="4"/>
  <c r="H51" i="4"/>
  <c r="G51" i="4"/>
  <c r="I31" i="4"/>
  <c r="H31" i="4"/>
  <c r="G31" i="4"/>
  <c r="I32" i="4"/>
  <c r="H32" i="4"/>
  <c r="G32" i="4"/>
  <c r="I30" i="4"/>
  <c r="H30" i="4"/>
  <c r="G30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2" i="4"/>
  <c r="H12" i="4"/>
  <c r="G12" i="4"/>
  <c r="I11" i="4"/>
  <c r="H11" i="4"/>
  <c r="G11" i="4"/>
  <c r="I10" i="4"/>
  <c r="H10" i="4"/>
  <c r="G10" i="4"/>
  <c r="D9" i="4"/>
  <c r="E9" i="4"/>
  <c r="F9" i="4"/>
  <c r="D13" i="4"/>
  <c r="E13" i="4"/>
  <c r="F13" i="4"/>
  <c r="D21" i="4"/>
  <c r="E21" i="4"/>
  <c r="F21" i="4"/>
  <c r="D29" i="4"/>
  <c r="E29" i="4"/>
  <c r="F29" i="4"/>
  <c r="D44" i="4"/>
  <c r="E44" i="4"/>
  <c r="F44" i="4"/>
  <c r="C44" i="4"/>
  <c r="C21" i="4"/>
  <c r="C13" i="4"/>
  <c r="C9" i="4"/>
  <c r="C8" i="4" l="1"/>
  <c r="E8" i="4"/>
  <c r="F8" i="4"/>
  <c r="D8" i="4"/>
  <c r="H13" i="4"/>
  <c r="G29" i="4"/>
  <c r="I40" i="4"/>
  <c r="I29" i="4"/>
  <c r="H34" i="4"/>
  <c r="G34" i="4"/>
  <c r="H29" i="4"/>
  <c r="I21" i="4"/>
  <c r="H40" i="4"/>
  <c r="G13" i="4"/>
  <c r="G9" i="4"/>
  <c r="H21" i="4"/>
  <c r="I44" i="4"/>
  <c r="H44" i="4"/>
  <c r="G44" i="4"/>
  <c r="I34" i="4"/>
  <c r="G21" i="4"/>
  <c r="I13" i="4"/>
  <c r="H9" i="4"/>
  <c r="I9" i="4"/>
  <c r="G40" i="4"/>
  <c r="H8" i="4" l="1"/>
  <c r="I8" i="4"/>
  <c r="G8" i="4"/>
</calcChain>
</file>

<file path=xl/sharedStrings.xml><?xml version="1.0" encoding="utf-8"?>
<sst xmlns="http://schemas.openxmlformats.org/spreadsheetml/2006/main" count="225" uniqueCount="158">
  <si>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</si>
  <si>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</si>
  <si>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</si>
  <si>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</si>
  <si>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</si>
  <si>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</si>
  <si>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</si>
  <si>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</si>
  <si>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</si>
  <si>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</si>
  <si>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</si>
  <si>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</si>
  <si>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</si>
  <si>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</si>
  <si>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</si>
  <si>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</si>
  <si>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</si>
  <si>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</si>
  <si>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</si>
  <si>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</si>
  <si>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</si>
  <si>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</si>
  <si>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</si>
  <si>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</si>
  <si>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</si>
  <si>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</si>
  <si>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</si>
  <si>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</si>
  <si>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</si>
  <si>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</si>
  <si>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</si>
  <si>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</si>
  <si>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</si>
  <si>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</si>
  <si>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</si>
  <si>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</si>
  <si>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</si>
  <si>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</si>
  <si>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Hospitalizēto pacientu skaits</t>
  </si>
  <si>
    <t>Ķirurģiski ārstēto pacientu skaita īpatsvars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</si>
  <si>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</si>
  <si>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</si>
  <si>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</si>
  <si>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</si>
  <si>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</si>
  <si>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</si>
  <si>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</si>
  <si>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</si>
  <si>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</si>
  <si>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</si>
  <si>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</si>
  <si>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</si>
  <si>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</si>
  <si>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</si>
  <si>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</si>
  <si>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</si>
  <si>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</si>
  <si>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t>Ķirurģiski ārstēto pacientu īpatsvars</t>
  </si>
  <si>
    <t>-Nacionālā veselības dienesta Stacionāro pakalpojumu datu bāze</t>
  </si>
  <si>
    <t>(Hospitalizāciju skaits pacientiem, kam veikta lielā ķirurģiskā operācija /Kopējais hospitalizāciju skaits) *100</t>
  </si>
  <si>
    <t>Hospitalizāciju skaits pacientiem, kam veikta lielā ķirurģiskā operācija</t>
  </si>
  <si>
    <t>Kopējais hospitalizāciju skaits</t>
  </si>
  <si>
    <t>- Pacientam veikta lielā ķirurģiskā operācija</t>
  </si>
  <si>
    <t>Pacienti, kam veikta vismaz viena lielā ķirurģiskā operācija</t>
  </si>
  <si>
    <t>Stacionārā mirušo pacientu skaita īpatsvars</t>
  </si>
  <si>
    <t>Hospitalizāciju skaita īpatsvars, kur pacients miris stacionārā</t>
  </si>
  <si>
    <t>(Hospitalizāciju skaits pacientiem, kur pacients miris stacionārā /Kopējais hospitalizāciju skaits) *100</t>
  </si>
  <si>
    <t>Hospitalizāciju skaits pacientiem, kur pacients miris stacionārā</t>
  </si>
  <si>
    <t>- Pacients miris stacionārā (izrakstīšanās kustība 33)</t>
  </si>
  <si>
    <t>Stacionārā mirušie pacienti</t>
  </si>
  <si>
    <t>Stacionārā mirušo ķirurģiski ārstēto pacientu skaita īpatsvars</t>
  </si>
  <si>
    <t>Hospitalizāciju skaits, kur pacientam veikta vismaz viena lielā ķirurģiskā operācija</t>
  </si>
  <si>
    <t xml:space="preserve">Stacionārā mirušie pacienti, kam veikta vismaz viena lielā ķirurģiskā operācija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</si>
  <si>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</si>
  <si>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</si>
  <si>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Katru dienu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nedēļā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mēnesī</t>
    </r>
    <r>
      <rPr>
        <sz val="11"/>
        <rFont val="Wingdings"/>
        <charset val="2"/>
      </rPr>
      <t>¨</t>
    </r>
  </si>
  <si>
    <r>
      <t>Reizi ceturksnī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Reizi pusgadā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Reizi gadā</t>
    </r>
    <r>
      <rPr>
        <sz val="11"/>
        <rFont val="Wingdings"/>
        <charset val="2"/>
      </rPr>
      <t>¨</t>
    </r>
  </si>
  <si>
    <r>
      <t>Nacionāla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Reģionāla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Ārstniecības iestāžu līmenī</t>
    </r>
    <r>
      <rPr>
        <sz val="11"/>
        <rFont val="Wingdings"/>
        <charset val="2"/>
      </rPr>
      <t>þ</t>
    </r>
  </si>
  <si>
    <r>
      <t>NVD mājaslapa</t>
    </r>
    <r>
      <rPr>
        <sz val="11"/>
        <rFont val="Wingdings"/>
        <charset val="2"/>
      </rPr>
      <t>þ</t>
    </r>
  </si>
  <si>
    <r>
      <t>SPKC mājaslapa</t>
    </r>
    <r>
      <rPr>
        <sz val="11"/>
        <rFont val="Wingdings"/>
        <charset val="2"/>
      </rPr>
      <t>¨</t>
    </r>
  </si>
  <si>
    <r>
      <t>Latvijas veselības aprūpes statistikas gadagrāmata</t>
    </r>
    <r>
      <rPr>
        <sz val="11"/>
        <rFont val="Wingdings"/>
        <charset val="2"/>
      </rPr>
      <t>¨</t>
    </r>
  </si>
  <si>
    <r>
      <t>Nav publiski pieejams</t>
    </r>
    <r>
      <rPr>
        <sz val="11"/>
        <rFont val="Wingdings"/>
        <charset val="2"/>
      </rPr>
      <t>¨</t>
    </r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</si>
  <si>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</si>
  <si>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</si>
  <si>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(Hospitalizāciju skaits, kur pacientam veikta vismaz viena lielā ķirurģiskā operācija un pacients miris stacionārā / Hospitalizāciju skaits, kur pacientam veikta vismaz viena lielā ķirurģiskā operācija) *100</t>
  </si>
  <si>
    <t>Hospitalizāciju skaits, kur pacientam veikta vismaz viena lielā ķirurģiskā operācija un pacients miris stacionārā</t>
  </si>
  <si>
    <t>010011804</t>
  </si>
  <si>
    <t>010011803</t>
  </si>
  <si>
    <t>010000234</t>
  </si>
  <si>
    <t>050020401</t>
  </si>
  <si>
    <t>090020301</t>
  </si>
  <si>
    <t>110000048</t>
  </si>
  <si>
    <t>170020401</t>
  </si>
  <si>
    <t>210020301</t>
  </si>
  <si>
    <t>250000092</t>
  </si>
  <si>
    <t>270020302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</si>
  <si>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</si>
  <si>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</si>
  <si>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</si>
  <si>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</si>
  <si>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</si>
  <si>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</si>
  <si>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</si>
  <si>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</si>
  <si>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</si>
  <si>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</si>
  <si>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</si>
  <si>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661400011</t>
  </si>
  <si>
    <t>560800007</t>
  </si>
  <si>
    <t>050012101</t>
  </si>
  <si>
    <t>130013001</t>
  </si>
  <si>
    <t>Nacionālais rehabilitācijas centrs "Vaivari"</t>
  </si>
  <si>
    <t>170010601</t>
  </si>
  <si>
    <t>010020302</t>
  </si>
  <si>
    <t>010021301</t>
  </si>
  <si>
    <t>010012202</t>
  </si>
  <si>
    <t>090012101</t>
  </si>
  <si>
    <t>941800004</t>
  </si>
  <si>
    <t>010011401</t>
  </si>
  <si>
    <t>320200001</t>
  </si>
  <si>
    <t>400200024</t>
  </si>
  <si>
    <t>761200001</t>
  </si>
  <si>
    <t>680200030</t>
  </si>
  <si>
    <t>641600001</t>
  </si>
  <si>
    <t>801600003</t>
  </si>
  <si>
    <t>840200047</t>
  </si>
  <si>
    <t>AI kods</t>
  </si>
  <si>
    <t>Ārstniecības iestāde (AI)</t>
  </si>
  <si>
    <t>9=6/5*100</t>
  </si>
  <si>
    <t>8=5/3*100</t>
  </si>
  <si>
    <t>7=4/3*100</t>
  </si>
  <si>
    <t>AI mirušo ķirurģiski ārstēto pacientu skaits</t>
  </si>
  <si>
    <t>AI mirušo pacientu skaita īpatsvars</t>
  </si>
  <si>
    <t>AI mirušo ķirurģiski ārstēto pacientu īpatsvars</t>
  </si>
  <si>
    <t>Limbažu slimnīca</t>
  </si>
  <si>
    <t>660200027</t>
  </si>
  <si>
    <t>Pamatojums datu apkopošanai-28.08.2018.Ministru kabineta noteikumi nr. 555 "Veselības aprūpes pakalpojumu organizēšanas un samaksas  kārtība"</t>
  </si>
  <si>
    <t>Kopā/ Vidēji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</si>
  <si>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</si>
  <si>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</si>
  <si>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</si>
  <si>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</si>
  <si>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</si>
  <si>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</si>
  <si>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Specializētās ārstniecības iestādes</t>
  </si>
  <si>
    <t>Pārskats par ārstniecības iestādē hospitalizēto pacientu skaitu, ķirurģiski ārstēto un ārstniecības iestādē mirušo pacientu skaita īpatsvaru</t>
  </si>
  <si>
    <t>Hospitalizāciju skaita īpatsvars, kur pacientam veikta vismaz viena lielā ķirurģiskā operācija</t>
  </si>
  <si>
    <t>Hospitalizāciju skaita īpatsvars, kur pacientam veikta vismaz viena lielā ķirurģiskā operācija un pacients miris stacionārā</t>
  </si>
  <si>
    <t>*stacionārājā kartē norādīta izrakstīšanas kustība 33 (miris)</t>
  </si>
  <si>
    <t>**uzskaites dokumentu skaits ar tajā norādītu kaut vienu manipulāciju ar 43 pazīmi (liela ķirurģiska manipulācija)</t>
  </si>
  <si>
    <t>AI mirušo pacientu skaits*</t>
  </si>
  <si>
    <t>Ķirurģiski ārstēto pacientu skaits**</t>
  </si>
  <si>
    <t>(veiktais darbs, neiekļaujot nekvotējamos stacionāros pakalpojumus, kas nav iekļauti rēķinā)</t>
  </si>
  <si>
    <t>Pārējas slimnīcas</t>
  </si>
  <si>
    <r>
      <t xml:space="preserve">Pārskata periods: </t>
    </r>
    <r>
      <rPr>
        <b/>
        <sz val="12"/>
        <rFont val="Times New Roman"/>
        <family val="1"/>
      </rPr>
      <t>2020. gada janvāris- decembris</t>
    </r>
  </si>
  <si>
    <t>Atskaite ietver stacionārās kartes apmaksājamā statusā, ar izrakstīšanas datumu no 1.janvāra līdz 31.decembrim.</t>
  </si>
  <si>
    <t>130064003</t>
  </si>
  <si>
    <t>SANARE-KRC JAUNĶEMERI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</si>
</sst>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s_-;\-* #,##0.00\ _L_s_-;_-* &quot;-&quot;??\ _L_s_-;_-@_-"/>
    <numFmt numFmtId="165" formatCode="_-* #,##0\ _L_s_-;\-* #,##0\ _L_s_-;_-* &quot;-&quot;??\ _L_s_-;_-@_-"/>
    <numFmt numFmtId="166" formatCode="_-* #,##0_-;\-* #,##0_-;_-* &quot;-&quot;??_-;_-@_-"/>
    <numFmt numFmtId="167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Arial"/>
      <family val="2"/>
    </font>
    <font>
      <sz val="8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0" fontId="20" fillId="0" borderId="0"/>
    <xf numFmtId="0" fontId="13" fillId="0" borderId="0"/>
    <xf numFmtId="167" fontId="15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165" fontId="5" fillId="0" borderId="0" xfId="3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5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6" fillId="0" borderId="0" xfId="7" applyFont="1"/>
    <xf numFmtId="0" fontId="17" fillId="0" borderId="1" xfId="7" applyFont="1" applyBorder="1" applyAlignment="1">
      <alignment horizontal="left" vertical="center" wrapText="1"/>
    </xf>
    <xf numFmtId="0" fontId="16" fillId="0" borderId="0" xfId="9" applyFont="1"/>
    <xf numFmtId="0" fontId="5" fillId="0" borderId="0" xfId="8" applyFont="1"/>
    <xf numFmtId="0" fontId="6" fillId="2" borderId="9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21" fillId="0" borderId="12" xfId="11" applyFont="1" applyBorder="1" applyAlignment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6" fillId="2" borderId="15" xfId="8" applyFont="1" applyFill="1" applyBorder="1"/>
    <xf numFmtId="0" fontId="6" fillId="2" borderId="16" xfId="8" applyFont="1" applyFill="1" applyBorder="1"/>
    <xf numFmtId="166" fontId="6" fillId="2" borderId="15" xfId="12" applyNumberFormat="1" applyFont="1" applyFill="1" applyBorder="1" applyAlignment="1">
      <alignment horizontal="right"/>
    </xf>
    <xf numFmtId="0" fontId="6" fillId="0" borderId="0" xfId="8" applyFont="1"/>
    <xf numFmtId="0" fontId="6" fillId="3" borderId="9" xfId="8" applyFont="1" applyFill="1" applyBorder="1" applyAlignment="1">
      <alignment horizontal="left" indent="1"/>
    </xf>
    <xf numFmtId="0" fontId="6" fillId="3" borderId="14" xfId="8" applyFont="1" applyFill="1" applyBorder="1"/>
    <xf numFmtId="166" fontId="6" fillId="3" borderId="9" xfId="12" applyNumberFormat="1" applyFont="1" applyFill="1" applyBorder="1" applyAlignment="1">
      <alignment horizontal="right"/>
    </xf>
    <xf numFmtId="0" fontId="5" fillId="0" borderId="10" xfId="8" applyFont="1" applyBorder="1" applyAlignment="1">
      <alignment horizontal="left" indent="2"/>
    </xf>
    <xf numFmtId="0" fontId="5" fillId="0" borderId="11" xfId="8" applyFont="1" applyBorder="1"/>
    <xf numFmtId="166" fontId="5" fillId="0" borderId="10" xfId="12" applyNumberFormat="1" applyFont="1" applyBorder="1" applyAlignment="1">
      <alignment horizontal="right"/>
    </xf>
    <xf numFmtId="166" fontId="5" fillId="0" borderId="10" xfId="12" applyNumberFormat="1" applyFont="1" applyBorder="1" applyAlignment="1">
      <alignment horizontal="left"/>
    </xf>
    <xf numFmtId="0" fontId="5" fillId="0" borderId="12" xfId="8" applyFont="1" applyBorder="1" applyAlignment="1">
      <alignment horizontal="left" indent="2"/>
    </xf>
    <xf numFmtId="0" fontId="5" fillId="0" borderId="13" xfId="8" applyFont="1" applyBorder="1"/>
    <xf numFmtId="166" fontId="5" fillId="0" borderId="12" xfId="12" applyNumberFormat="1" applyFont="1" applyBorder="1" applyAlignment="1">
      <alignment horizontal="left"/>
    </xf>
    <xf numFmtId="166" fontId="6" fillId="3" borderId="9" xfId="12" applyNumberFormat="1" applyFont="1" applyFill="1" applyBorder="1" applyAlignment="1">
      <alignment horizontal="left"/>
    </xf>
    <xf numFmtId="166" fontId="5" fillId="0" borderId="10" xfId="12" applyNumberFormat="1" applyFont="1" applyBorder="1" applyAlignment="1">
      <alignment horizontal="right" vertical="center"/>
    </xf>
    <xf numFmtId="166" fontId="5" fillId="0" borderId="12" xfId="1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9" fontId="6" fillId="2" borderId="15" xfId="6" applyFont="1" applyFill="1" applyBorder="1" applyAlignment="1"/>
    <xf numFmtId="9" fontId="6" fillId="3" borderId="9" xfId="6" applyFont="1" applyFill="1" applyBorder="1" applyAlignment="1"/>
    <xf numFmtId="9" fontId="5" fillId="0" borderId="10" xfId="6" applyFont="1" applyBorder="1" applyAlignment="1"/>
    <xf numFmtId="9" fontId="5" fillId="0" borderId="12" xfId="6" applyFont="1" applyBorder="1" applyAlignment="1"/>
    <xf numFmtId="9" fontId="5" fillId="0" borderId="10" xfId="6" applyFont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22" fillId="0" borderId="0" xfId="13" applyFont="1"/>
    <xf numFmtId="0" fontId="16" fillId="0" borderId="0" xfId="9" applyFont="1" applyFill="1"/>
    <xf numFmtId="0" fontId="18" fillId="0" borderId="1" xfId="7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0" xfId="8" applyFont="1" applyBorder="1" applyAlignment="1">
      <alignment horizontal="left" indent="2"/>
    </xf>
    <xf numFmtId="0" fontId="5" fillId="0" borderId="0" xfId="8" applyFont="1" applyBorder="1"/>
    <xf numFmtId="166" fontId="5" fillId="0" borderId="0" xfId="12" applyNumberFormat="1" applyFont="1" applyBorder="1" applyAlignment="1">
      <alignment horizontal="left"/>
    </xf>
    <xf numFmtId="9" fontId="5" fillId="0" borderId="0" xfId="6" applyFont="1" applyBorder="1" applyAlignment="1"/>
    <xf numFmtId="0" fontId="5" fillId="0" borderId="17" xfId="8" applyFont="1" applyBorder="1" applyAlignment="1">
      <alignment horizontal="left" indent="2"/>
    </xf>
    <xf numFmtId="0" fontId="5" fillId="0" borderId="18" xfId="8" applyFont="1" applyBorder="1"/>
    <xf numFmtId="166" fontId="5" fillId="0" borderId="17" xfId="12" applyNumberFormat="1" applyFont="1" applyBorder="1" applyAlignment="1">
      <alignment horizontal="left"/>
    </xf>
    <xf numFmtId="9" fontId="5" fillId="0" borderId="17" xfId="6" applyFont="1" applyBorder="1" applyAlignment="1"/>
  </cellXfs>
  <cellStyles count="14">
    <cellStyle name="Comma 2" xfId="12" xr:uid="{00000000-0005-0000-0000-000000000000}"/>
    <cellStyle name="Comma 4" xfId="3" xr:uid="{00000000-0005-0000-0000-000001000000}"/>
    <cellStyle name="Comma_R0001_veiktais_darbs_2009_UZŅEMŠANAS_NODAĻA 2" xfId="10" xr:uid="{00000000-0005-0000-0000-000002000000}"/>
    <cellStyle name="Normal" xfId="0" builtinId="0"/>
    <cellStyle name="Normal 10" xfId="11" xr:uid="{00000000-0005-0000-0000-000004000000}"/>
    <cellStyle name="Normal 2" xfId="2" xr:uid="{00000000-0005-0000-0000-000005000000}"/>
    <cellStyle name="Normal 2 2" xfId="5" xr:uid="{00000000-0005-0000-0000-000006000000}"/>
    <cellStyle name="Normal 2 3" xfId="8" xr:uid="{00000000-0005-0000-0000-000007000000}"/>
    <cellStyle name="Normal 2 4" xfId="1" xr:uid="{00000000-0005-0000-0000-000008000000}"/>
    <cellStyle name="Normal 3" xfId="13" xr:uid="{00000000-0005-0000-0000-000009000000}"/>
    <cellStyle name="Normal_parskatu_tabulas_uz5_III_rikojumam 2" xfId="7" xr:uid="{00000000-0005-0000-0000-00000A000000}"/>
    <cellStyle name="Normal_rindu_garums_veidlapa" xfId="9" xr:uid="{00000000-0005-0000-0000-00000B000000}"/>
    <cellStyle name="Percent" xfId="6" builtinId="5"/>
    <cellStyle name="Percent 2" xfId="4" xr:uid="{00000000-0005-0000-0000-00000D000000}"/>
  </cellStyles>
  <dxfs count="0"/>
  <tableStyles count="0" defaultTableStyle="TableStyleMedium9" defaultPivotStyle="PivotStyleLight16"/>
  <colors>
    <mruColors>
      <color rgb="FFFF9933"/>
      <color rgb="FFFFCB97"/>
      <color rgb="FFFFF5EB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159033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9D619DDD-3627-4F7B-9A40-6B298C9F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6116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33"/>
  </sheetPr>
  <dimension ref="A1:I62"/>
  <sheetViews>
    <sheetView tabSelected="1" zoomScale="90" zoomScaleNormal="90" zoomScaleSheetLayoutView="85" workbookViewId="0">
      <selection activeCell="P27" sqref="P27"/>
    </sheetView>
  </sheetViews>
  <sheetFormatPr defaultRowHeight="15.6" x14ac:dyDescent="0.3"/>
  <cols>
    <col min="1" max="1" width="45.109375" style="14" customWidth="1"/>
    <col min="2" max="2" width="11.33203125" style="14" bestFit="1" customWidth="1"/>
    <col min="3" max="3" width="14.6640625" style="14" customWidth="1"/>
    <col min="4" max="9" width="11.6640625" style="14" customWidth="1"/>
    <col min="10" max="158" width="9.109375" style="14"/>
    <col min="159" max="159" width="41.33203125" style="14" customWidth="1"/>
    <col min="160" max="160" width="9.109375" style="14"/>
    <col min="161" max="161" width="15.6640625" style="14" customWidth="1"/>
    <col min="162" max="162" width="14.6640625" style="14" customWidth="1"/>
    <col min="163" max="163" width="20.109375" style="14" customWidth="1"/>
    <col min="164" max="414" width="9.109375" style="14"/>
    <col min="415" max="415" width="41.33203125" style="14" customWidth="1"/>
    <col min="416" max="416" width="9.109375" style="14"/>
    <col min="417" max="417" width="15.6640625" style="14" customWidth="1"/>
    <col min="418" max="418" width="14.6640625" style="14" customWidth="1"/>
    <col min="419" max="419" width="20.109375" style="14" customWidth="1"/>
    <col min="420" max="670" width="9.109375" style="14"/>
    <col min="671" max="671" width="41.33203125" style="14" customWidth="1"/>
    <col min="672" max="672" width="9.109375" style="14"/>
    <col min="673" max="673" width="15.6640625" style="14" customWidth="1"/>
    <col min="674" max="674" width="14.6640625" style="14" customWidth="1"/>
    <col min="675" max="675" width="20.109375" style="14" customWidth="1"/>
    <col min="676" max="926" width="9.109375" style="14"/>
    <col min="927" max="927" width="41.33203125" style="14" customWidth="1"/>
    <col min="928" max="928" width="9.109375" style="14"/>
    <col min="929" max="929" width="15.6640625" style="14" customWidth="1"/>
    <col min="930" max="930" width="14.6640625" style="14" customWidth="1"/>
    <col min="931" max="931" width="20.109375" style="14" customWidth="1"/>
    <col min="932" max="1182" width="9.109375" style="14"/>
    <col min="1183" max="1183" width="41.33203125" style="14" customWidth="1"/>
    <col min="1184" max="1184" width="9.109375" style="14"/>
    <col min="1185" max="1185" width="15.6640625" style="14" customWidth="1"/>
    <col min="1186" max="1186" width="14.6640625" style="14" customWidth="1"/>
    <col min="1187" max="1187" width="20.109375" style="14" customWidth="1"/>
    <col min="1188" max="1438" width="9.109375" style="14"/>
    <col min="1439" max="1439" width="41.33203125" style="14" customWidth="1"/>
    <col min="1440" max="1440" width="9.109375" style="14"/>
    <col min="1441" max="1441" width="15.6640625" style="14" customWidth="1"/>
    <col min="1442" max="1442" width="14.6640625" style="14" customWidth="1"/>
    <col min="1443" max="1443" width="20.109375" style="14" customWidth="1"/>
    <col min="1444" max="1694" width="9.109375" style="14"/>
    <col min="1695" max="1695" width="41.33203125" style="14" customWidth="1"/>
    <col min="1696" max="1696" width="9.109375" style="14"/>
    <col min="1697" max="1697" width="15.6640625" style="14" customWidth="1"/>
    <col min="1698" max="1698" width="14.6640625" style="14" customWidth="1"/>
    <col min="1699" max="1699" width="20.109375" style="14" customWidth="1"/>
    <col min="1700" max="1950" width="9.109375" style="14"/>
    <col min="1951" max="1951" width="41.33203125" style="14" customWidth="1"/>
    <col min="1952" max="1952" width="9.109375" style="14"/>
    <col min="1953" max="1953" width="15.6640625" style="14" customWidth="1"/>
    <col min="1954" max="1954" width="14.6640625" style="14" customWidth="1"/>
    <col min="1955" max="1955" width="20.109375" style="14" customWidth="1"/>
    <col min="1956" max="2206" width="9.109375" style="14"/>
    <col min="2207" max="2207" width="41.33203125" style="14" customWidth="1"/>
    <col min="2208" max="2208" width="9.109375" style="14"/>
    <col min="2209" max="2209" width="15.6640625" style="14" customWidth="1"/>
    <col min="2210" max="2210" width="14.6640625" style="14" customWidth="1"/>
    <col min="2211" max="2211" width="20.109375" style="14" customWidth="1"/>
    <col min="2212" max="2462" width="9.109375" style="14"/>
    <col min="2463" max="2463" width="41.33203125" style="14" customWidth="1"/>
    <col min="2464" max="2464" width="9.109375" style="14"/>
    <col min="2465" max="2465" width="15.6640625" style="14" customWidth="1"/>
    <col min="2466" max="2466" width="14.6640625" style="14" customWidth="1"/>
    <col min="2467" max="2467" width="20.109375" style="14" customWidth="1"/>
    <col min="2468" max="2718" width="9.109375" style="14"/>
    <col min="2719" max="2719" width="41.33203125" style="14" customWidth="1"/>
    <col min="2720" max="2720" width="9.109375" style="14"/>
    <col min="2721" max="2721" width="15.6640625" style="14" customWidth="1"/>
    <col min="2722" max="2722" width="14.6640625" style="14" customWidth="1"/>
    <col min="2723" max="2723" width="20.109375" style="14" customWidth="1"/>
    <col min="2724" max="2974" width="9.109375" style="14"/>
    <col min="2975" max="2975" width="41.33203125" style="14" customWidth="1"/>
    <col min="2976" max="2976" width="9.109375" style="14"/>
    <col min="2977" max="2977" width="15.6640625" style="14" customWidth="1"/>
    <col min="2978" max="2978" width="14.6640625" style="14" customWidth="1"/>
    <col min="2979" max="2979" width="20.109375" style="14" customWidth="1"/>
    <col min="2980" max="3230" width="9.109375" style="14"/>
    <col min="3231" max="3231" width="41.33203125" style="14" customWidth="1"/>
    <col min="3232" max="3232" width="9.109375" style="14"/>
    <col min="3233" max="3233" width="15.6640625" style="14" customWidth="1"/>
    <col min="3234" max="3234" width="14.6640625" style="14" customWidth="1"/>
    <col min="3235" max="3235" width="20.109375" style="14" customWidth="1"/>
    <col min="3236" max="3486" width="9.109375" style="14"/>
    <col min="3487" max="3487" width="41.33203125" style="14" customWidth="1"/>
    <col min="3488" max="3488" width="9.109375" style="14"/>
    <col min="3489" max="3489" width="15.6640625" style="14" customWidth="1"/>
    <col min="3490" max="3490" width="14.6640625" style="14" customWidth="1"/>
    <col min="3491" max="3491" width="20.109375" style="14" customWidth="1"/>
    <col min="3492" max="3742" width="9.109375" style="14"/>
    <col min="3743" max="3743" width="41.33203125" style="14" customWidth="1"/>
    <col min="3744" max="3744" width="9.109375" style="14"/>
    <col min="3745" max="3745" width="15.6640625" style="14" customWidth="1"/>
    <col min="3746" max="3746" width="14.6640625" style="14" customWidth="1"/>
    <col min="3747" max="3747" width="20.109375" style="14" customWidth="1"/>
    <col min="3748" max="3998" width="9.109375" style="14"/>
    <col min="3999" max="3999" width="41.33203125" style="14" customWidth="1"/>
    <col min="4000" max="4000" width="9.109375" style="14"/>
    <col min="4001" max="4001" width="15.6640625" style="14" customWidth="1"/>
    <col min="4002" max="4002" width="14.6640625" style="14" customWidth="1"/>
    <col min="4003" max="4003" width="20.109375" style="14" customWidth="1"/>
    <col min="4004" max="4254" width="9.109375" style="14"/>
    <col min="4255" max="4255" width="41.33203125" style="14" customWidth="1"/>
    <col min="4256" max="4256" width="9.109375" style="14"/>
    <col min="4257" max="4257" width="15.6640625" style="14" customWidth="1"/>
    <col min="4258" max="4258" width="14.6640625" style="14" customWidth="1"/>
    <col min="4259" max="4259" width="20.109375" style="14" customWidth="1"/>
    <col min="4260" max="4510" width="9.109375" style="14"/>
    <col min="4511" max="4511" width="41.33203125" style="14" customWidth="1"/>
    <col min="4512" max="4512" width="9.109375" style="14"/>
    <col min="4513" max="4513" width="15.6640625" style="14" customWidth="1"/>
    <col min="4514" max="4514" width="14.6640625" style="14" customWidth="1"/>
    <col min="4515" max="4515" width="20.109375" style="14" customWidth="1"/>
    <col min="4516" max="4766" width="9.109375" style="14"/>
    <col min="4767" max="4767" width="41.33203125" style="14" customWidth="1"/>
    <col min="4768" max="4768" width="9.109375" style="14"/>
    <col min="4769" max="4769" width="15.6640625" style="14" customWidth="1"/>
    <col min="4770" max="4770" width="14.6640625" style="14" customWidth="1"/>
    <col min="4771" max="4771" width="20.109375" style="14" customWidth="1"/>
    <col min="4772" max="5022" width="9.109375" style="14"/>
    <col min="5023" max="5023" width="41.33203125" style="14" customWidth="1"/>
    <col min="5024" max="5024" width="9.109375" style="14"/>
    <col min="5025" max="5025" width="15.6640625" style="14" customWidth="1"/>
    <col min="5026" max="5026" width="14.6640625" style="14" customWidth="1"/>
    <col min="5027" max="5027" width="20.109375" style="14" customWidth="1"/>
    <col min="5028" max="5278" width="9.109375" style="14"/>
    <col min="5279" max="5279" width="41.33203125" style="14" customWidth="1"/>
    <col min="5280" max="5280" width="9.109375" style="14"/>
    <col min="5281" max="5281" width="15.6640625" style="14" customWidth="1"/>
    <col min="5282" max="5282" width="14.6640625" style="14" customWidth="1"/>
    <col min="5283" max="5283" width="20.109375" style="14" customWidth="1"/>
    <col min="5284" max="5534" width="9.109375" style="14"/>
    <col min="5535" max="5535" width="41.33203125" style="14" customWidth="1"/>
    <col min="5536" max="5536" width="9.109375" style="14"/>
    <col min="5537" max="5537" width="15.6640625" style="14" customWidth="1"/>
    <col min="5538" max="5538" width="14.6640625" style="14" customWidth="1"/>
    <col min="5539" max="5539" width="20.109375" style="14" customWidth="1"/>
    <col min="5540" max="5790" width="9.109375" style="14"/>
    <col min="5791" max="5791" width="41.33203125" style="14" customWidth="1"/>
    <col min="5792" max="5792" width="9.109375" style="14"/>
    <col min="5793" max="5793" width="15.6640625" style="14" customWidth="1"/>
    <col min="5794" max="5794" width="14.6640625" style="14" customWidth="1"/>
    <col min="5795" max="5795" width="20.109375" style="14" customWidth="1"/>
    <col min="5796" max="6046" width="9.109375" style="14"/>
    <col min="6047" max="6047" width="41.33203125" style="14" customWidth="1"/>
    <col min="6048" max="6048" width="9.109375" style="14"/>
    <col min="6049" max="6049" width="15.6640625" style="14" customWidth="1"/>
    <col min="6050" max="6050" width="14.6640625" style="14" customWidth="1"/>
    <col min="6051" max="6051" width="20.109375" style="14" customWidth="1"/>
    <col min="6052" max="6302" width="9.109375" style="14"/>
    <col min="6303" max="6303" width="41.33203125" style="14" customWidth="1"/>
    <col min="6304" max="6304" width="9.109375" style="14"/>
    <col min="6305" max="6305" width="15.6640625" style="14" customWidth="1"/>
    <col min="6306" max="6306" width="14.6640625" style="14" customWidth="1"/>
    <col min="6307" max="6307" width="20.109375" style="14" customWidth="1"/>
    <col min="6308" max="6558" width="9.109375" style="14"/>
    <col min="6559" max="6559" width="41.33203125" style="14" customWidth="1"/>
    <col min="6560" max="6560" width="9.109375" style="14"/>
    <col min="6561" max="6561" width="15.6640625" style="14" customWidth="1"/>
    <col min="6562" max="6562" width="14.6640625" style="14" customWidth="1"/>
    <col min="6563" max="6563" width="20.109375" style="14" customWidth="1"/>
    <col min="6564" max="6814" width="9.109375" style="14"/>
    <col min="6815" max="6815" width="41.33203125" style="14" customWidth="1"/>
    <col min="6816" max="6816" width="9.109375" style="14"/>
    <col min="6817" max="6817" width="15.6640625" style="14" customWidth="1"/>
    <col min="6818" max="6818" width="14.6640625" style="14" customWidth="1"/>
    <col min="6819" max="6819" width="20.109375" style="14" customWidth="1"/>
    <col min="6820" max="7070" width="9.109375" style="14"/>
    <col min="7071" max="7071" width="41.33203125" style="14" customWidth="1"/>
    <col min="7072" max="7072" width="9.109375" style="14"/>
    <col min="7073" max="7073" width="15.6640625" style="14" customWidth="1"/>
    <col min="7074" max="7074" width="14.6640625" style="14" customWidth="1"/>
    <col min="7075" max="7075" width="20.109375" style="14" customWidth="1"/>
    <col min="7076" max="7326" width="9.109375" style="14"/>
    <col min="7327" max="7327" width="41.33203125" style="14" customWidth="1"/>
    <col min="7328" max="7328" width="9.109375" style="14"/>
    <col min="7329" max="7329" width="15.6640625" style="14" customWidth="1"/>
    <col min="7330" max="7330" width="14.6640625" style="14" customWidth="1"/>
    <col min="7331" max="7331" width="20.109375" style="14" customWidth="1"/>
    <col min="7332" max="7582" width="9.109375" style="14"/>
    <col min="7583" max="7583" width="41.33203125" style="14" customWidth="1"/>
    <col min="7584" max="7584" width="9.109375" style="14"/>
    <col min="7585" max="7585" width="15.6640625" style="14" customWidth="1"/>
    <col min="7586" max="7586" width="14.6640625" style="14" customWidth="1"/>
    <col min="7587" max="7587" width="20.109375" style="14" customWidth="1"/>
    <col min="7588" max="7838" width="9.109375" style="14"/>
    <col min="7839" max="7839" width="41.33203125" style="14" customWidth="1"/>
    <col min="7840" max="7840" width="9.109375" style="14"/>
    <col min="7841" max="7841" width="15.6640625" style="14" customWidth="1"/>
    <col min="7842" max="7842" width="14.6640625" style="14" customWidth="1"/>
    <col min="7843" max="7843" width="20.109375" style="14" customWidth="1"/>
    <col min="7844" max="8094" width="9.109375" style="14"/>
    <col min="8095" max="8095" width="41.33203125" style="14" customWidth="1"/>
    <col min="8096" max="8096" width="9.109375" style="14"/>
    <col min="8097" max="8097" width="15.6640625" style="14" customWidth="1"/>
    <col min="8098" max="8098" width="14.6640625" style="14" customWidth="1"/>
    <col min="8099" max="8099" width="20.109375" style="14" customWidth="1"/>
    <col min="8100" max="8350" width="9.109375" style="14"/>
    <col min="8351" max="8351" width="41.33203125" style="14" customWidth="1"/>
    <col min="8352" max="8352" width="9.109375" style="14"/>
    <col min="8353" max="8353" width="15.6640625" style="14" customWidth="1"/>
    <col min="8354" max="8354" width="14.6640625" style="14" customWidth="1"/>
    <col min="8355" max="8355" width="20.109375" style="14" customWidth="1"/>
    <col min="8356" max="8606" width="9.109375" style="14"/>
    <col min="8607" max="8607" width="41.33203125" style="14" customWidth="1"/>
    <col min="8608" max="8608" width="9.109375" style="14"/>
    <col min="8609" max="8609" width="15.6640625" style="14" customWidth="1"/>
    <col min="8610" max="8610" width="14.6640625" style="14" customWidth="1"/>
    <col min="8611" max="8611" width="20.109375" style="14" customWidth="1"/>
    <col min="8612" max="8862" width="9.109375" style="14"/>
    <col min="8863" max="8863" width="41.33203125" style="14" customWidth="1"/>
    <col min="8864" max="8864" width="9.109375" style="14"/>
    <col min="8865" max="8865" width="15.6640625" style="14" customWidth="1"/>
    <col min="8866" max="8866" width="14.6640625" style="14" customWidth="1"/>
    <col min="8867" max="8867" width="20.109375" style="14" customWidth="1"/>
    <col min="8868" max="9118" width="9.109375" style="14"/>
    <col min="9119" max="9119" width="41.33203125" style="14" customWidth="1"/>
    <col min="9120" max="9120" width="9.109375" style="14"/>
    <col min="9121" max="9121" width="15.6640625" style="14" customWidth="1"/>
    <col min="9122" max="9122" width="14.6640625" style="14" customWidth="1"/>
    <col min="9123" max="9123" width="20.109375" style="14" customWidth="1"/>
    <col min="9124" max="9374" width="9.109375" style="14"/>
    <col min="9375" max="9375" width="41.33203125" style="14" customWidth="1"/>
    <col min="9376" max="9376" width="9.109375" style="14"/>
    <col min="9377" max="9377" width="15.6640625" style="14" customWidth="1"/>
    <col min="9378" max="9378" width="14.6640625" style="14" customWidth="1"/>
    <col min="9379" max="9379" width="20.109375" style="14" customWidth="1"/>
    <col min="9380" max="9630" width="9.109375" style="14"/>
    <col min="9631" max="9631" width="41.33203125" style="14" customWidth="1"/>
    <col min="9632" max="9632" width="9.109375" style="14"/>
    <col min="9633" max="9633" width="15.6640625" style="14" customWidth="1"/>
    <col min="9634" max="9634" width="14.6640625" style="14" customWidth="1"/>
    <col min="9635" max="9635" width="20.109375" style="14" customWidth="1"/>
    <col min="9636" max="9886" width="9.109375" style="14"/>
    <col min="9887" max="9887" width="41.33203125" style="14" customWidth="1"/>
    <col min="9888" max="9888" width="9.109375" style="14"/>
    <col min="9889" max="9889" width="15.6640625" style="14" customWidth="1"/>
    <col min="9890" max="9890" width="14.6640625" style="14" customWidth="1"/>
    <col min="9891" max="9891" width="20.109375" style="14" customWidth="1"/>
    <col min="9892" max="10142" width="9.109375" style="14"/>
    <col min="10143" max="10143" width="41.33203125" style="14" customWidth="1"/>
    <col min="10144" max="10144" width="9.109375" style="14"/>
    <col min="10145" max="10145" width="15.6640625" style="14" customWidth="1"/>
    <col min="10146" max="10146" width="14.6640625" style="14" customWidth="1"/>
    <col min="10147" max="10147" width="20.109375" style="14" customWidth="1"/>
    <col min="10148" max="10398" width="9.109375" style="14"/>
    <col min="10399" max="10399" width="41.33203125" style="14" customWidth="1"/>
    <col min="10400" max="10400" width="9.109375" style="14"/>
    <col min="10401" max="10401" width="15.6640625" style="14" customWidth="1"/>
    <col min="10402" max="10402" width="14.6640625" style="14" customWidth="1"/>
    <col min="10403" max="10403" width="20.109375" style="14" customWidth="1"/>
    <col min="10404" max="10654" width="9.109375" style="14"/>
    <col min="10655" max="10655" width="41.33203125" style="14" customWidth="1"/>
    <col min="10656" max="10656" width="9.109375" style="14"/>
    <col min="10657" max="10657" width="15.6640625" style="14" customWidth="1"/>
    <col min="10658" max="10658" width="14.6640625" style="14" customWidth="1"/>
    <col min="10659" max="10659" width="20.109375" style="14" customWidth="1"/>
    <col min="10660" max="10910" width="9.109375" style="14"/>
    <col min="10911" max="10911" width="41.33203125" style="14" customWidth="1"/>
    <col min="10912" max="10912" width="9.109375" style="14"/>
    <col min="10913" max="10913" width="15.6640625" style="14" customWidth="1"/>
    <col min="10914" max="10914" width="14.6640625" style="14" customWidth="1"/>
    <col min="10915" max="10915" width="20.109375" style="14" customWidth="1"/>
    <col min="10916" max="11166" width="9.109375" style="14"/>
    <col min="11167" max="11167" width="41.33203125" style="14" customWidth="1"/>
    <col min="11168" max="11168" width="9.109375" style="14"/>
    <col min="11169" max="11169" width="15.6640625" style="14" customWidth="1"/>
    <col min="11170" max="11170" width="14.6640625" style="14" customWidth="1"/>
    <col min="11171" max="11171" width="20.109375" style="14" customWidth="1"/>
    <col min="11172" max="11422" width="9.109375" style="14"/>
    <col min="11423" max="11423" width="41.33203125" style="14" customWidth="1"/>
    <col min="11424" max="11424" width="9.109375" style="14"/>
    <col min="11425" max="11425" width="15.6640625" style="14" customWidth="1"/>
    <col min="11426" max="11426" width="14.6640625" style="14" customWidth="1"/>
    <col min="11427" max="11427" width="20.109375" style="14" customWidth="1"/>
    <col min="11428" max="11678" width="9.109375" style="14"/>
    <col min="11679" max="11679" width="41.33203125" style="14" customWidth="1"/>
    <col min="11680" max="11680" width="9.109375" style="14"/>
    <col min="11681" max="11681" width="15.6640625" style="14" customWidth="1"/>
    <col min="11682" max="11682" width="14.6640625" style="14" customWidth="1"/>
    <col min="11683" max="11683" width="20.109375" style="14" customWidth="1"/>
    <col min="11684" max="11934" width="9.109375" style="14"/>
    <col min="11935" max="11935" width="41.33203125" style="14" customWidth="1"/>
    <col min="11936" max="11936" width="9.109375" style="14"/>
    <col min="11937" max="11937" width="15.6640625" style="14" customWidth="1"/>
    <col min="11938" max="11938" width="14.6640625" style="14" customWidth="1"/>
    <col min="11939" max="11939" width="20.109375" style="14" customWidth="1"/>
    <col min="11940" max="12190" width="9.109375" style="14"/>
    <col min="12191" max="12191" width="41.33203125" style="14" customWidth="1"/>
    <col min="12192" max="12192" width="9.109375" style="14"/>
    <col min="12193" max="12193" width="15.6640625" style="14" customWidth="1"/>
    <col min="12194" max="12194" width="14.6640625" style="14" customWidth="1"/>
    <col min="12195" max="12195" width="20.109375" style="14" customWidth="1"/>
    <col min="12196" max="12446" width="9.109375" style="14"/>
    <col min="12447" max="12447" width="41.33203125" style="14" customWidth="1"/>
    <col min="12448" max="12448" width="9.109375" style="14"/>
    <col min="12449" max="12449" width="15.6640625" style="14" customWidth="1"/>
    <col min="12450" max="12450" width="14.6640625" style="14" customWidth="1"/>
    <col min="12451" max="12451" width="20.109375" style="14" customWidth="1"/>
    <col min="12452" max="12702" width="9.109375" style="14"/>
    <col min="12703" max="12703" width="41.33203125" style="14" customWidth="1"/>
    <col min="12704" max="12704" width="9.109375" style="14"/>
    <col min="12705" max="12705" width="15.6640625" style="14" customWidth="1"/>
    <col min="12706" max="12706" width="14.6640625" style="14" customWidth="1"/>
    <col min="12707" max="12707" width="20.109375" style="14" customWidth="1"/>
    <col min="12708" max="12958" width="9.109375" style="14"/>
    <col min="12959" max="12959" width="41.33203125" style="14" customWidth="1"/>
    <col min="12960" max="12960" width="9.109375" style="14"/>
    <col min="12961" max="12961" width="15.6640625" style="14" customWidth="1"/>
    <col min="12962" max="12962" width="14.6640625" style="14" customWidth="1"/>
    <col min="12963" max="12963" width="20.109375" style="14" customWidth="1"/>
    <col min="12964" max="13214" width="9.109375" style="14"/>
    <col min="13215" max="13215" width="41.33203125" style="14" customWidth="1"/>
    <col min="13216" max="13216" width="9.109375" style="14"/>
    <col min="13217" max="13217" width="15.6640625" style="14" customWidth="1"/>
    <col min="13218" max="13218" width="14.6640625" style="14" customWidth="1"/>
    <col min="13219" max="13219" width="20.109375" style="14" customWidth="1"/>
    <col min="13220" max="13470" width="9.109375" style="14"/>
    <col min="13471" max="13471" width="41.33203125" style="14" customWidth="1"/>
    <col min="13472" max="13472" width="9.109375" style="14"/>
    <col min="13473" max="13473" width="15.6640625" style="14" customWidth="1"/>
    <col min="13474" max="13474" width="14.6640625" style="14" customWidth="1"/>
    <col min="13475" max="13475" width="20.109375" style="14" customWidth="1"/>
    <col min="13476" max="13726" width="9.109375" style="14"/>
    <col min="13727" max="13727" width="41.33203125" style="14" customWidth="1"/>
    <col min="13728" max="13728" width="9.109375" style="14"/>
    <col min="13729" max="13729" width="15.6640625" style="14" customWidth="1"/>
    <col min="13730" max="13730" width="14.6640625" style="14" customWidth="1"/>
    <col min="13731" max="13731" width="20.109375" style="14" customWidth="1"/>
    <col min="13732" max="13982" width="9.109375" style="14"/>
    <col min="13983" max="13983" width="41.33203125" style="14" customWidth="1"/>
    <col min="13984" max="13984" width="9.109375" style="14"/>
    <col min="13985" max="13985" width="15.6640625" style="14" customWidth="1"/>
    <col min="13986" max="13986" width="14.6640625" style="14" customWidth="1"/>
    <col min="13987" max="13987" width="20.109375" style="14" customWidth="1"/>
    <col min="13988" max="14238" width="9.109375" style="14"/>
    <col min="14239" max="14239" width="41.33203125" style="14" customWidth="1"/>
    <col min="14240" max="14240" width="9.109375" style="14"/>
    <col min="14241" max="14241" width="15.6640625" style="14" customWidth="1"/>
    <col min="14242" max="14242" width="14.6640625" style="14" customWidth="1"/>
    <col min="14243" max="14243" width="20.109375" style="14" customWidth="1"/>
    <col min="14244" max="14494" width="9.109375" style="14"/>
    <col min="14495" max="14495" width="41.33203125" style="14" customWidth="1"/>
    <col min="14496" max="14496" width="9.109375" style="14"/>
    <col min="14497" max="14497" width="15.6640625" style="14" customWidth="1"/>
    <col min="14498" max="14498" width="14.6640625" style="14" customWidth="1"/>
    <col min="14499" max="14499" width="20.109375" style="14" customWidth="1"/>
    <col min="14500" max="14750" width="9.109375" style="14"/>
    <col min="14751" max="14751" width="41.33203125" style="14" customWidth="1"/>
    <col min="14752" max="14752" width="9.109375" style="14"/>
    <col min="14753" max="14753" width="15.6640625" style="14" customWidth="1"/>
    <col min="14754" max="14754" width="14.6640625" style="14" customWidth="1"/>
    <col min="14755" max="14755" width="20.109375" style="14" customWidth="1"/>
    <col min="14756" max="15006" width="9.109375" style="14"/>
    <col min="15007" max="15007" width="41.33203125" style="14" customWidth="1"/>
    <col min="15008" max="15008" width="9.109375" style="14"/>
    <col min="15009" max="15009" width="15.6640625" style="14" customWidth="1"/>
    <col min="15010" max="15010" width="14.6640625" style="14" customWidth="1"/>
    <col min="15011" max="15011" width="20.109375" style="14" customWidth="1"/>
    <col min="15012" max="15262" width="9.109375" style="14"/>
    <col min="15263" max="15263" width="41.33203125" style="14" customWidth="1"/>
    <col min="15264" max="15264" width="9.109375" style="14"/>
    <col min="15265" max="15265" width="15.6640625" style="14" customWidth="1"/>
    <col min="15266" max="15266" width="14.6640625" style="14" customWidth="1"/>
    <col min="15267" max="15267" width="20.109375" style="14" customWidth="1"/>
    <col min="15268" max="15518" width="9.109375" style="14"/>
    <col min="15519" max="15519" width="41.33203125" style="14" customWidth="1"/>
    <col min="15520" max="15520" width="9.109375" style="14"/>
    <col min="15521" max="15521" width="15.6640625" style="14" customWidth="1"/>
    <col min="15522" max="15522" width="14.6640625" style="14" customWidth="1"/>
    <col min="15523" max="15523" width="20.109375" style="14" customWidth="1"/>
    <col min="15524" max="15774" width="9.109375" style="14"/>
    <col min="15775" max="15775" width="41.33203125" style="14" customWidth="1"/>
    <col min="15776" max="15776" width="9.109375" style="14"/>
    <col min="15777" max="15777" width="15.6640625" style="14" customWidth="1"/>
    <col min="15778" max="15778" width="14.6640625" style="14" customWidth="1"/>
    <col min="15779" max="15779" width="20.109375" style="14" customWidth="1"/>
    <col min="15780" max="16030" width="9.109375" style="14"/>
    <col min="16031" max="16031" width="41.33203125" style="14" customWidth="1"/>
    <col min="16032" max="16032" width="9.109375" style="14"/>
    <col min="16033" max="16033" width="15.6640625" style="14" customWidth="1"/>
    <col min="16034" max="16034" width="14.6640625" style="14" customWidth="1"/>
    <col min="16035" max="16035" width="20.109375" style="14" customWidth="1"/>
    <col min="16036" max="16355" width="9.109375" style="14"/>
    <col min="16356" max="16384" width="9.109375" style="14" customWidth="1"/>
  </cols>
  <sheetData>
    <row r="1" spans="1:9" s="11" customFormat="1" ht="60.75" customHeight="1" x14ac:dyDescent="0.3">
      <c r="A1" s="46"/>
      <c r="B1" s="46"/>
      <c r="C1" s="46"/>
      <c r="D1" s="46"/>
      <c r="E1" s="46"/>
      <c r="F1" s="46"/>
      <c r="G1" s="46"/>
      <c r="H1" s="46"/>
      <c r="I1" s="46"/>
    </row>
    <row r="2" spans="1:9" s="11" customFormat="1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s="11" customFormat="1" ht="48.75" customHeight="1" x14ac:dyDescent="0.3">
      <c r="A3" s="12" t="s">
        <v>136</v>
      </c>
      <c r="B3" s="45" t="s">
        <v>145</v>
      </c>
      <c r="C3" s="45"/>
      <c r="D3" s="45"/>
      <c r="E3" s="45"/>
      <c r="F3" s="45"/>
      <c r="G3" s="45"/>
      <c r="H3" s="45"/>
      <c r="I3" s="45"/>
    </row>
    <row r="4" spans="1:9" s="13" customFormat="1" x14ac:dyDescent="0.3">
      <c r="A4" s="42" t="s">
        <v>154</v>
      </c>
    </row>
    <row r="5" spans="1:9" s="44" customFormat="1" ht="16.2" thickBot="1" x14ac:dyDescent="0.35">
      <c r="A5" s="43" t="s">
        <v>152</v>
      </c>
    </row>
    <row r="6" spans="1:9" ht="87" customHeight="1" x14ac:dyDescent="0.3">
      <c r="A6" s="15" t="s">
        <v>127</v>
      </c>
      <c r="B6" s="16" t="s">
        <v>126</v>
      </c>
      <c r="C6" s="15" t="s">
        <v>38</v>
      </c>
      <c r="D6" s="15" t="s">
        <v>150</v>
      </c>
      <c r="E6" s="15" t="s">
        <v>151</v>
      </c>
      <c r="F6" s="15" t="s">
        <v>131</v>
      </c>
      <c r="G6" s="15" t="s">
        <v>132</v>
      </c>
      <c r="H6" s="15" t="s">
        <v>39</v>
      </c>
      <c r="I6" s="15" t="s">
        <v>133</v>
      </c>
    </row>
    <row r="7" spans="1:9" ht="16.5" customHeight="1" thickBot="1" x14ac:dyDescent="0.35">
      <c r="A7" s="17">
        <v>1</v>
      </c>
      <c r="B7" s="18">
        <v>2</v>
      </c>
      <c r="C7" s="17">
        <v>3</v>
      </c>
      <c r="D7" s="17">
        <v>4</v>
      </c>
      <c r="E7" s="17">
        <v>5</v>
      </c>
      <c r="F7" s="17">
        <v>6</v>
      </c>
      <c r="G7" s="17" t="s">
        <v>130</v>
      </c>
      <c r="H7" s="17" t="s">
        <v>129</v>
      </c>
      <c r="I7" s="17" t="s">
        <v>128</v>
      </c>
    </row>
    <row r="8" spans="1:9" s="22" customFormat="1" ht="16.2" thickBot="1" x14ac:dyDescent="0.35">
      <c r="A8" s="19" t="s">
        <v>137</v>
      </c>
      <c r="B8" s="20"/>
      <c r="C8" s="21">
        <f>C9+C13+C21+C29+C34+C40+C44+C54</f>
        <v>264544</v>
      </c>
      <c r="D8" s="21">
        <f t="shared" ref="D8:F8" si="0">D9+D13+D21+D29+D34+D40+D44+D54</f>
        <v>11658</v>
      </c>
      <c r="E8" s="21">
        <f t="shared" si="0"/>
        <v>74392</v>
      </c>
      <c r="F8" s="21">
        <f t="shared" si="0"/>
        <v>1722</v>
      </c>
      <c r="G8" s="37">
        <f>D8/C8</f>
        <v>4.4068283536954155E-2</v>
      </c>
      <c r="H8" s="37">
        <f>E8/C8</f>
        <v>0.28120841901536231</v>
      </c>
      <c r="I8" s="37">
        <f>F8/C8</f>
        <v>6.5093141405588488E-3</v>
      </c>
    </row>
    <row r="9" spans="1:9" s="22" customFormat="1" x14ac:dyDescent="0.3">
      <c r="A9" s="23" t="s">
        <v>138</v>
      </c>
      <c r="B9" s="24"/>
      <c r="C9" s="25">
        <f>SUM(C10:C12)</f>
        <v>109446</v>
      </c>
      <c r="D9" s="25">
        <f t="shared" ref="D9:F9" si="1">SUM(D10:D12)</f>
        <v>4474</v>
      </c>
      <c r="E9" s="25">
        <f t="shared" si="1"/>
        <v>40389</v>
      </c>
      <c r="F9" s="25">
        <f t="shared" si="1"/>
        <v>1004</v>
      </c>
      <c r="G9" s="38">
        <f t="shared" ref="G9:G53" si="2">D9/C9</f>
        <v>4.0878606801527696E-2</v>
      </c>
      <c r="H9" s="38">
        <f t="shared" ref="H9:H53" si="3">E9/C9</f>
        <v>0.36903130310838222</v>
      </c>
      <c r="I9" s="38">
        <f t="shared" ref="I9:I53" si="4">F9/C9</f>
        <v>9.1734736765162733E-3</v>
      </c>
    </row>
    <row r="10" spans="1:9" x14ac:dyDescent="0.3">
      <c r="A10" s="26" t="s">
        <v>0</v>
      </c>
      <c r="B10" s="27" t="s">
        <v>86</v>
      </c>
      <c r="C10" s="28">
        <v>12781</v>
      </c>
      <c r="D10" s="28">
        <v>27</v>
      </c>
      <c r="E10" s="28">
        <v>3811</v>
      </c>
      <c r="F10" s="28">
        <v>10</v>
      </c>
      <c r="G10" s="39">
        <f t="shared" si="2"/>
        <v>2.1125107581566388E-3</v>
      </c>
      <c r="H10" s="39">
        <f t="shared" si="3"/>
        <v>0.29817698145685001</v>
      </c>
      <c r="I10" s="39">
        <f t="shared" si="4"/>
        <v>7.8241139190986621E-4</v>
      </c>
    </row>
    <row r="11" spans="1:9" x14ac:dyDescent="0.3">
      <c r="A11" s="26" t="s">
        <v>1</v>
      </c>
      <c r="B11" s="27" t="s">
        <v>87</v>
      </c>
      <c r="C11" s="29">
        <v>40745</v>
      </c>
      <c r="D11" s="29">
        <v>1724</v>
      </c>
      <c r="E11" s="29">
        <v>19124</v>
      </c>
      <c r="F11" s="29">
        <v>422</v>
      </c>
      <c r="G11" s="39">
        <f t="shared" si="2"/>
        <v>4.2311940115351575E-2</v>
      </c>
      <c r="H11" s="39">
        <f t="shared" si="3"/>
        <v>0.4693582034605473</v>
      </c>
      <c r="I11" s="39">
        <f t="shared" si="4"/>
        <v>1.0357099030555896E-2</v>
      </c>
    </row>
    <row r="12" spans="1:9" ht="16.2" thickBot="1" x14ac:dyDescent="0.35">
      <c r="A12" s="30" t="s">
        <v>2</v>
      </c>
      <c r="B12" s="31" t="s">
        <v>88</v>
      </c>
      <c r="C12" s="32">
        <v>55920</v>
      </c>
      <c r="D12" s="32">
        <v>2723</v>
      </c>
      <c r="E12" s="32">
        <v>17454</v>
      </c>
      <c r="F12" s="32">
        <v>572</v>
      </c>
      <c r="G12" s="40">
        <f t="shared" si="2"/>
        <v>4.8694563662374818E-2</v>
      </c>
      <c r="H12" s="40">
        <f t="shared" si="3"/>
        <v>0.31212446351931328</v>
      </c>
      <c r="I12" s="40">
        <f t="shared" si="4"/>
        <v>1.0228898426323319E-2</v>
      </c>
    </row>
    <row r="13" spans="1:9" s="22" customFormat="1" x14ac:dyDescent="0.3">
      <c r="A13" s="23" t="s">
        <v>139</v>
      </c>
      <c r="B13" s="24"/>
      <c r="C13" s="33">
        <f>SUM(C14:C20)</f>
        <v>75325</v>
      </c>
      <c r="D13" s="33">
        <f t="shared" ref="D13:F13" si="5">SUM(D14:D20)</f>
        <v>4517</v>
      </c>
      <c r="E13" s="33">
        <f t="shared" si="5"/>
        <v>15155</v>
      </c>
      <c r="F13" s="33">
        <f t="shared" si="5"/>
        <v>495</v>
      </c>
      <c r="G13" s="38">
        <f t="shared" si="2"/>
        <v>5.9966810487885831E-2</v>
      </c>
      <c r="H13" s="38">
        <f t="shared" si="3"/>
        <v>0.2011948224361102</v>
      </c>
      <c r="I13" s="38">
        <f t="shared" si="4"/>
        <v>6.5715233986060407E-3</v>
      </c>
    </row>
    <row r="14" spans="1:9" x14ac:dyDescent="0.3">
      <c r="A14" s="26" t="s">
        <v>3</v>
      </c>
      <c r="B14" s="27" t="s">
        <v>89</v>
      </c>
      <c r="C14" s="28">
        <v>15644</v>
      </c>
      <c r="D14" s="28">
        <v>1011</v>
      </c>
      <c r="E14" s="28">
        <v>3172</v>
      </c>
      <c r="F14" s="28">
        <v>116</v>
      </c>
      <c r="G14" s="39">
        <f t="shared" si="2"/>
        <v>6.4625415494758379E-2</v>
      </c>
      <c r="H14" s="39">
        <f t="shared" si="3"/>
        <v>0.20276144208642291</v>
      </c>
      <c r="I14" s="39">
        <f t="shared" si="4"/>
        <v>7.414983380209665E-3</v>
      </c>
    </row>
    <row r="15" spans="1:9" x14ac:dyDescent="0.3">
      <c r="A15" s="26" t="s">
        <v>4</v>
      </c>
      <c r="B15" s="27" t="s">
        <v>90</v>
      </c>
      <c r="C15" s="29">
        <v>10760</v>
      </c>
      <c r="D15" s="29">
        <v>795</v>
      </c>
      <c r="E15" s="29">
        <v>1929</v>
      </c>
      <c r="F15" s="29">
        <v>54</v>
      </c>
      <c r="G15" s="39">
        <f t="shared" si="2"/>
        <v>7.388475836431227E-2</v>
      </c>
      <c r="H15" s="39">
        <f t="shared" si="3"/>
        <v>0.17927509293680297</v>
      </c>
      <c r="I15" s="39">
        <f t="shared" si="4"/>
        <v>5.0185873605947959E-3</v>
      </c>
    </row>
    <row r="16" spans="1:9" x14ac:dyDescent="0.3">
      <c r="A16" s="26" t="s">
        <v>5</v>
      </c>
      <c r="B16" s="27" t="s">
        <v>91</v>
      </c>
      <c r="C16" s="29">
        <v>7591</v>
      </c>
      <c r="D16" s="29">
        <v>301</v>
      </c>
      <c r="E16" s="29">
        <v>1209</v>
      </c>
      <c r="F16" s="29">
        <v>46</v>
      </c>
      <c r="G16" s="39">
        <f t="shared" si="2"/>
        <v>3.9652219733895405E-2</v>
      </c>
      <c r="H16" s="39">
        <f t="shared" si="3"/>
        <v>0.15926755368199183</v>
      </c>
      <c r="I16" s="39">
        <f t="shared" si="4"/>
        <v>6.0598076669740484E-3</v>
      </c>
    </row>
    <row r="17" spans="1:9" x14ac:dyDescent="0.3">
      <c r="A17" s="26" t="s">
        <v>6</v>
      </c>
      <c r="B17" s="27" t="s">
        <v>92</v>
      </c>
      <c r="C17" s="29">
        <v>13281</v>
      </c>
      <c r="D17" s="29">
        <v>609</v>
      </c>
      <c r="E17" s="29">
        <v>3563</v>
      </c>
      <c r="F17" s="29">
        <v>88</v>
      </c>
      <c r="G17" s="39">
        <f t="shared" si="2"/>
        <v>4.5854980799638581E-2</v>
      </c>
      <c r="H17" s="39">
        <f t="shared" si="3"/>
        <v>0.26827799111512685</v>
      </c>
      <c r="I17" s="39">
        <f t="shared" si="4"/>
        <v>6.626007077780288E-3</v>
      </c>
    </row>
    <row r="18" spans="1:9" x14ac:dyDescent="0.3">
      <c r="A18" s="26" t="s">
        <v>7</v>
      </c>
      <c r="B18" s="27" t="s">
        <v>93</v>
      </c>
      <c r="C18" s="29">
        <v>9079</v>
      </c>
      <c r="D18" s="29">
        <v>590</v>
      </c>
      <c r="E18" s="29">
        <v>1585</v>
      </c>
      <c r="F18" s="29">
        <v>73</v>
      </c>
      <c r="G18" s="39">
        <f t="shared" si="2"/>
        <v>6.4985130520982481E-2</v>
      </c>
      <c r="H18" s="39">
        <f t="shared" si="3"/>
        <v>0.1745786980945038</v>
      </c>
      <c r="I18" s="39">
        <f t="shared" si="4"/>
        <v>8.0405330983588496E-3</v>
      </c>
    </row>
    <row r="19" spans="1:9" x14ac:dyDescent="0.3">
      <c r="A19" s="26" t="s">
        <v>8</v>
      </c>
      <c r="B19" s="27" t="s">
        <v>94</v>
      </c>
      <c r="C19" s="29">
        <v>11135</v>
      </c>
      <c r="D19" s="29">
        <v>714</v>
      </c>
      <c r="E19" s="29">
        <v>2234</v>
      </c>
      <c r="F19" s="29">
        <v>77</v>
      </c>
      <c r="G19" s="39">
        <f t="shared" si="2"/>
        <v>6.4122137404580157E-2</v>
      </c>
      <c r="H19" s="39">
        <f t="shared" si="3"/>
        <v>0.20062864840592726</v>
      </c>
      <c r="I19" s="39">
        <f t="shared" si="4"/>
        <v>6.9151324651998206E-3</v>
      </c>
    </row>
    <row r="20" spans="1:9" ht="16.2" thickBot="1" x14ac:dyDescent="0.35">
      <c r="A20" s="30" t="s">
        <v>9</v>
      </c>
      <c r="B20" s="31" t="s">
        <v>95</v>
      </c>
      <c r="C20" s="32">
        <v>7835</v>
      </c>
      <c r="D20" s="32">
        <v>497</v>
      </c>
      <c r="E20" s="32">
        <v>1463</v>
      </c>
      <c r="F20" s="32">
        <v>41</v>
      </c>
      <c r="G20" s="40">
        <f t="shared" si="2"/>
        <v>6.3433312061263555E-2</v>
      </c>
      <c r="H20" s="40">
        <f t="shared" si="3"/>
        <v>0.18672622846202935</v>
      </c>
      <c r="I20" s="40">
        <f t="shared" si="4"/>
        <v>5.232929164007658E-3</v>
      </c>
    </row>
    <row r="21" spans="1:9" s="22" customFormat="1" x14ac:dyDescent="0.3">
      <c r="A21" s="23" t="s">
        <v>140</v>
      </c>
      <c r="B21" s="24"/>
      <c r="C21" s="33">
        <f>SUM(C22:C28)</f>
        <v>26417</v>
      </c>
      <c r="D21" s="33">
        <f t="shared" ref="D21:F21" si="6">SUM(D22:D28)</f>
        <v>1652</v>
      </c>
      <c r="E21" s="33">
        <f t="shared" si="6"/>
        <v>5419</v>
      </c>
      <c r="F21" s="33">
        <f t="shared" si="6"/>
        <v>155</v>
      </c>
      <c r="G21" s="38">
        <f t="shared" si="2"/>
        <v>6.2535488511185983E-2</v>
      </c>
      <c r="H21" s="38">
        <f t="shared" si="3"/>
        <v>0.20513305825793995</v>
      </c>
      <c r="I21" s="38">
        <f t="shared" si="4"/>
        <v>5.8674338494151494E-3</v>
      </c>
    </row>
    <row r="22" spans="1:9" x14ac:dyDescent="0.3">
      <c r="A22" s="26" t="s">
        <v>11</v>
      </c>
      <c r="B22" s="27" t="s">
        <v>97</v>
      </c>
      <c r="C22" s="34">
        <v>2738</v>
      </c>
      <c r="D22" s="34">
        <v>216</v>
      </c>
      <c r="E22" s="34">
        <v>284</v>
      </c>
      <c r="F22" s="34">
        <v>31</v>
      </c>
      <c r="G22" s="41">
        <f t="shared" si="2"/>
        <v>7.8889700511322131E-2</v>
      </c>
      <c r="H22" s="41">
        <f t="shared" si="3"/>
        <v>0.10372534696859022</v>
      </c>
      <c r="I22" s="41">
        <f t="shared" si="4"/>
        <v>1.1322132943754566E-2</v>
      </c>
    </row>
    <row r="23" spans="1:9" x14ac:dyDescent="0.3">
      <c r="A23" s="26" t="s">
        <v>12</v>
      </c>
      <c r="B23" s="27" t="s">
        <v>98</v>
      </c>
      <c r="C23" s="29">
        <v>3212</v>
      </c>
      <c r="D23" s="29">
        <v>234</v>
      </c>
      <c r="E23" s="29">
        <v>462</v>
      </c>
      <c r="F23" s="29">
        <v>16</v>
      </c>
      <c r="G23" s="39">
        <f t="shared" si="2"/>
        <v>7.2851805728518057E-2</v>
      </c>
      <c r="H23" s="39">
        <f t="shared" si="3"/>
        <v>0.14383561643835616</v>
      </c>
      <c r="I23" s="39">
        <f t="shared" si="4"/>
        <v>4.9813200498132005E-3</v>
      </c>
    </row>
    <row r="24" spans="1:9" x14ac:dyDescent="0.3">
      <c r="A24" s="26" t="s">
        <v>13</v>
      </c>
      <c r="B24" s="27" t="s">
        <v>99</v>
      </c>
      <c r="C24" s="29">
        <v>2828</v>
      </c>
      <c r="D24" s="29">
        <v>205</v>
      </c>
      <c r="E24" s="29">
        <v>368</v>
      </c>
      <c r="F24" s="29">
        <v>17</v>
      </c>
      <c r="G24" s="39">
        <f t="shared" si="2"/>
        <v>7.2489391796322494E-2</v>
      </c>
      <c r="H24" s="39">
        <f t="shared" si="3"/>
        <v>0.13012729844413012</v>
      </c>
      <c r="I24" s="39">
        <f t="shared" si="4"/>
        <v>6.0113154172560116E-3</v>
      </c>
    </row>
    <row r="25" spans="1:9" x14ac:dyDescent="0.3">
      <c r="A25" s="26" t="s">
        <v>14</v>
      </c>
      <c r="B25" s="27" t="s">
        <v>100</v>
      </c>
      <c r="C25" s="29">
        <v>4913</v>
      </c>
      <c r="D25" s="29">
        <v>304</v>
      </c>
      <c r="E25" s="29">
        <v>1269</v>
      </c>
      <c r="F25" s="29">
        <v>25</v>
      </c>
      <c r="G25" s="39">
        <f t="shared" si="2"/>
        <v>6.1876653775697128E-2</v>
      </c>
      <c r="H25" s="39">
        <f t="shared" si="3"/>
        <v>0.25829432118868306</v>
      </c>
      <c r="I25" s="39">
        <f t="shared" si="4"/>
        <v>5.0885406065540404E-3</v>
      </c>
    </row>
    <row r="26" spans="1:9" x14ac:dyDescent="0.3">
      <c r="A26" s="26" t="s">
        <v>16</v>
      </c>
      <c r="B26" s="27" t="s">
        <v>102</v>
      </c>
      <c r="C26" s="29">
        <v>3543</v>
      </c>
      <c r="D26" s="29">
        <v>214</v>
      </c>
      <c r="E26" s="29">
        <v>790</v>
      </c>
      <c r="F26" s="29">
        <v>23</v>
      </c>
      <c r="G26" s="39">
        <f t="shared" si="2"/>
        <v>6.0400790290714088E-2</v>
      </c>
      <c r="H26" s="39">
        <f t="shared" si="3"/>
        <v>0.22297488004515947</v>
      </c>
      <c r="I26" s="39">
        <f t="shared" si="4"/>
        <v>6.4916737228337563E-3</v>
      </c>
    </row>
    <row r="27" spans="1:9" x14ac:dyDescent="0.3">
      <c r="A27" s="26" t="s">
        <v>17</v>
      </c>
      <c r="B27" s="27" t="s">
        <v>103</v>
      </c>
      <c r="C27" s="29">
        <v>4154</v>
      </c>
      <c r="D27" s="29">
        <v>154</v>
      </c>
      <c r="E27" s="29">
        <v>1426</v>
      </c>
      <c r="F27" s="29">
        <v>26</v>
      </c>
      <c r="G27" s="39">
        <f t="shared" si="2"/>
        <v>3.7072701011073662E-2</v>
      </c>
      <c r="H27" s="39">
        <f t="shared" si="3"/>
        <v>0.34328358208955223</v>
      </c>
      <c r="I27" s="39">
        <f t="shared" si="4"/>
        <v>6.2590274434280212E-3</v>
      </c>
    </row>
    <row r="28" spans="1:9" ht="16.2" thickBot="1" x14ac:dyDescent="0.35">
      <c r="A28" s="30" t="s">
        <v>18</v>
      </c>
      <c r="B28" s="31" t="s">
        <v>104</v>
      </c>
      <c r="C28" s="32">
        <v>5029</v>
      </c>
      <c r="D28" s="32">
        <v>325</v>
      </c>
      <c r="E28" s="32">
        <v>820</v>
      </c>
      <c r="F28" s="32">
        <v>17</v>
      </c>
      <c r="G28" s="40">
        <f t="shared" si="2"/>
        <v>6.4625173990853046E-2</v>
      </c>
      <c r="H28" s="40">
        <f t="shared" si="3"/>
        <v>0.16305428514615231</v>
      </c>
      <c r="I28" s="40">
        <f t="shared" si="4"/>
        <v>3.3803937164446213E-3</v>
      </c>
    </row>
    <row r="29" spans="1:9" s="22" customFormat="1" x14ac:dyDescent="0.3">
      <c r="A29" s="23" t="s">
        <v>141</v>
      </c>
      <c r="B29" s="24"/>
      <c r="C29" s="33">
        <f>SUM(C30:C33)</f>
        <v>7822</v>
      </c>
      <c r="D29" s="33">
        <f>SUM(D30:D33)</f>
        <v>407</v>
      </c>
      <c r="E29" s="33">
        <f>SUM(E30:E33)</f>
        <v>1266</v>
      </c>
      <c r="F29" s="33">
        <f>SUM(F30:F33)</f>
        <v>39</v>
      </c>
      <c r="G29" s="38">
        <f t="shared" si="2"/>
        <v>5.2032728202505756E-2</v>
      </c>
      <c r="H29" s="38">
        <f t="shared" si="3"/>
        <v>0.16185118895423165</v>
      </c>
      <c r="I29" s="38">
        <f t="shared" si="4"/>
        <v>4.9859371004858091E-3</v>
      </c>
    </row>
    <row r="30" spans="1:9" x14ac:dyDescent="0.3">
      <c r="A30" s="26" t="s">
        <v>10</v>
      </c>
      <c r="B30" s="27" t="s">
        <v>96</v>
      </c>
      <c r="C30" s="29">
        <v>2252</v>
      </c>
      <c r="D30" s="29">
        <v>84</v>
      </c>
      <c r="E30" s="29">
        <v>345</v>
      </c>
      <c r="F30" s="29">
        <v>11</v>
      </c>
      <c r="G30" s="39">
        <f t="shared" si="2"/>
        <v>3.7300177619893425E-2</v>
      </c>
      <c r="H30" s="39">
        <f t="shared" si="3"/>
        <v>0.15319715808170514</v>
      </c>
      <c r="I30" s="39">
        <f t="shared" si="4"/>
        <v>4.8845470692717588E-3</v>
      </c>
    </row>
    <row r="31" spans="1:9" x14ac:dyDescent="0.3">
      <c r="A31" s="26" t="s">
        <v>15</v>
      </c>
      <c r="B31" s="27" t="s">
        <v>101</v>
      </c>
      <c r="C31" s="29">
        <v>1646</v>
      </c>
      <c r="D31" s="29">
        <v>103</v>
      </c>
      <c r="E31" s="29">
        <v>258</v>
      </c>
      <c r="F31" s="29">
        <v>8</v>
      </c>
      <c r="G31" s="39">
        <f>D31/C31</f>
        <v>6.2575941676792229E-2</v>
      </c>
      <c r="H31" s="39">
        <f>E31/C31</f>
        <v>0.15674362089914945</v>
      </c>
      <c r="I31" s="39">
        <f>F31/C31</f>
        <v>4.8602673147023082E-3</v>
      </c>
    </row>
    <row r="32" spans="1:9" x14ac:dyDescent="0.3">
      <c r="A32" s="26" t="s">
        <v>19</v>
      </c>
      <c r="B32" s="27" t="s">
        <v>105</v>
      </c>
      <c r="C32" s="29">
        <v>1482</v>
      </c>
      <c r="D32" s="29">
        <v>46</v>
      </c>
      <c r="E32" s="29">
        <v>353</v>
      </c>
      <c r="F32" s="29">
        <v>0</v>
      </c>
      <c r="G32" s="39">
        <f t="shared" si="2"/>
        <v>3.1039136302294199E-2</v>
      </c>
      <c r="H32" s="39">
        <f t="shared" si="3"/>
        <v>0.23819163292847503</v>
      </c>
      <c r="I32" s="39">
        <f t="shared" si="4"/>
        <v>0</v>
      </c>
    </row>
    <row r="33" spans="1:9" ht="16.2" thickBot="1" x14ac:dyDescent="0.35">
      <c r="A33" s="30" t="s">
        <v>20</v>
      </c>
      <c r="B33" s="31" t="s">
        <v>106</v>
      </c>
      <c r="C33" s="35">
        <v>2442</v>
      </c>
      <c r="D33" s="35">
        <v>174</v>
      </c>
      <c r="E33" s="35">
        <v>310</v>
      </c>
      <c r="F33" s="35">
        <v>20</v>
      </c>
      <c r="G33" s="40">
        <f t="shared" si="2"/>
        <v>7.125307125307126E-2</v>
      </c>
      <c r="H33" s="40">
        <f t="shared" si="3"/>
        <v>0.12694512694512694</v>
      </c>
      <c r="I33" s="40">
        <f t="shared" si="4"/>
        <v>8.1900081900081901E-3</v>
      </c>
    </row>
    <row r="34" spans="1:9" x14ac:dyDescent="0.3">
      <c r="A34" s="23" t="s">
        <v>142</v>
      </c>
      <c r="B34" s="24"/>
      <c r="C34" s="33">
        <f>SUM(C35:C39)</f>
        <v>4769</v>
      </c>
      <c r="D34" s="33">
        <f t="shared" ref="D34:F34" si="7">SUM(D35:D39)</f>
        <v>301</v>
      </c>
      <c r="E34" s="33">
        <f t="shared" si="7"/>
        <v>0</v>
      </c>
      <c r="F34" s="33">
        <f t="shared" si="7"/>
        <v>0</v>
      </c>
      <c r="G34" s="38">
        <f t="shared" si="2"/>
        <v>6.3115957223736627E-2</v>
      </c>
      <c r="H34" s="38">
        <f t="shared" si="3"/>
        <v>0</v>
      </c>
      <c r="I34" s="38">
        <f t="shared" si="4"/>
        <v>0</v>
      </c>
    </row>
    <row r="35" spans="1:9" s="22" customFormat="1" x14ac:dyDescent="0.3">
      <c r="A35" s="26" t="s">
        <v>31</v>
      </c>
      <c r="B35" s="27" t="s">
        <v>119</v>
      </c>
      <c r="C35" s="29">
        <v>1208</v>
      </c>
      <c r="D35" s="29">
        <v>41</v>
      </c>
      <c r="E35" s="29">
        <v>0</v>
      </c>
      <c r="F35" s="29">
        <v>0</v>
      </c>
      <c r="G35" s="39">
        <f t="shared" si="2"/>
        <v>3.3940397350993377E-2</v>
      </c>
      <c r="H35" s="39">
        <f t="shared" si="3"/>
        <v>0</v>
      </c>
      <c r="I35" s="39">
        <f t="shared" si="4"/>
        <v>0</v>
      </c>
    </row>
    <row r="36" spans="1:9" x14ac:dyDescent="0.3">
      <c r="A36" s="26" t="s">
        <v>32</v>
      </c>
      <c r="B36" s="27" t="s">
        <v>120</v>
      </c>
      <c r="C36" s="29">
        <v>696</v>
      </c>
      <c r="D36" s="29">
        <v>90</v>
      </c>
      <c r="E36" s="29">
        <v>0</v>
      </c>
      <c r="F36" s="29">
        <v>0</v>
      </c>
      <c r="G36" s="39">
        <f t="shared" si="2"/>
        <v>0.12931034482758622</v>
      </c>
      <c r="H36" s="39">
        <f t="shared" si="3"/>
        <v>0</v>
      </c>
      <c r="I36" s="39">
        <f t="shared" si="4"/>
        <v>0</v>
      </c>
    </row>
    <row r="37" spans="1:9" x14ac:dyDescent="0.3">
      <c r="A37" s="26" t="s">
        <v>134</v>
      </c>
      <c r="B37" s="27" t="s">
        <v>135</v>
      </c>
      <c r="C37" s="29">
        <v>553</v>
      </c>
      <c r="D37" s="29">
        <v>44</v>
      </c>
      <c r="E37" s="29">
        <v>0</v>
      </c>
      <c r="F37" s="29">
        <v>0</v>
      </c>
      <c r="G37" s="39">
        <f t="shared" si="2"/>
        <v>7.956600361663653E-2</v>
      </c>
      <c r="H37" s="39">
        <f t="shared" si="3"/>
        <v>0</v>
      </c>
      <c r="I37" s="39">
        <f t="shared" si="4"/>
        <v>0</v>
      </c>
    </row>
    <row r="38" spans="1:9" x14ac:dyDescent="0.3">
      <c r="A38" s="26" t="s">
        <v>33</v>
      </c>
      <c r="B38" s="27" t="s">
        <v>121</v>
      </c>
      <c r="C38" s="29">
        <v>745</v>
      </c>
      <c r="D38" s="29">
        <v>59</v>
      </c>
      <c r="E38" s="29">
        <v>0</v>
      </c>
      <c r="F38" s="29">
        <v>0</v>
      </c>
      <c r="G38" s="39">
        <f t="shared" si="2"/>
        <v>7.9194630872483227E-2</v>
      </c>
      <c r="H38" s="39">
        <f t="shared" si="3"/>
        <v>0</v>
      </c>
      <c r="I38" s="39">
        <f t="shared" si="4"/>
        <v>0</v>
      </c>
    </row>
    <row r="39" spans="1:9" ht="16.2" thickBot="1" x14ac:dyDescent="0.35">
      <c r="A39" s="26" t="s">
        <v>34</v>
      </c>
      <c r="B39" s="27" t="s">
        <v>122</v>
      </c>
      <c r="C39" s="29">
        <v>1567</v>
      </c>
      <c r="D39" s="29">
        <v>67</v>
      </c>
      <c r="E39" s="29">
        <v>0</v>
      </c>
      <c r="F39" s="29">
        <v>0</v>
      </c>
      <c r="G39" s="39">
        <f t="shared" si="2"/>
        <v>4.2756860242501596E-2</v>
      </c>
      <c r="H39" s="39">
        <f t="shared" si="3"/>
        <v>0</v>
      </c>
      <c r="I39" s="39">
        <f t="shared" si="4"/>
        <v>0</v>
      </c>
    </row>
    <row r="40" spans="1:9" x14ac:dyDescent="0.3">
      <c r="A40" s="23" t="s">
        <v>143</v>
      </c>
      <c r="B40" s="24"/>
      <c r="C40" s="33">
        <f>SUM(C41:C43)</f>
        <v>17427</v>
      </c>
      <c r="D40" s="33">
        <f>SUM(D41:D43)</f>
        <v>20</v>
      </c>
      <c r="E40" s="33">
        <f t="shared" ref="E40:F40" si="8">SUM(E41:E43)</f>
        <v>9443</v>
      </c>
      <c r="F40" s="33">
        <f t="shared" si="8"/>
        <v>9</v>
      </c>
      <c r="G40" s="38">
        <f t="shared" si="2"/>
        <v>1.1476444597463705E-3</v>
      </c>
      <c r="H40" s="38">
        <f t="shared" si="3"/>
        <v>0.54186033166924885</v>
      </c>
      <c r="I40" s="38">
        <f t="shared" si="4"/>
        <v>5.1644000688586672E-4</v>
      </c>
    </row>
    <row r="41" spans="1:9" x14ac:dyDescent="0.3">
      <c r="A41" s="26" t="s">
        <v>111</v>
      </c>
      <c r="B41" s="27" t="s">
        <v>110</v>
      </c>
      <c r="C41" s="28">
        <v>4788</v>
      </c>
      <c r="D41" s="28">
        <v>0</v>
      </c>
      <c r="E41" s="28">
        <v>0</v>
      </c>
      <c r="F41" s="28">
        <v>0</v>
      </c>
      <c r="G41" s="39">
        <f>D41/C41</f>
        <v>0</v>
      </c>
      <c r="H41" s="39">
        <f>E41/C41</f>
        <v>0</v>
      </c>
      <c r="I41" s="39">
        <f>F41/C41</f>
        <v>0</v>
      </c>
    </row>
    <row r="42" spans="1:9" x14ac:dyDescent="0.3">
      <c r="A42" s="26" t="s">
        <v>26</v>
      </c>
      <c r="B42" s="27" t="s">
        <v>114</v>
      </c>
      <c r="C42" s="29">
        <v>6682</v>
      </c>
      <c r="D42" s="29">
        <v>4</v>
      </c>
      <c r="E42" s="29">
        <v>4318</v>
      </c>
      <c r="F42" s="29">
        <v>0</v>
      </c>
      <c r="G42" s="39">
        <f>D42/C42</f>
        <v>5.9862316671655197E-4</v>
      </c>
      <c r="H42" s="39">
        <f>E42/C42</f>
        <v>0.64621370847051784</v>
      </c>
      <c r="I42" s="39">
        <f>F42/C42</f>
        <v>0</v>
      </c>
    </row>
    <row r="43" spans="1:9" s="22" customFormat="1" ht="16.2" thickBot="1" x14ac:dyDescent="0.35">
      <c r="A43" s="30" t="s">
        <v>30</v>
      </c>
      <c r="B43" s="31" t="s">
        <v>118</v>
      </c>
      <c r="C43" s="32">
        <v>5957</v>
      </c>
      <c r="D43" s="32">
        <v>16</v>
      </c>
      <c r="E43" s="32">
        <v>5125</v>
      </c>
      <c r="F43" s="32">
        <v>9</v>
      </c>
      <c r="G43" s="40">
        <f t="shared" si="2"/>
        <v>2.6859157293939902E-3</v>
      </c>
      <c r="H43" s="40">
        <f t="shared" si="3"/>
        <v>0.86033238207151252</v>
      </c>
      <c r="I43" s="40">
        <f t="shared" si="4"/>
        <v>1.5108275977841195E-3</v>
      </c>
    </row>
    <row r="44" spans="1:9" x14ac:dyDescent="0.3">
      <c r="A44" s="23" t="s">
        <v>144</v>
      </c>
      <c r="B44" s="24"/>
      <c r="C44" s="33">
        <f>SUM(C45:C53)</f>
        <v>22517</v>
      </c>
      <c r="D44" s="33">
        <f>SUM(D45:D53)</f>
        <v>230</v>
      </c>
      <c r="E44" s="33">
        <f>SUM(E45:E53)</f>
        <v>2720</v>
      </c>
      <c r="F44" s="33">
        <f>SUM(F45:F53)</f>
        <v>20</v>
      </c>
      <c r="G44" s="38">
        <f t="shared" si="2"/>
        <v>1.0214504596527068E-2</v>
      </c>
      <c r="H44" s="38">
        <f t="shared" si="3"/>
        <v>0.12079761957632011</v>
      </c>
      <c r="I44" s="38">
        <f t="shared" si="4"/>
        <v>8.8821779100235374E-4</v>
      </c>
    </row>
    <row r="45" spans="1:9" x14ac:dyDescent="0.3">
      <c r="A45" s="26" t="s">
        <v>21</v>
      </c>
      <c r="B45" s="27" t="s">
        <v>107</v>
      </c>
      <c r="C45" s="29">
        <v>127</v>
      </c>
      <c r="D45" s="29">
        <v>0</v>
      </c>
      <c r="E45" s="29">
        <v>0</v>
      </c>
      <c r="F45" s="29">
        <v>0</v>
      </c>
      <c r="G45" s="39">
        <f t="shared" si="2"/>
        <v>0</v>
      </c>
      <c r="H45" s="39">
        <f t="shared" si="3"/>
        <v>0</v>
      </c>
      <c r="I45" s="39">
        <f t="shared" si="4"/>
        <v>0</v>
      </c>
    </row>
    <row r="46" spans="1:9" x14ac:dyDescent="0.3">
      <c r="A46" s="26" t="s">
        <v>22</v>
      </c>
      <c r="B46" s="27" t="s">
        <v>108</v>
      </c>
      <c r="C46" s="29">
        <v>466</v>
      </c>
      <c r="D46" s="29">
        <v>14</v>
      </c>
      <c r="E46" s="29">
        <v>0</v>
      </c>
      <c r="F46" s="29">
        <v>0</v>
      </c>
      <c r="G46" s="39">
        <f t="shared" si="2"/>
        <v>3.0042918454935622E-2</v>
      </c>
      <c r="H46" s="39">
        <f t="shared" si="3"/>
        <v>0</v>
      </c>
      <c r="I46" s="39">
        <f t="shared" si="4"/>
        <v>0</v>
      </c>
    </row>
    <row r="47" spans="1:9" s="22" customFormat="1" x14ac:dyDescent="0.3">
      <c r="A47" s="26" t="s">
        <v>23</v>
      </c>
      <c r="B47" s="27" t="s">
        <v>109</v>
      </c>
      <c r="C47" s="29">
        <v>3491</v>
      </c>
      <c r="D47" s="29">
        <v>19</v>
      </c>
      <c r="E47" s="29">
        <v>0</v>
      </c>
      <c r="F47" s="29">
        <v>0</v>
      </c>
      <c r="G47" s="39">
        <f t="shared" si="2"/>
        <v>5.4425665998281293E-3</v>
      </c>
      <c r="H47" s="39">
        <f t="shared" si="3"/>
        <v>0</v>
      </c>
      <c r="I47" s="39">
        <f t="shared" si="4"/>
        <v>0</v>
      </c>
    </row>
    <row r="48" spans="1:9" x14ac:dyDescent="0.3">
      <c r="A48" s="26" t="s">
        <v>24</v>
      </c>
      <c r="B48" s="27" t="s">
        <v>112</v>
      </c>
      <c r="C48" s="29">
        <v>1064</v>
      </c>
      <c r="D48" s="29">
        <v>37</v>
      </c>
      <c r="E48" s="29">
        <v>0</v>
      </c>
      <c r="F48" s="29">
        <v>0</v>
      </c>
      <c r="G48" s="39">
        <f t="shared" si="2"/>
        <v>3.4774436090225562E-2</v>
      </c>
      <c r="H48" s="39">
        <f t="shared" si="3"/>
        <v>0</v>
      </c>
      <c r="I48" s="39">
        <f t="shared" si="4"/>
        <v>0</v>
      </c>
    </row>
    <row r="49" spans="1:9" x14ac:dyDescent="0.3">
      <c r="A49" s="26" t="s">
        <v>25</v>
      </c>
      <c r="B49" s="27" t="s">
        <v>113</v>
      </c>
      <c r="C49" s="29">
        <v>3154</v>
      </c>
      <c r="D49" s="29">
        <v>67</v>
      </c>
      <c r="E49" s="29">
        <v>1890</v>
      </c>
      <c r="F49" s="29">
        <v>20</v>
      </c>
      <c r="G49" s="39">
        <f t="shared" si="2"/>
        <v>2.12428662016487E-2</v>
      </c>
      <c r="H49" s="39">
        <f t="shared" si="3"/>
        <v>0.5992390615091947</v>
      </c>
      <c r="I49" s="39">
        <f t="shared" si="4"/>
        <v>6.3411540900443885E-3</v>
      </c>
    </row>
    <row r="50" spans="1:9" x14ac:dyDescent="0.3">
      <c r="A50" s="26" t="s">
        <v>27</v>
      </c>
      <c r="B50" s="27" t="s">
        <v>115</v>
      </c>
      <c r="C50" s="29">
        <v>6116</v>
      </c>
      <c r="D50" s="29">
        <v>22</v>
      </c>
      <c r="E50" s="29">
        <v>0</v>
      </c>
      <c r="F50" s="29">
        <v>0</v>
      </c>
      <c r="G50" s="39">
        <f t="shared" si="2"/>
        <v>3.5971223021582736E-3</v>
      </c>
      <c r="H50" s="39">
        <f t="shared" si="3"/>
        <v>0</v>
      </c>
      <c r="I50" s="39">
        <f t="shared" si="4"/>
        <v>0</v>
      </c>
    </row>
    <row r="51" spans="1:9" x14ac:dyDescent="0.3">
      <c r="A51" s="26" t="s">
        <v>36</v>
      </c>
      <c r="B51" s="27" t="s">
        <v>124</v>
      </c>
      <c r="C51" s="29">
        <v>1636</v>
      </c>
      <c r="D51" s="29">
        <v>10</v>
      </c>
      <c r="E51" s="29">
        <v>830</v>
      </c>
      <c r="F51" s="29">
        <v>0</v>
      </c>
      <c r="G51" s="39">
        <f>D51/C51</f>
        <v>6.1124694376528121E-3</v>
      </c>
      <c r="H51" s="39">
        <f>E51/C51</f>
        <v>0.50733496332518335</v>
      </c>
      <c r="I51" s="39">
        <f>F51/C51</f>
        <v>0</v>
      </c>
    </row>
    <row r="52" spans="1:9" x14ac:dyDescent="0.3">
      <c r="A52" s="26" t="s">
        <v>28</v>
      </c>
      <c r="B52" s="27" t="s">
        <v>116</v>
      </c>
      <c r="C52" s="29">
        <v>3089</v>
      </c>
      <c r="D52" s="29">
        <v>26</v>
      </c>
      <c r="E52" s="29">
        <v>0</v>
      </c>
      <c r="F52" s="29">
        <v>0</v>
      </c>
      <c r="G52" s="39">
        <f t="shared" si="2"/>
        <v>8.4169634185820661E-3</v>
      </c>
      <c r="H52" s="39">
        <f t="shared" si="3"/>
        <v>0</v>
      </c>
      <c r="I52" s="39">
        <f t="shared" si="4"/>
        <v>0</v>
      </c>
    </row>
    <row r="53" spans="1:9" ht="16.2" thickBot="1" x14ac:dyDescent="0.35">
      <c r="A53" s="30" t="s">
        <v>29</v>
      </c>
      <c r="B53" s="31" t="s">
        <v>117</v>
      </c>
      <c r="C53" s="32">
        <v>3374</v>
      </c>
      <c r="D53" s="32">
        <v>35</v>
      </c>
      <c r="E53" s="32">
        <v>0</v>
      </c>
      <c r="F53" s="32">
        <v>0</v>
      </c>
      <c r="G53" s="40">
        <f t="shared" si="2"/>
        <v>1.0373443983402489E-2</v>
      </c>
      <c r="H53" s="40">
        <f t="shared" si="3"/>
        <v>0</v>
      </c>
      <c r="I53" s="40">
        <f t="shared" si="4"/>
        <v>0</v>
      </c>
    </row>
    <row r="54" spans="1:9" x14ac:dyDescent="0.3">
      <c r="A54" s="23" t="s">
        <v>153</v>
      </c>
      <c r="B54" s="24"/>
      <c r="C54" s="33">
        <f>SUM(C55:C57)</f>
        <v>821</v>
      </c>
      <c r="D54" s="33">
        <f t="shared" ref="D54:F54" si="9">SUM(D55:D57)</f>
        <v>57</v>
      </c>
      <c r="E54" s="33">
        <f t="shared" si="9"/>
        <v>0</v>
      </c>
      <c r="F54" s="33">
        <f t="shared" si="9"/>
        <v>0</v>
      </c>
      <c r="G54" s="38">
        <f t="shared" ref="G54" si="10">D54/C54</f>
        <v>6.9427527405602929E-2</v>
      </c>
      <c r="H54" s="38">
        <f t="shared" ref="H54" si="11">E54/C54</f>
        <v>0</v>
      </c>
      <c r="I54" s="38">
        <f t="shared" ref="I54" si="12">F54/C54</f>
        <v>0</v>
      </c>
    </row>
    <row r="55" spans="1:9" x14ac:dyDescent="0.3">
      <c r="A55" s="26" t="s">
        <v>35</v>
      </c>
      <c r="B55" s="27" t="s">
        <v>123</v>
      </c>
      <c r="C55" s="29">
        <v>159</v>
      </c>
      <c r="D55" s="29">
        <v>8</v>
      </c>
      <c r="E55" s="29">
        <v>0</v>
      </c>
      <c r="F55" s="29">
        <v>0</v>
      </c>
      <c r="G55" s="39">
        <f>D55/C55</f>
        <v>5.0314465408805034E-2</v>
      </c>
      <c r="H55" s="39">
        <f>E55/C55</f>
        <v>0</v>
      </c>
      <c r="I55" s="39">
        <f>F55/C55</f>
        <v>0</v>
      </c>
    </row>
    <row r="56" spans="1:9" x14ac:dyDescent="0.3">
      <c r="A56" s="54" t="s">
        <v>37</v>
      </c>
      <c r="B56" s="55" t="s">
        <v>125</v>
      </c>
      <c r="C56" s="56">
        <v>652</v>
      </c>
      <c r="D56" s="56">
        <v>49</v>
      </c>
      <c r="E56" s="56">
        <v>0</v>
      </c>
      <c r="F56" s="56">
        <v>0</v>
      </c>
      <c r="G56" s="57">
        <v>6.3360881542699726E-2</v>
      </c>
      <c r="H56" s="57">
        <v>0</v>
      </c>
      <c r="I56" s="57">
        <v>0</v>
      </c>
    </row>
    <row r="57" spans="1:9" ht="16.2" thickBot="1" x14ac:dyDescent="0.35">
      <c r="A57" s="30" t="s">
        <v>157</v>
      </c>
      <c r="B57" s="31" t="s">
        <v>156</v>
      </c>
      <c r="C57" s="32">
        <v>10</v>
      </c>
      <c r="D57" s="32">
        <v>0</v>
      </c>
      <c r="E57" s="32">
        <v>0</v>
      </c>
      <c r="F57" s="32">
        <v>0</v>
      </c>
      <c r="G57" s="40">
        <f>D57/C57</f>
        <v>0</v>
      </c>
      <c r="H57" s="40">
        <f>E57/C57</f>
        <v>0</v>
      </c>
      <c r="I57" s="40">
        <f>F57/C57</f>
        <v>0</v>
      </c>
    </row>
    <row r="58" spans="1:9" x14ac:dyDescent="0.3">
      <c r="A58" s="50"/>
      <c r="B58" s="51"/>
      <c r="C58" s="52"/>
      <c r="D58" s="52"/>
      <c r="E58" s="52"/>
      <c r="F58" s="52"/>
      <c r="G58" s="53"/>
      <c r="H58" s="53"/>
      <c r="I58" s="53"/>
    </row>
    <row r="60" spans="1:9" x14ac:dyDescent="0.3">
      <c r="A60" s="36" t="s">
        <v>155</v>
      </c>
    </row>
    <row r="61" spans="1:9" x14ac:dyDescent="0.3">
      <c r="A61" s="1" t="s">
        <v>148</v>
      </c>
    </row>
    <row r="62" spans="1:9" x14ac:dyDescent="0.3">
      <c r="A62" s="1" t="s">
        <v>149</v>
      </c>
    </row>
  </sheetData>
  <autoFilter ref="A7:E7" xr:uid="{00000000-0009-0000-0000-000000000000}"/>
  <mergeCells count="2">
    <mergeCell ref="B3:I3"/>
    <mergeCell ref="A1:I2"/>
  </mergeCells>
  <pageMargins left="0.78740157480314965" right="0.23622047244094491" top="0.15748031496062992" bottom="0.15748031496062992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zoomScaleNormal="100" workbookViewId="0">
      <selection activeCell="B54" sqref="B54"/>
    </sheetView>
  </sheetViews>
  <sheetFormatPr defaultColWidth="9.109375" defaultRowHeight="14.4" x14ac:dyDescent="0.3"/>
  <cols>
    <col min="1" max="1" width="26.6640625" style="4" customWidth="1"/>
    <col min="2" max="2" width="164.44140625" style="4" customWidth="1"/>
    <col min="3" max="16384" width="9.109375" style="4"/>
  </cols>
  <sheetData>
    <row r="1" spans="1:2" ht="15" thickBot="1" x14ac:dyDescent="0.35">
      <c r="A1" s="2" t="s">
        <v>40</v>
      </c>
      <c r="B1" s="3" t="s">
        <v>57</v>
      </c>
    </row>
    <row r="2" spans="1:2" ht="15" thickBot="1" x14ac:dyDescent="0.35">
      <c r="A2" s="5" t="s">
        <v>41</v>
      </c>
      <c r="B2" s="6" t="s">
        <v>146</v>
      </c>
    </row>
    <row r="3" spans="1:2" x14ac:dyDescent="0.3">
      <c r="A3" s="47" t="s">
        <v>42</v>
      </c>
      <c r="B3" s="7" t="s">
        <v>73</v>
      </c>
    </row>
    <row r="4" spans="1:2" ht="15" thickBot="1" x14ac:dyDescent="0.35">
      <c r="A4" s="48"/>
      <c r="B4" s="8" t="s">
        <v>74</v>
      </c>
    </row>
    <row r="5" spans="1:2" ht="15" thickBot="1" x14ac:dyDescent="0.35">
      <c r="A5" s="5" t="s">
        <v>43</v>
      </c>
      <c r="B5" s="8" t="s">
        <v>58</v>
      </c>
    </row>
    <row r="6" spans="1:2" ht="15" thickBot="1" x14ac:dyDescent="0.35">
      <c r="A6" s="5" t="s">
        <v>44</v>
      </c>
      <c r="B6" s="8" t="s">
        <v>59</v>
      </c>
    </row>
    <row r="7" spans="1:2" ht="15" thickBot="1" x14ac:dyDescent="0.35">
      <c r="A7" s="5" t="s">
        <v>45</v>
      </c>
      <c r="B7" s="8" t="s">
        <v>60</v>
      </c>
    </row>
    <row r="8" spans="1:2" ht="15" thickBot="1" x14ac:dyDescent="0.35">
      <c r="A8" s="5" t="s">
        <v>46</v>
      </c>
      <c r="B8" s="8" t="s">
        <v>61</v>
      </c>
    </row>
    <row r="9" spans="1:2" ht="15" thickBot="1" x14ac:dyDescent="0.35">
      <c r="A9" s="5" t="s">
        <v>47</v>
      </c>
      <c r="B9" s="8" t="s">
        <v>62</v>
      </c>
    </row>
    <row r="10" spans="1:2" ht="15" thickBot="1" x14ac:dyDescent="0.35">
      <c r="A10" s="5" t="s">
        <v>48</v>
      </c>
      <c r="B10" s="8"/>
    </row>
    <row r="11" spans="1:2" ht="15" thickBot="1" x14ac:dyDescent="0.35">
      <c r="A11" s="5" t="s">
        <v>49</v>
      </c>
      <c r="B11" s="8" t="s">
        <v>50</v>
      </c>
    </row>
    <row r="12" spans="1:2" x14ac:dyDescent="0.3">
      <c r="A12" s="47" t="s">
        <v>51</v>
      </c>
      <c r="B12" s="7" t="s">
        <v>75</v>
      </c>
    </row>
    <row r="13" spans="1:2" ht="15" thickBot="1" x14ac:dyDescent="0.35">
      <c r="A13" s="48"/>
      <c r="B13" s="8" t="s">
        <v>76</v>
      </c>
    </row>
    <row r="14" spans="1:2" ht="15" thickBot="1" x14ac:dyDescent="0.35">
      <c r="A14" s="5" t="s">
        <v>52</v>
      </c>
      <c r="B14" s="8" t="s">
        <v>63</v>
      </c>
    </row>
    <row r="15" spans="1:2" x14ac:dyDescent="0.3">
      <c r="A15" s="47" t="s">
        <v>53</v>
      </c>
      <c r="B15" s="7" t="s">
        <v>75</v>
      </c>
    </row>
    <row r="16" spans="1:2" ht="15" thickBot="1" x14ac:dyDescent="0.35">
      <c r="A16" s="48"/>
      <c r="B16" s="8" t="s">
        <v>76</v>
      </c>
    </row>
    <row r="17" spans="1:2" x14ac:dyDescent="0.3">
      <c r="A17" s="47" t="s">
        <v>54</v>
      </c>
      <c r="B17" s="7" t="s">
        <v>75</v>
      </c>
    </row>
    <row r="18" spans="1:2" ht="15" thickBot="1" x14ac:dyDescent="0.35">
      <c r="A18" s="48"/>
      <c r="B18" s="8" t="s">
        <v>76</v>
      </c>
    </row>
    <row r="19" spans="1:2" ht="15" thickBot="1" x14ac:dyDescent="0.35">
      <c r="A19" s="5" t="s">
        <v>55</v>
      </c>
      <c r="B19" s="8" t="s">
        <v>77</v>
      </c>
    </row>
    <row r="20" spans="1:2" x14ac:dyDescent="0.3">
      <c r="A20" s="47" t="s">
        <v>56</v>
      </c>
      <c r="B20" s="7" t="s">
        <v>78</v>
      </c>
    </row>
    <row r="21" spans="1:2" x14ac:dyDescent="0.3">
      <c r="A21" s="49"/>
      <c r="B21" s="7" t="s">
        <v>79</v>
      </c>
    </row>
    <row r="22" spans="1:2" x14ac:dyDescent="0.3">
      <c r="A22" s="49"/>
      <c r="B22" s="7" t="s">
        <v>80</v>
      </c>
    </row>
    <row r="23" spans="1:2" ht="15" thickBot="1" x14ac:dyDescent="0.35">
      <c r="A23" s="48"/>
      <c r="B23" s="8" t="s">
        <v>81</v>
      </c>
    </row>
    <row r="24" spans="1:2" x14ac:dyDescent="0.3">
      <c r="A24" s="9"/>
      <c r="B24" s="10"/>
    </row>
    <row r="25" spans="1:2" x14ac:dyDescent="0.3">
      <c r="A25" s="10"/>
      <c r="B25" s="10"/>
    </row>
    <row r="26" spans="1:2" ht="15" thickBot="1" x14ac:dyDescent="0.35">
      <c r="A26" s="9"/>
      <c r="B26" s="10"/>
    </row>
    <row r="27" spans="1:2" ht="15" thickBot="1" x14ac:dyDescent="0.35">
      <c r="A27" s="2" t="s">
        <v>40</v>
      </c>
      <c r="B27" s="3" t="s">
        <v>64</v>
      </c>
    </row>
    <row r="28" spans="1:2" ht="15" thickBot="1" x14ac:dyDescent="0.35">
      <c r="A28" s="5" t="s">
        <v>41</v>
      </c>
      <c r="B28" s="8" t="s">
        <v>65</v>
      </c>
    </row>
    <row r="29" spans="1:2" x14ac:dyDescent="0.3">
      <c r="A29" s="47" t="s">
        <v>42</v>
      </c>
      <c r="B29" s="7" t="s">
        <v>82</v>
      </c>
    </row>
    <row r="30" spans="1:2" ht="15" thickBot="1" x14ac:dyDescent="0.35">
      <c r="A30" s="48"/>
      <c r="B30" s="8" t="s">
        <v>83</v>
      </c>
    </row>
    <row r="31" spans="1:2" ht="15" thickBot="1" x14ac:dyDescent="0.35">
      <c r="A31" s="5" t="s">
        <v>43</v>
      </c>
      <c r="B31" s="8" t="s">
        <v>58</v>
      </c>
    </row>
    <row r="32" spans="1:2" ht="15" thickBot="1" x14ac:dyDescent="0.35">
      <c r="A32" s="5" t="s">
        <v>44</v>
      </c>
      <c r="B32" s="8" t="s">
        <v>66</v>
      </c>
    </row>
    <row r="33" spans="1:2" ht="15" thickBot="1" x14ac:dyDescent="0.35">
      <c r="A33" s="5" t="s">
        <v>45</v>
      </c>
      <c r="B33" s="8" t="s">
        <v>67</v>
      </c>
    </row>
    <row r="34" spans="1:2" ht="15" thickBot="1" x14ac:dyDescent="0.35">
      <c r="A34" s="5" t="s">
        <v>46</v>
      </c>
      <c r="B34" s="8" t="s">
        <v>61</v>
      </c>
    </row>
    <row r="35" spans="1:2" ht="15" thickBot="1" x14ac:dyDescent="0.35">
      <c r="A35" s="5" t="s">
        <v>47</v>
      </c>
      <c r="B35" s="8" t="s">
        <v>68</v>
      </c>
    </row>
    <row r="36" spans="1:2" ht="15" thickBot="1" x14ac:dyDescent="0.35">
      <c r="A36" s="5" t="s">
        <v>48</v>
      </c>
      <c r="B36" s="8"/>
    </row>
    <row r="37" spans="1:2" ht="15" thickBot="1" x14ac:dyDescent="0.35">
      <c r="A37" s="5" t="s">
        <v>49</v>
      </c>
      <c r="B37" s="8" t="s">
        <v>50</v>
      </c>
    </row>
    <row r="38" spans="1:2" x14ac:dyDescent="0.3">
      <c r="A38" s="47" t="s">
        <v>51</v>
      </c>
      <c r="B38" s="7" t="s">
        <v>75</v>
      </c>
    </row>
    <row r="39" spans="1:2" ht="15" thickBot="1" x14ac:dyDescent="0.35">
      <c r="A39" s="48"/>
      <c r="B39" s="8" t="s">
        <v>76</v>
      </c>
    </row>
    <row r="40" spans="1:2" ht="15" thickBot="1" x14ac:dyDescent="0.35">
      <c r="A40" s="5" t="s">
        <v>52</v>
      </c>
      <c r="B40" s="8" t="s">
        <v>69</v>
      </c>
    </row>
    <row r="41" spans="1:2" x14ac:dyDescent="0.3">
      <c r="A41" s="47" t="s">
        <v>53</v>
      </c>
      <c r="B41" s="7" t="s">
        <v>75</v>
      </c>
    </row>
    <row r="42" spans="1:2" ht="15" thickBot="1" x14ac:dyDescent="0.35">
      <c r="A42" s="48"/>
      <c r="B42" s="8" t="s">
        <v>76</v>
      </c>
    </row>
    <row r="43" spans="1:2" x14ac:dyDescent="0.3">
      <c r="A43" s="47" t="s">
        <v>54</v>
      </c>
      <c r="B43" s="7" t="s">
        <v>75</v>
      </c>
    </row>
    <row r="44" spans="1:2" ht="15" thickBot="1" x14ac:dyDescent="0.35">
      <c r="A44" s="48"/>
      <c r="B44" s="8" t="s">
        <v>76</v>
      </c>
    </row>
    <row r="45" spans="1:2" ht="15" thickBot="1" x14ac:dyDescent="0.35">
      <c r="A45" s="5" t="s">
        <v>55</v>
      </c>
      <c r="B45" s="8" t="s">
        <v>77</v>
      </c>
    </row>
    <row r="46" spans="1:2" x14ac:dyDescent="0.3">
      <c r="A46" s="47" t="s">
        <v>56</v>
      </c>
      <c r="B46" s="7" t="s">
        <v>78</v>
      </c>
    </row>
    <row r="47" spans="1:2" x14ac:dyDescent="0.3">
      <c r="A47" s="49"/>
      <c r="B47" s="7" t="s">
        <v>79</v>
      </c>
    </row>
    <row r="48" spans="1:2" x14ac:dyDescent="0.3">
      <c r="A48" s="49"/>
      <c r="B48" s="7" t="s">
        <v>80</v>
      </c>
    </row>
    <row r="49" spans="1:2" ht="15" thickBot="1" x14ac:dyDescent="0.35">
      <c r="A49" s="48"/>
      <c r="B49" s="8" t="s">
        <v>81</v>
      </c>
    </row>
    <row r="50" spans="1:2" x14ac:dyDescent="0.3">
      <c r="A50" s="9"/>
      <c r="B50" s="10"/>
    </row>
    <row r="51" spans="1:2" x14ac:dyDescent="0.3">
      <c r="A51" s="10"/>
      <c r="B51" s="10"/>
    </row>
    <row r="52" spans="1:2" ht="15" thickBot="1" x14ac:dyDescent="0.35">
      <c r="A52" s="9"/>
      <c r="B52" s="10"/>
    </row>
    <row r="53" spans="1:2" ht="15" thickBot="1" x14ac:dyDescent="0.35">
      <c r="A53" s="2" t="s">
        <v>40</v>
      </c>
      <c r="B53" s="3" t="s">
        <v>70</v>
      </c>
    </row>
    <row r="54" spans="1:2" ht="15" thickBot="1" x14ac:dyDescent="0.35">
      <c r="A54" s="5" t="s">
        <v>41</v>
      </c>
      <c r="B54" s="6" t="s">
        <v>147</v>
      </c>
    </row>
    <row r="55" spans="1:2" x14ac:dyDescent="0.3">
      <c r="A55" s="47" t="s">
        <v>42</v>
      </c>
      <c r="B55" s="7" t="s">
        <v>82</v>
      </c>
    </row>
    <row r="56" spans="1:2" ht="15" thickBot="1" x14ac:dyDescent="0.35">
      <c r="A56" s="48"/>
      <c r="B56" s="8" t="s">
        <v>83</v>
      </c>
    </row>
    <row r="57" spans="1:2" ht="15" thickBot="1" x14ac:dyDescent="0.35">
      <c r="A57" s="5" t="s">
        <v>43</v>
      </c>
      <c r="B57" s="8" t="s">
        <v>58</v>
      </c>
    </row>
    <row r="58" spans="1:2" ht="15" thickBot="1" x14ac:dyDescent="0.35">
      <c r="A58" s="5" t="s">
        <v>44</v>
      </c>
      <c r="B58" s="8" t="s">
        <v>84</v>
      </c>
    </row>
    <row r="59" spans="1:2" ht="15" thickBot="1" x14ac:dyDescent="0.35">
      <c r="A59" s="5" t="s">
        <v>45</v>
      </c>
      <c r="B59" s="8" t="s">
        <v>85</v>
      </c>
    </row>
    <row r="60" spans="1:2" ht="15" thickBot="1" x14ac:dyDescent="0.35">
      <c r="A60" s="5" t="s">
        <v>46</v>
      </c>
      <c r="B60" s="8" t="s">
        <v>71</v>
      </c>
    </row>
    <row r="61" spans="1:2" x14ac:dyDescent="0.3">
      <c r="A61" s="47" t="s">
        <v>47</v>
      </c>
      <c r="B61" s="7" t="s">
        <v>68</v>
      </c>
    </row>
    <row r="62" spans="1:2" ht="15" thickBot="1" x14ac:dyDescent="0.35">
      <c r="A62" s="48"/>
      <c r="B62" s="8" t="s">
        <v>62</v>
      </c>
    </row>
    <row r="63" spans="1:2" ht="15" thickBot="1" x14ac:dyDescent="0.35">
      <c r="A63" s="5" t="s">
        <v>48</v>
      </c>
      <c r="B63" s="8"/>
    </row>
    <row r="64" spans="1:2" ht="15" thickBot="1" x14ac:dyDescent="0.35">
      <c r="A64" s="5" t="s">
        <v>49</v>
      </c>
      <c r="B64" s="8" t="s">
        <v>50</v>
      </c>
    </row>
    <row r="65" spans="1:2" x14ac:dyDescent="0.3">
      <c r="A65" s="47" t="s">
        <v>51</v>
      </c>
      <c r="B65" s="7" t="s">
        <v>75</v>
      </c>
    </row>
    <row r="66" spans="1:2" ht="15" thickBot="1" x14ac:dyDescent="0.35">
      <c r="A66" s="48"/>
      <c r="B66" s="8" t="s">
        <v>76</v>
      </c>
    </row>
    <row r="67" spans="1:2" ht="15" thickBot="1" x14ac:dyDescent="0.35">
      <c r="A67" s="5" t="s">
        <v>52</v>
      </c>
      <c r="B67" s="8" t="s">
        <v>72</v>
      </c>
    </row>
    <row r="68" spans="1:2" x14ac:dyDescent="0.3">
      <c r="A68" s="47" t="s">
        <v>53</v>
      </c>
      <c r="B68" s="7" t="s">
        <v>75</v>
      </c>
    </row>
    <row r="69" spans="1:2" ht="15" thickBot="1" x14ac:dyDescent="0.35">
      <c r="A69" s="48"/>
      <c r="B69" s="8" t="s">
        <v>76</v>
      </c>
    </row>
    <row r="70" spans="1:2" x14ac:dyDescent="0.3">
      <c r="A70" s="47" t="s">
        <v>54</v>
      </c>
      <c r="B70" s="7" t="s">
        <v>75</v>
      </c>
    </row>
    <row r="71" spans="1:2" ht="15" thickBot="1" x14ac:dyDescent="0.35">
      <c r="A71" s="48"/>
      <c r="B71" s="8" t="s">
        <v>76</v>
      </c>
    </row>
    <row r="72" spans="1:2" ht="15" thickBot="1" x14ac:dyDescent="0.35">
      <c r="A72" s="5" t="s">
        <v>55</v>
      </c>
      <c r="B72" s="8" t="s">
        <v>77</v>
      </c>
    </row>
    <row r="73" spans="1:2" x14ac:dyDescent="0.3">
      <c r="A73" s="47" t="s">
        <v>56</v>
      </c>
      <c r="B73" s="7" t="s">
        <v>78</v>
      </c>
    </row>
    <row r="74" spans="1:2" x14ac:dyDescent="0.3">
      <c r="A74" s="49"/>
      <c r="B74" s="7" t="s">
        <v>79</v>
      </c>
    </row>
    <row r="75" spans="1:2" x14ac:dyDescent="0.3">
      <c r="A75" s="49"/>
      <c r="B75" s="7" t="s">
        <v>80</v>
      </c>
    </row>
    <row r="76" spans="1:2" ht="15" thickBot="1" x14ac:dyDescent="0.35">
      <c r="A76" s="48"/>
      <c r="B76" s="8" t="s">
        <v>81</v>
      </c>
    </row>
    <row r="77" spans="1:2" x14ac:dyDescent="0.3">
      <c r="A77" s="9"/>
      <c r="B77" s="10"/>
    </row>
  </sheetData>
  <mergeCells count="16">
    <mergeCell ref="A61:A62"/>
    <mergeCell ref="A65:A66"/>
    <mergeCell ref="A68:A69"/>
    <mergeCell ref="A70:A71"/>
    <mergeCell ref="A73:A76"/>
    <mergeCell ref="A55:A56"/>
    <mergeCell ref="A3:A4"/>
    <mergeCell ref="A12:A13"/>
    <mergeCell ref="A15:A16"/>
    <mergeCell ref="A17:A18"/>
    <mergeCell ref="A20:A23"/>
    <mergeCell ref="A29:A30"/>
    <mergeCell ref="A38:A39"/>
    <mergeCell ref="A41:A42"/>
    <mergeCell ref="A43:A44"/>
    <mergeCell ref="A46:A49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ML_mir_kir_2019_12M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2018-07-13T12:12:02Z</cp:lastPrinted>
  <dcterms:created xsi:type="dcterms:W3CDTF">2018-02-07T11:22:31Z</dcterms:created>
  <dcterms:modified xsi:type="dcterms:W3CDTF">2021-02-05T21:39:29Z</dcterms:modified>
</cp:coreProperties>
</file>